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C:\Users\gp\AppData\Local\Temp\VNPT Plugin\982382b3-071d-4c37-a50c-7902bcc06b9d\"/>
    </mc:Choice>
  </mc:AlternateContent>
  <xr:revisionPtr revIDLastSave="0" documentId="13_ncr:1_{AFA0D1A4-2A13-49D9-93C2-00A7F6991297}" xr6:coauthVersionLast="47" xr6:coauthVersionMax="47" xr10:uidLastSave="{00000000-0000-0000-0000-000000000000}"/>
  <bookViews>
    <workbookView xWindow="-108" yWindow="-108" windowWidth="23256" windowHeight="12456" tabRatio="897" activeTab="3" xr2:uid="{00000000-000D-0000-FFFF-FFFF00000000}"/>
    <workbookView visibility="hidden" xWindow="2688" yWindow="1476" windowWidth="11388" windowHeight="11484" activeTab="2" xr2:uid="{00000000-000D-0000-FFFF-FFFF01000000}"/>
  </bookViews>
  <sheets>
    <sheet name="I. TONG HOP" sheetId="32" r:id="rId1"/>
    <sheet name="II. XDCBTT" sheetId="34" r:id="rId2"/>
    <sheet name="III. TT SD ĐẤT" sheetId="35" r:id="rId3"/>
    <sheet name="IV. Tiết kiệm chi năm 2025" sheetId="36" r:id="rId4"/>
    <sheet name="V. Xi măng" sheetId="37" r:id="rId5"/>
    <sheet name="III.ODA" sheetId="4" state="hidden" r:id="rId6"/>
    <sheet name="8.VON DAT TANG THEM" sheetId="10" state="hidden" r:id="rId7"/>
    <sheet name="Danh muc" sheetId="6" state="hidden" r:id="rId8"/>
    <sheet name="Tong so du an" sheetId="12" state="hidden" r:id="rId9"/>
    <sheet name="Sheet1" sheetId="13" state="hidden" r:id="rId10"/>
    <sheet name="Sheet2" sheetId="14" state="hidden" r:id="rId11"/>
    <sheet name="Sheet3" sheetId="15" state="hidden" r:id="rId12"/>
    <sheet name="Chưa giao vốn" sheetId="16" state="hidden" r:id="rId13"/>
    <sheet name="Sheet4" sheetId="17" state="hidden" r:id="rId14"/>
    <sheet name="Sheet5" sheetId="31" state="hidden" r:id="rId15"/>
  </sheets>
  <externalReferences>
    <externalReference r:id="rId16"/>
    <externalReference r:id="rId17"/>
  </externalReferences>
  <definedNames>
    <definedName name="___________boi1" localSheetId="0">#REF!</definedName>
    <definedName name="___________boi1" localSheetId="4">#REF!</definedName>
    <definedName name="___________boi1">#REF!</definedName>
    <definedName name="___________boi2" localSheetId="0">#REF!</definedName>
    <definedName name="___________boi2" localSheetId="4">#REF!</definedName>
    <definedName name="___________boi2">#REF!</definedName>
    <definedName name="___________boi3" localSheetId="0">#REF!</definedName>
    <definedName name="___________boi3" localSheetId="4">#REF!</definedName>
    <definedName name="___________boi3">#REF!</definedName>
    <definedName name="___________boi4" localSheetId="0">#REF!</definedName>
    <definedName name="___________boi4" localSheetId="4">#REF!</definedName>
    <definedName name="___________boi4">#REF!</definedName>
    <definedName name="___________btm10" localSheetId="0">#REF!</definedName>
    <definedName name="___________btm10" localSheetId="4">#REF!</definedName>
    <definedName name="___________btm10">#REF!</definedName>
    <definedName name="___________btm100" localSheetId="0">#REF!</definedName>
    <definedName name="___________btm100" localSheetId="4">#REF!</definedName>
    <definedName name="___________btm100">#REF!</definedName>
    <definedName name="___________btM300" localSheetId="0">#REF!</definedName>
    <definedName name="___________btM300" localSheetId="4">#REF!</definedName>
    <definedName name="___________btM300">#REF!</definedName>
    <definedName name="___________cao1" localSheetId="0">#REF!</definedName>
    <definedName name="___________cao1" localSheetId="4">#REF!</definedName>
    <definedName name="___________cao1">#REF!</definedName>
    <definedName name="___________cao2" localSheetId="0">#REF!</definedName>
    <definedName name="___________cao2" localSheetId="4">#REF!</definedName>
    <definedName name="___________cao2">#REF!</definedName>
    <definedName name="___________cao3" localSheetId="0">#REF!</definedName>
    <definedName name="___________cao3" localSheetId="4">#REF!</definedName>
    <definedName name="___________cao3">#REF!</definedName>
    <definedName name="___________cao4" localSheetId="0">#REF!</definedName>
    <definedName name="___________cao4" localSheetId="4">#REF!</definedName>
    <definedName name="___________cao4">#REF!</definedName>
    <definedName name="___________cao5" localSheetId="0">#REF!</definedName>
    <definedName name="___________cao5" localSheetId="4">#REF!</definedName>
    <definedName name="___________cao5">#REF!</definedName>
    <definedName name="___________cao6" localSheetId="0">#REF!</definedName>
    <definedName name="___________cao6" localSheetId="4">#REF!</definedName>
    <definedName name="___________cao6">#REF!</definedName>
    <definedName name="___________CON1" localSheetId="0">#REF!</definedName>
    <definedName name="___________CON1" localSheetId="4">#REF!</definedName>
    <definedName name="___________CON1">#REF!</definedName>
    <definedName name="___________CON2" localSheetId="0">#REF!</definedName>
    <definedName name="___________CON2" localSheetId="4">#REF!</definedName>
    <definedName name="___________CON2">#REF!</definedName>
    <definedName name="___________dai1" localSheetId="0">#REF!</definedName>
    <definedName name="___________dai1" localSheetId="4">#REF!</definedName>
    <definedName name="___________dai1">#REF!</definedName>
    <definedName name="___________dai2" localSheetId="0">#REF!</definedName>
    <definedName name="___________dai2" localSheetId="4">#REF!</definedName>
    <definedName name="___________dai2">#REF!</definedName>
    <definedName name="___________dai3" localSheetId="0">#REF!</definedName>
    <definedName name="___________dai3" localSheetId="4">#REF!</definedName>
    <definedName name="___________dai3">#REF!</definedName>
    <definedName name="___________dai4" localSheetId="0">#REF!</definedName>
    <definedName name="___________dai4" localSheetId="4">#REF!</definedName>
    <definedName name="___________dai4">#REF!</definedName>
    <definedName name="___________dai5" localSheetId="0">#REF!</definedName>
    <definedName name="___________dai5" localSheetId="4">#REF!</definedName>
    <definedName name="___________dai5">#REF!</definedName>
    <definedName name="___________dai6" localSheetId="0">#REF!</definedName>
    <definedName name="___________dai6" localSheetId="4">#REF!</definedName>
    <definedName name="___________dai6">#REF!</definedName>
    <definedName name="___________dan1" localSheetId="0">#REF!</definedName>
    <definedName name="___________dan1" localSheetId="4">#REF!</definedName>
    <definedName name="___________dan1">#REF!</definedName>
    <definedName name="___________dan2" localSheetId="0">#REF!</definedName>
    <definedName name="___________dan2" localSheetId="4">#REF!</definedName>
    <definedName name="___________dan2">#REF!</definedName>
    <definedName name="___________ddn400" localSheetId="0">#REF!</definedName>
    <definedName name="___________ddn400" localSheetId="4">#REF!</definedName>
    <definedName name="___________ddn400">#REF!</definedName>
    <definedName name="___________ddn600" localSheetId="0">#REF!</definedName>
    <definedName name="___________ddn600" localSheetId="4">#REF!</definedName>
    <definedName name="___________ddn600">#REF!</definedName>
    <definedName name="___________gon4" localSheetId="0">#REF!</definedName>
    <definedName name="___________gon4" localSheetId="4">#REF!</definedName>
    <definedName name="___________gon4">#REF!</definedName>
    <definedName name="___________KM188" localSheetId="0">#REF!</definedName>
    <definedName name="___________KM188" localSheetId="4">#REF!</definedName>
    <definedName name="___________KM188">#REF!</definedName>
    <definedName name="___________km189" localSheetId="0">#REF!</definedName>
    <definedName name="___________km189" localSheetId="4">#REF!</definedName>
    <definedName name="___________km189">#REF!</definedName>
    <definedName name="___________km190" localSheetId="0">#REF!</definedName>
    <definedName name="___________km190" localSheetId="4">#REF!</definedName>
    <definedName name="___________km190">#REF!</definedName>
    <definedName name="___________km191" localSheetId="0">#REF!</definedName>
    <definedName name="___________km191" localSheetId="4">#REF!</definedName>
    <definedName name="___________km191">#REF!</definedName>
    <definedName name="___________km192" localSheetId="0">#REF!</definedName>
    <definedName name="___________km192" localSheetId="4">#REF!</definedName>
    <definedName name="___________km192">#REF!</definedName>
    <definedName name="___________km193" localSheetId="0">#REF!</definedName>
    <definedName name="___________km193" localSheetId="4">#REF!</definedName>
    <definedName name="___________km193">#REF!</definedName>
    <definedName name="___________km194" localSheetId="0">#REF!</definedName>
    <definedName name="___________km194" localSheetId="4">#REF!</definedName>
    <definedName name="___________km194">#REF!</definedName>
    <definedName name="___________km195" localSheetId="0">#REF!</definedName>
    <definedName name="___________km195" localSheetId="4">#REF!</definedName>
    <definedName name="___________km195">#REF!</definedName>
    <definedName name="___________km197" localSheetId="0">#REF!</definedName>
    <definedName name="___________km197" localSheetId="4">#REF!</definedName>
    <definedName name="___________km197">#REF!</definedName>
    <definedName name="___________km198" localSheetId="0">#REF!</definedName>
    <definedName name="___________km198" localSheetId="4">#REF!</definedName>
    <definedName name="___________km198">#REF!</definedName>
    <definedName name="___________lap1" localSheetId="0">#REF!</definedName>
    <definedName name="___________lap1" localSheetId="4">#REF!</definedName>
    <definedName name="___________lap1">#REF!</definedName>
    <definedName name="___________lap2" localSheetId="0">#REF!</definedName>
    <definedName name="___________lap2" localSheetId="4">#REF!</definedName>
    <definedName name="___________lap2">#REF!</definedName>
    <definedName name="___________MAC12" localSheetId="0">#REF!</definedName>
    <definedName name="___________MAC12" localSheetId="4">#REF!</definedName>
    <definedName name="___________MAC12">#REF!</definedName>
    <definedName name="___________MAC46" localSheetId="0">#REF!</definedName>
    <definedName name="___________MAC46" localSheetId="4">#REF!</definedName>
    <definedName name="___________MAC46">#REF!</definedName>
    <definedName name="___________NCL100" localSheetId="0">#REF!</definedName>
    <definedName name="___________NCL100" localSheetId="4">#REF!</definedName>
    <definedName name="___________NCL100">#REF!</definedName>
    <definedName name="___________NCL200" localSheetId="0">#REF!</definedName>
    <definedName name="___________NCL200" localSheetId="4">#REF!</definedName>
    <definedName name="___________NCL200">#REF!</definedName>
    <definedName name="___________NCL250" localSheetId="0">#REF!</definedName>
    <definedName name="___________NCL250" localSheetId="4">#REF!</definedName>
    <definedName name="___________NCL250">#REF!</definedName>
    <definedName name="___________nin190" localSheetId="0">#REF!</definedName>
    <definedName name="___________nin190" localSheetId="4">#REF!</definedName>
    <definedName name="___________nin190">#REF!</definedName>
    <definedName name="___________phi10" localSheetId="0">#REF!</definedName>
    <definedName name="___________phi10" localSheetId="4">#REF!</definedName>
    <definedName name="___________phi10">#REF!</definedName>
    <definedName name="___________phi12" localSheetId="0">#REF!</definedName>
    <definedName name="___________phi12" localSheetId="4">#REF!</definedName>
    <definedName name="___________phi12">#REF!</definedName>
    <definedName name="___________phi14" localSheetId="0">#REF!</definedName>
    <definedName name="___________phi14" localSheetId="4">#REF!</definedName>
    <definedName name="___________phi14">#REF!</definedName>
    <definedName name="___________phi16" localSheetId="0">#REF!</definedName>
    <definedName name="___________phi16" localSheetId="4">#REF!</definedName>
    <definedName name="___________phi16">#REF!</definedName>
    <definedName name="___________phi18" localSheetId="0">#REF!</definedName>
    <definedName name="___________phi18" localSheetId="4">#REF!</definedName>
    <definedName name="___________phi18">#REF!</definedName>
    <definedName name="___________phi20" localSheetId="0">#REF!</definedName>
    <definedName name="___________phi20" localSheetId="4">#REF!</definedName>
    <definedName name="___________phi20">#REF!</definedName>
    <definedName name="___________phi22" localSheetId="0">#REF!</definedName>
    <definedName name="___________phi22" localSheetId="4">#REF!</definedName>
    <definedName name="___________phi22">#REF!</definedName>
    <definedName name="___________phi25" localSheetId="0">#REF!</definedName>
    <definedName name="___________phi25" localSheetId="4">#REF!</definedName>
    <definedName name="___________phi25">#REF!</definedName>
    <definedName name="___________phi28" localSheetId="0">#REF!</definedName>
    <definedName name="___________phi28" localSheetId="4">#REF!</definedName>
    <definedName name="___________phi28">#REF!</definedName>
    <definedName name="___________phi6" localSheetId="0">#REF!</definedName>
    <definedName name="___________phi6" localSheetId="4">#REF!</definedName>
    <definedName name="___________phi6">#REF!</definedName>
    <definedName name="___________phi8" localSheetId="0">#REF!</definedName>
    <definedName name="___________phi8" localSheetId="4">#REF!</definedName>
    <definedName name="___________phi8">#REF!</definedName>
    <definedName name="___________sc1" localSheetId="0">#REF!</definedName>
    <definedName name="___________sc1" localSheetId="4">#REF!</definedName>
    <definedName name="___________sc1">#REF!</definedName>
    <definedName name="___________SC2" localSheetId="0">#REF!</definedName>
    <definedName name="___________SC2" localSheetId="4">#REF!</definedName>
    <definedName name="___________SC2">#REF!</definedName>
    <definedName name="___________sc3" localSheetId="0">#REF!</definedName>
    <definedName name="___________sc3" localSheetId="4">#REF!</definedName>
    <definedName name="___________sc3">#REF!</definedName>
    <definedName name="___________slg1" localSheetId="0">#REF!</definedName>
    <definedName name="___________slg1" localSheetId="4">#REF!</definedName>
    <definedName name="___________slg1">#REF!</definedName>
    <definedName name="___________slg2" localSheetId="0">#REF!</definedName>
    <definedName name="___________slg2" localSheetId="4">#REF!</definedName>
    <definedName name="___________slg2">#REF!</definedName>
    <definedName name="___________slg3" localSheetId="0">#REF!</definedName>
    <definedName name="___________slg3" localSheetId="4">#REF!</definedName>
    <definedName name="___________slg3">#REF!</definedName>
    <definedName name="___________slg4" localSheetId="0">#REF!</definedName>
    <definedName name="___________slg4" localSheetId="4">#REF!</definedName>
    <definedName name="___________slg4">#REF!</definedName>
    <definedName name="___________slg5" localSheetId="0">#REF!</definedName>
    <definedName name="___________slg5" localSheetId="4">#REF!</definedName>
    <definedName name="___________slg5">#REF!</definedName>
    <definedName name="___________slg6" localSheetId="0">#REF!</definedName>
    <definedName name="___________slg6" localSheetId="4">#REF!</definedName>
    <definedName name="___________slg6">#REF!</definedName>
    <definedName name="___________SN3" localSheetId="0">#REF!</definedName>
    <definedName name="___________SN3" localSheetId="4">#REF!</definedName>
    <definedName name="___________SN3">#REF!</definedName>
    <definedName name="___________TB1" localSheetId="0">#REF!</definedName>
    <definedName name="___________TB1" localSheetId="4">#REF!</definedName>
    <definedName name="___________TB1">#REF!</definedName>
    <definedName name="___________TL1" localSheetId="0">#REF!</definedName>
    <definedName name="___________TL1" localSheetId="4">#REF!</definedName>
    <definedName name="___________TL1">#REF!</definedName>
    <definedName name="___________TL2" localSheetId="0">#REF!</definedName>
    <definedName name="___________TL2" localSheetId="4">#REF!</definedName>
    <definedName name="___________TL2">#REF!</definedName>
    <definedName name="___________TL3" localSheetId="0">#REF!</definedName>
    <definedName name="___________TL3" localSheetId="4">#REF!</definedName>
    <definedName name="___________TL3">#REF!</definedName>
    <definedName name="___________TLA120" localSheetId="0">#REF!</definedName>
    <definedName name="___________TLA120" localSheetId="4">#REF!</definedName>
    <definedName name="___________TLA120">#REF!</definedName>
    <definedName name="___________TLA35" localSheetId="0">#REF!</definedName>
    <definedName name="___________TLA35" localSheetId="4">#REF!</definedName>
    <definedName name="___________TLA35">#REF!</definedName>
    <definedName name="___________TLA50" localSheetId="0">#REF!</definedName>
    <definedName name="___________TLA50" localSheetId="4">#REF!</definedName>
    <definedName name="___________TLA50">#REF!</definedName>
    <definedName name="___________TLA70" localSheetId="0">#REF!</definedName>
    <definedName name="___________TLA70" localSheetId="4">#REF!</definedName>
    <definedName name="___________TLA70">#REF!</definedName>
    <definedName name="___________TLA95" localSheetId="0">#REF!</definedName>
    <definedName name="___________TLA95" localSheetId="4">#REF!</definedName>
    <definedName name="___________TLA95">#REF!</definedName>
    <definedName name="___________TH1" localSheetId="0">#REF!</definedName>
    <definedName name="___________TH1" localSheetId="4">#REF!</definedName>
    <definedName name="___________TH1">#REF!</definedName>
    <definedName name="___________TH2" localSheetId="0">#REF!</definedName>
    <definedName name="___________TH2" localSheetId="4">#REF!</definedName>
    <definedName name="___________TH2">#REF!</definedName>
    <definedName name="___________TH3" localSheetId="0">#REF!</definedName>
    <definedName name="___________TH3" localSheetId="4">#REF!</definedName>
    <definedName name="___________TH3">#REF!</definedName>
    <definedName name="___________VL100" localSheetId="0">#REF!</definedName>
    <definedName name="___________VL100" localSheetId="4">#REF!</definedName>
    <definedName name="___________VL100">#REF!</definedName>
    <definedName name="___________VL250" localSheetId="0">#REF!</definedName>
    <definedName name="___________VL250" localSheetId="4">#REF!</definedName>
    <definedName name="___________VL250">#REF!</definedName>
    <definedName name="__________boi1" localSheetId="6">#REF!</definedName>
    <definedName name="__________boi1" localSheetId="0">#REF!</definedName>
    <definedName name="__________boi1" localSheetId="4">#REF!</definedName>
    <definedName name="__________boi1">#REF!</definedName>
    <definedName name="__________boi2" localSheetId="6">#REF!</definedName>
    <definedName name="__________boi2" localSheetId="0">#REF!</definedName>
    <definedName name="__________boi2" localSheetId="4">#REF!</definedName>
    <definedName name="__________boi2">#REF!</definedName>
    <definedName name="__________boi3" localSheetId="6">#REF!</definedName>
    <definedName name="__________boi3" localSheetId="0">#REF!</definedName>
    <definedName name="__________boi3" localSheetId="4">#REF!</definedName>
    <definedName name="__________boi3">#REF!</definedName>
    <definedName name="__________boi4" localSheetId="0">#REF!</definedName>
    <definedName name="__________boi4" localSheetId="4">#REF!</definedName>
    <definedName name="__________boi4">#REF!</definedName>
    <definedName name="__________btm10" localSheetId="0">#REF!</definedName>
    <definedName name="__________btm10" localSheetId="4">#REF!</definedName>
    <definedName name="__________btm10">#REF!</definedName>
    <definedName name="__________btm100" localSheetId="0">#REF!</definedName>
    <definedName name="__________btm100" localSheetId="4">#REF!</definedName>
    <definedName name="__________btm100">#REF!</definedName>
    <definedName name="__________btM300" localSheetId="0">#REF!</definedName>
    <definedName name="__________btM300" localSheetId="4">#REF!</definedName>
    <definedName name="__________btM300">#REF!</definedName>
    <definedName name="__________cao1" localSheetId="0">#REF!</definedName>
    <definedName name="__________cao1" localSheetId="4">#REF!</definedName>
    <definedName name="__________cao1">#REF!</definedName>
    <definedName name="__________cao2" localSheetId="0">#REF!</definedName>
    <definedName name="__________cao2" localSheetId="4">#REF!</definedName>
    <definedName name="__________cao2">#REF!</definedName>
    <definedName name="__________cao3" localSheetId="0">#REF!</definedName>
    <definedName name="__________cao3" localSheetId="4">#REF!</definedName>
    <definedName name="__________cao3">#REF!</definedName>
    <definedName name="__________cao4" localSheetId="0">#REF!</definedName>
    <definedName name="__________cao4" localSheetId="4">#REF!</definedName>
    <definedName name="__________cao4">#REF!</definedName>
    <definedName name="__________cao5" localSheetId="0">#REF!</definedName>
    <definedName name="__________cao5" localSheetId="4">#REF!</definedName>
    <definedName name="__________cao5">#REF!</definedName>
    <definedName name="__________cao6" localSheetId="0">#REF!</definedName>
    <definedName name="__________cao6" localSheetId="4">#REF!</definedName>
    <definedName name="__________cao6">#REF!</definedName>
    <definedName name="__________CON1" localSheetId="0">#REF!</definedName>
    <definedName name="__________CON1" localSheetId="4">#REF!</definedName>
    <definedName name="__________CON1">#REF!</definedName>
    <definedName name="__________CON2" localSheetId="0">#REF!</definedName>
    <definedName name="__________CON2" localSheetId="4">#REF!</definedName>
    <definedName name="__________CON2">#REF!</definedName>
    <definedName name="__________dai1" localSheetId="0">#REF!</definedName>
    <definedName name="__________dai1" localSheetId="4">#REF!</definedName>
    <definedName name="__________dai1">#REF!</definedName>
    <definedName name="__________dai2" localSheetId="0">#REF!</definedName>
    <definedName name="__________dai2" localSheetId="4">#REF!</definedName>
    <definedName name="__________dai2">#REF!</definedName>
    <definedName name="__________dai3" localSheetId="0">#REF!</definedName>
    <definedName name="__________dai3" localSheetId="4">#REF!</definedName>
    <definedName name="__________dai3">#REF!</definedName>
    <definedName name="__________dai4" localSheetId="0">#REF!</definedName>
    <definedName name="__________dai4" localSheetId="4">#REF!</definedName>
    <definedName name="__________dai4">#REF!</definedName>
    <definedName name="__________dai5" localSheetId="0">#REF!</definedName>
    <definedName name="__________dai5" localSheetId="4">#REF!</definedName>
    <definedName name="__________dai5">#REF!</definedName>
    <definedName name="__________dai6" localSheetId="0">#REF!</definedName>
    <definedName name="__________dai6" localSheetId="4">#REF!</definedName>
    <definedName name="__________dai6">#REF!</definedName>
    <definedName name="__________dan1" localSheetId="0">#REF!</definedName>
    <definedName name="__________dan1" localSheetId="4">#REF!</definedName>
    <definedName name="__________dan1">#REF!</definedName>
    <definedName name="__________dan2" localSheetId="0">#REF!</definedName>
    <definedName name="__________dan2" localSheetId="4">#REF!</definedName>
    <definedName name="__________dan2">#REF!</definedName>
    <definedName name="__________ddn400" localSheetId="0">#REF!</definedName>
    <definedName name="__________ddn400" localSheetId="4">#REF!</definedName>
    <definedName name="__________ddn400">#REF!</definedName>
    <definedName name="__________ddn600" localSheetId="0">#REF!</definedName>
    <definedName name="__________ddn600" localSheetId="4">#REF!</definedName>
    <definedName name="__________ddn600">#REF!</definedName>
    <definedName name="__________gon4" localSheetId="0">#REF!</definedName>
    <definedName name="__________gon4" localSheetId="4">#REF!</definedName>
    <definedName name="__________gon4">#REF!</definedName>
    <definedName name="__________KM188" localSheetId="0">#REF!</definedName>
    <definedName name="__________KM188" localSheetId="4">#REF!</definedName>
    <definedName name="__________KM188">#REF!</definedName>
    <definedName name="__________km189" localSheetId="0">#REF!</definedName>
    <definedName name="__________km189" localSheetId="4">#REF!</definedName>
    <definedName name="__________km189">#REF!</definedName>
    <definedName name="__________km190" localSheetId="0">#REF!</definedName>
    <definedName name="__________km190" localSheetId="4">#REF!</definedName>
    <definedName name="__________km190">#REF!</definedName>
    <definedName name="__________km191" localSheetId="0">#REF!</definedName>
    <definedName name="__________km191" localSheetId="4">#REF!</definedName>
    <definedName name="__________km191">#REF!</definedName>
    <definedName name="__________km192" localSheetId="0">#REF!</definedName>
    <definedName name="__________km192" localSheetId="4">#REF!</definedName>
    <definedName name="__________km192">#REF!</definedName>
    <definedName name="__________km193" localSheetId="0">#REF!</definedName>
    <definedName name="__________km193" localSheetId="4">#REF!</definedName>
    <definedName name="__________km193">#REF!</definedName>
    <definedName name="__________km194" localSheetId="0">#REF!</definedName>
    <definedName name="__________km194" localSheetId="4">#REF!</definedName>
    <definedName name="__________km194">#REF!</definedName>
    <definedName name="__________km195" localSheetId="0">#REF!</definedName>
    <definedName name="__________km195" localSheetId="4">#REF!</definedName>
    <definedName name="__________km195">#REF!</definedName>
    <definedName name="__________km196" localSheetId="0">#REF!</definedName>
    <definedName name="__________km196" localSheetId="4">#REF!</definedName>
    <definedName name="__________km196">#REF!</definedName>
    <definedName name="__________km197" localSheetId="0">#REF!</definedName>
    <definedName name="__________km197" localSheetId="4">#REF!</definedName>
    <definedName name="__________km197">#REF!</definedName>
    <definedName name="__________km198" localSheetId="0">#REF!</definedName>
    <definedName name="__________km198" localSheetId="4">#REF!</definedName>
    <definedName name="__________km198">#REF!</definedName>
    <definedName name="__________lap1" localSheetId="0">#REF!</definedName>
    <definedName name="__________lap1" localSheetId="4">#REF!</definedName>
    <definedName name="__________lap1">#REF!</definedName>
    <definedName name="__________lap2" localSheetId="0">#REF!</definedName>
    <definedName name="__________lap2" localSheetId="4">#REF!</definedName>
    <definedName name="__________lap2">#REF!</definedName>
    <definedName name="__________MAC12" localSheetId="0">#REF!</definedName>
    <definedName name="__________MAC12" localSheetId="4">#REF!</definedName>
    <definedName name="__________MAC12">#REF!</definedName>
    <definedName name="__________MAC46" localSheetId="0">#REF!</definedName>
    <definedName name="__________MAC46" localSheetId="4">#REF!</definedName>
    <definedName name="__________MAC46">#REF!</definedName>
    <definedName name="__________NCL100" localSheetId="0">#REF!</definedName>
    <definedName name="__________NCL100" localSheetId="4">#REF!</definedName>
    <definedName name="__________NCL100">#REF!</definedName>
    <definedName name="__________NCL200" localSheetId="0">#REF!</definedName>
    <definedName name="__________NCL200" localSheetId="4">#REF!</definedName>
    <definedName name="__________NCL200">#REF!</definedName>
    <definedName name="__________NCL250" localSheetId="0">#REF!</definedName>
    <definedName name="__________NCL250" localSheetId="4">#REF!</definedName>
    <definedName name="__________NCL250">#REF!</definedName>
    <definedName name="__________nin190" localSheetId="0">#REF!</definedName>
    <definedName name="__________nin190" localSheetId="4">#REF!</definedName>
    <definedName name="__________nin190">#REF!</definedName>
    <definedName name="__________phi10" localSheetId="0">#REF!</definedName>
    <definedName name="__________phi10" localSheetId="4">#REF!</definedName>
    <definedName name="__________phi10">#REF!</definedName>
    <definedName name="__________phi12" localSheetId="0">#REF!</definedName>
    <definedName name="__________phi12" localSheetId="4">#REF!</definedName>
    <definedName name="__________phi12">#REF!</definedName>
    <definedName name="__________phi14" localSheetId="0">#REF!</definedName>
    <definedName name="__________phi14" localSheetId="4">#REF!</definedName>
    <definedName name="__________phi14">#REF!</definedName>
    <definedName name="__________phi16" localSheetId="0">#REF!</definedName>
    <definedName name="__________phi16" localSheetId="4">#REF!</definedName>
    <definedName name="__________phi16">#REF!</definedName>
    <definedName name="__________phi18" localSheetId="0">#REF!</definedName>
    <definedName name="__________phi18" localSheetId="4">#REF!</definedName>
    <definedName name="__________phi18">#REF!</definedName>
    <definedName name="__________phi20" localSheetId="0">#REF!</definedName>
    <definedName name="__________phi20" localSheetId="4">#REF!</definedName>
    <definedName name="__________phi20">#REF!</definedName>
    <definedName name="__________phi22" localSheetId="0">#REF!</definedName>
    <definedName name="__________phi22" localSheetId="4">#REF!</definedName>
    <definedName name="__________phi22">#REF!</definedName>
    <definedName name="__________phi25" localSheetId="0">#REF!</definedName>
    <definedName name="__________phi25" localSheetId="4">#REF!</definedName>
    <definedName name="__________phi25">#REF!</definedName>
    <definedName name="__________phi28" localSheetId="0">#REF!</definedName>
    <definedName name="__________phi28" localSheetId="4">#REF!</definedName>
    <definedName name="__________phi28">#REF!</definedName>
    <definedName name="__________phi6" localSheetId="0">#REF!</definedName>
    <definedName name="__________phi6" localSheetId="4">#REF!</definedName>
    <definedName name="__________phi6">#REF!</definedName>
    <definedName name="__________phi8" localSheetId="0">#REF!</definedName>
    <definedName name="__________phi8" localSheetId="4">#REF!</definedName>
    <definedName name="__________phi8">#REF!</definedName>
    <definedName name="__________sc1" localSheetId="0">#REF!</definedName>
    <definedName name="__________sc1" localSheetId="4">#REF!</definedName>
    <definedName name="__________sc1">#REF!</definedName>
    <definedName name="__________SC2" localSheetId="0">#REF!</definedName>
    <definedName name="__________SC2" localSheetId="4">#REF!</definedName>
    <definedName name="__________SC2">#REF!</definedName>
    <definedName name="__________sc3" localSheetId="0">#REF!</definedName>
    <definedName name="__________sc3" localSheetId="4">#REF!</definedName>
    <definedName name="__________sc3">#REF!</definedName>
    <definedName name="__________slg1" localSheetId="0">#REF!</definedName>
    <definedName name="__________slg1" localSheetId="4">#REF!</definedName>
    <definedName name="__________slg1">#REF!</definedName>
    <definedName name="__________slg2" localSheetId="0">#REF!</definedName>
    <definedName name="__________slg2" localSheetId="4">#REF!</definedName>
    <definedName name="__________slg2">#REF!</definedName>
    <definedName name="__________slg3" localSheetId="0">#REF!</definedName>
    <definedName name="__________slg3" localSheetId="4">#REF!</definedName>
    <definedName name="__________slg3">#REF!</definedName>
    <definedName name="__________slg4" localSheetId="0">#REF!</definedName>
    <definedName name="__________slg4" localSheetId="4">#REF!</definedName>
    <definedName name="__________slg4">#REF!</definedName>
    <definedName name="__________slg5" localSheetId="0">#REF!</definedName>
    <definedName name="__________slg5" localSheetId="4">#REF!</definedName>
    <definedName name="__________slg5">#REF!</definedName>
    <definedName name="__________slg6" localSheetId="0">#REF!</definedName>
    <definedName name="__________slg6" localSheetId="4">#REF!</definedName>
    <definedName name="__________slg6">#REF!</definedName>
    <definedName name="__________SN3" localSheetId="0">#REF!</definedName>
    <definedName name="__________SN3" localSheetId="4">#REF!</definedName>
    <definedName name="__________SN3">#REF!</definedName>
    <definedName name="__________TB1" localSheetId="0">#REF!</definedName>
    <definedName name="__________TB1" localSheetId="4">#REF!</definedName>
    <definedName name="__________TB1">#REF!</definedName>
    <definedName name="__________TL1" localSheetId="0">#REF!</definedName>
    <definedName name="__________TL1" localSheetId="4">#REF!</definedName>
    <definedName name="__________TL1">#REF!</definedName>
    <definedName name="__________TL2" localSheetId="0">#REF!</definedName>
    <definedName name="__________TL2" localSheetId="4">#REF!</definedName>
    <definedName name="__________TL2">#REF!</definedName>
    <definedName name="__________TL3" localSheetId="0">#REF!</definedName>
    <definedName name="__________TL3" localSheetId="4">#REF!</definedName>
    <definedName name="__________TL3">#REF!</definedName>
    <definedName name="__________TLA120" localSheetId="0">#REF!</definedName>
    <definedName name="__________TLA120" localSheetId="4">#REF!</definedName>
    <definedName name="__________TLA120">#REF!</definedName>
    <definedName name="__________TLA35" localSheetId="0">#REF!</definedName>
    <definedName name="__________TLA35" localSheetId="4">#REF!</definedName>
    <definedName name="__________TLA35">#REF!</definedName>
    <definedName name="__________TLA50" localSheetId="0">#REF!</definedName>
    <definedName name="__________TLA50" localSheetId="4">#REF!</definedName>
    <definedName name="__________TLA50">#REF!</definedName>
    <definedName name="__________TLA70" localSheetId="0">#REF!</definedName>
    <definedName name="__________TLA70" localSheetId="4">#REF!</definedName>
    <definedName name="__________TLA70">#REF!</definedName>
    <definedName name="__________TLA95" localSheetId="0">#REF!</definedName>
    <definedName name="__________TLA95" localSheetId="4">#REF!</definedName>
    <definedName name="__________TLA95">#REF!</definedName>
    <definedName name="__________TH1" localSheetId="0">#REF!</definedName>
    <definedName name="__________TH1" localSheetId="4">#REF!</definedName>
    <definedName name="__________TH1">#REF!</definedName>
    <definedName name="__________TH2" localSheetId="0">#REF!</definedName>
    <definedName name="__________TH2" localSheetId="4">#REF!</definedName>
    <definedName name="__________TH2">#REF!</definedName>
    <definedName name="__________TH3" localSheetId="0">#REF!</definedName>
    <definedName name="__________TH3" localSheetId="4">#REF!</definedName>
    <definedName name="__________TH3">#REF!</definedName>
    <definedName name="__________VL100" localSheetId="0">#REF!</definedName>
    <definedName name="__________VL100" localSheetId="4">#REF!</definedName>
    <definedName name="__________VL100">#REF!</definedName>
    <definedName name="__________VL250" localSheetId="0">#REF!</definedName>
    <definedName name="__________VL250" localSheetId="4">#REF!</definedName>
    <definedName name="__________VL250">#REF!</definedName>
    <definedName name="_________boi1" localSheetId="0">#REF!</definedName>
    <definedName name="_________boi1" localSheetId="4">#REF!</definedName>
    <definedName name="_________boi1">#REF!</definedName>
    <definedName name="_________boi2" localSheetId="0">#REF!</definedName>
    <definedName name="_________boi2" localSheetId="4">#REF!</definedName>
    <definedName name="_________boi2">#REF!</definedName>
    <definedName name="_________boi3" localSheetId="0">#REF!</definedName>
    <definedName name="_________boi3" localSheetId="4">#REF!</definedName>
    <definedName name="_________boi3">#REF!</definedName>
    <definedName name="_________boi4" localSheetId="0">#REF!</definedName>
    <definedName name="_________boi4" localSheetId="4">#REF!</definedName>
    <definedName name="_________boi4">#REF!</definedName>
    <definedName name="_________btm10" localSheetId="0">#REF!</definedName>
    <definedName name="_________btm10" localSheetId="4">#REF!</definedName>
    <definedName name="_________btm10">#REF!</definedName>
    <definedName name="_________btm100" localSheetId="0">#REF!</definedName>
    <definedName name="_________btm100" localSheetId="4">#REF!</definedName>
    <definedName name="_________btm100">#REF!</definedName>
    <definedName name="_________BTM250" localSheetId="0">#REF!</definedName>
    <definedName name="_________BTM250" localSheetId="4">#REF!</definedName>
    <definedName name="_________BTM250">#REF!</definedName>
    <definedName name="_________btM300" localSheetId="0">#REF!</definedName>
    <definedName name="_________btM300" localSheetId="4">#REF!</definedName>
    <definedName name="_________btM300">#REF!</definedName>
    <definedName name="_________cao1" localSheetId="0">#REF!</definedName>
    <definedName name="_________cao1" localSheetId="4">#REF!</definedName>
    <definedName name="_________cao1">#REF!</definedName>
    <definedName name="_________cao2" localSheetId="0">#REF!</definedName>
    <definedName name="_________cao2" localSheetId="4">#REF!</definedName>
    <definedName name="_________cao2">#REF!</definedName>
    <definedName name="_________cao3" localSheetId="0">#REF!</definedName>
    <definedName name="_________cao3" localSheetId="4">#REF!</definedName>
    <definedName name="_________cao3">#REF!</definedName>
    <definedName name="_________cao4" localSheetId="0">#REF!</definedName>
    <definedName name="_________cao4" localSheetId="4">#REF!</definedName>
    <definedName name="_________cao4">#REF!</definedName>
    <definedName name="_________cao5" localSheetId="0">#REF!</definedName>
    <definedName name="_________cao5" localSheetId="4">#REF!</definedName>
    <definedName name="_________cao5">#REF!</definedName>
    <definedName name="_________cao6" localSheetId="0">#REF!</definedName>
    <definedName name="_________cao6" localSheetId="4">#REF!</definedName>
    <definedName name="_________cao6">#REF!</definedName>
    <definedName name="_________CON1" localSheetId="0">#REF!</definedName>
    <definedName name="_________CON1" localSheetId="4">#REF!</definedName>
    <definedName name="_________CON1">#REF!</definedName>
    <definedName name="_________CON2" localSheetId="0">#REF!</definedName>
    <definedName name="_________CON2" localSheetId="4">#REF!</definedName>
    <definedName name="_________CON2">#REF!</definedName>
    <definedName name="_________dai1" localSheetId="0">#REF!</definedName>
    <definedName name="_________dai1" localSheetId="4">#REF!</definedName>
    <definedName name="_________dai1">#REF!</definedName>
    <definedName name="_________dai2" localSheetId="0">#REF!</definedName>
    <definedName name="_________dai2" localSheetId="4">#REF!</definedName>
    <definedName name="_________dai2">#REF!</definedName>
    <definedName name="_________dai3" localSheetId="0">#REF!</definedName>
    <definedName name="_________dai3" localSheetId="4">#REF!</definedName>
    <definedName name="_________dai3">#REF!</definedName>
    <definedName name="_________dai4" localSheetId="0">#REF!</definedName>
    <definedName name="_________dai4" localSheetId="4">#REF!</definedName>
    <definedName name="_________dai4">#REF!</definedName>
    <definedName name="_________dai5" localSheetId="0">#REF!</definedName>
    <definedName name="_________dai5" localSheetId="4">#REF!</definedName>
    <definedName name="_________dai5">#REF!</definedName>
    <definedName name="_________dai6" localSheetId="0">#REF!</definedName>
    <definedName name="_________dai6" localSheetId="4">#REF!</definedName>
    <definedName name="_________dai6">#REF!</definedName>
    <definedName name="_________dan1" localSheetId="0">#REF!</definedName>
    <definedName name="_________dan1" localSheetId="4">#REF!</definedName>
    <definedName name="_________dan1">#REF!</definedName>
    <definedName name="_________dan2" localSheetId="0">#REF!</definedName>
    <definedName name="_________dan2" localSheetId="4">#REF!</definedName>
    <definedName name="_________dan2">#REF!</definedName>
    <definedName name="_________ddn400" localSheetId="0">#REF!</definedName>
    <definedName name="_________ddn400" localSheetId="4">#REF!</definedName>
    <definedName name="_________ddn400">#REF!</definedName>
    <definedName name="_________ddn600" localSheetId="0">#REF!</definedName>
    <definedName name="_________ddn600" localSheetId="4">#REF!</definedName>
    <definedName name="_________ddn600">#REF!</definedName>
    <definedName name="_________gon4" localSheetId="0">#REF!</definedName>
    <definedName name="_________gon4" localSheetId="4">#REF!</definedName>
    <definedName name="_________gon4">#REF!</definedName>
    <definedName name="_________hom2" localSheetId="0">#REF!</definedName>
    <definedName name="_________hom2" localSheetId="4">#REF!</definedName>
    <definedName name="_________hom2">#REF!</definedName>
    <definedName name="_________KM188" localSheetId="0">#REF!</definedName>
    <definedName name="_________KM188" localSheetId="4">#REF!</definedName>
    <definedName name="_________KM188">#REF!</definedName>
    <definedName name="_________km189" localSheetId="0">#REF!</definedName>
    <definedName name="_________km189" localSheetId="4">#REF!</definedName>
    <definedName name="_________km189">#REF!</definedName>
    <definedName name="_________km190" localSheetId="0">#REF!</definedName>
    <definedName name="_________km190" localSheetId="4">#REF!</definedName>
    <definedName name="_________km190">#REF!</definedName>
    <definedName name="_________km191" localSheetId="0">#REF!</definedName>
    <definedName name="_________km191" localSheetId="4">#REF!</definedName>
    <definedName name="_________km191">#REF!</definedName>
    <definedName name="_________km192" localSheetId="0">#REF!</definedName>
    <definedName name="_________km192" localSheetId="4">#REF!</definedName>
    <definedName name="_________km192">#REF!</definedName>
    <definedName name="_________km193" localSheetId="0">#REF!</definedName>
    <definedName name="_________km193" localSheetId="4">#REF!</definedName>
    <definedName name="_________km193">#REF!</definedName>
    <definedName name="_________km194" localSheetId="0">#REF!</definedName>
    <definedName name="_________km194" localSheetId="4">#REF!</definedName>
    <definedName name="_________km194">#REF!</definedName>
    <definedName name="_________km195" localSheetId="0">#REF!</definedName>
    <definedName name="_________km195" localSheetId="4">#REF!</definedName>
    <definedName name="_________km195">#REF!</definedName>
    <definedName name="_xlnm._FilterDatabase" localSheetId="6" hidden="1">'8.VON DAT TANG THEM'!$A$15:$AI$99</definedName>
    <definedName name="_xlnm._FilterDatabase" localSheetId="1" hidden="1">'II. XDCBTT'!$A$7:$O$12</definedName>
    <definedName name="_xlnm._FilterDatabase" localSheetId="2" hidden="1">'III. TT SD ĐẤT'!$A$7:$O$11</definedName>
    <definedName name="_xlnm._FilterDatabase" localSheetId="5" hidden="1">III.ODA!$A$11:$AM$14</definedName>
    <definedName name="_xlnm._FilterDatabase" localSheetId="3" hidden="1">'IV. Tiết kiệm chi năm 2025'!$A$7:$O$12</definedName>
    <definedName name="_xlnm._FilterDatabase" localSheetId="8" hidden="1">'Tong so du an'!$B$3:$C$226</definedName>
    <definedName name="_xlnm._FilterDatabase" localSheetId="4" hidden="1">'V. Xi măng'!$A$7:$O$12</definedName>
    <definedName name="AM" localSheetId="0">#REF!,#REF!,#REF!,#REF!,#REF!,#REF!,#REF!,#REF!,#REF!,#REF!,#REF!,#REF!,#REF!,#REF!,#REF!,#REF!,#REF!,#REF!,#REF!,#REF!,#REF!,#REF!,#REF!,#REF!,#REF!,#REF!,#REF!,#REF!,#REF!,#REF!,#REF!,#REF!,#REF!</definedName>
    <definedName name="AM" localSheetId="4">#REF!,#REF!,#REF!,#REF!,#REF!,#REF!,#REF!,#REF!,#REF!,#REF!,#REF!,#REF!,#REF!,#REF!,#REF!,#REF!,#REF!,#REF!,#REF!,#REF!,#REF!,#REF!,#REF!,#REF!,#REF!,#REF!,#REF!,#REF!,#REF!,#REF!,#REF!,#REF!,#REF!</definedName>
    <definedName name="AM">#REF!,#REF!,#REF!,#REF!,#REF!,#REF!,#REF!,#REF!,#REF!,#REF!,#REF!,#REF!,#REF!,#REF!,#REF!,#REF!,#REF!,#REF!,#REF!,#REF!,#REF!,#REF!,#REF!,#REF!,#REF!,#REF!,#REF!,#REF!,#REF!,#REF!,#REF!,#REF!,#REF!</definedName>
    <definedName name="khoan_12_3" localSheetId="1">'II. XDCBTT'!#REF!</definedName>
    <definedName name="khoan_12_3" localSheetId="2">'III. TT SD ĐẤT'!#REF!</definedName>
    <definedName name="khoan_12_3" localSheetId="3">'IV. Tiết kiệm chi năm 2025'!#REF!</definedName>
    <definedName name="khoan_12_3" localSheetId="4">'V. Xi măng'!#REF!</definedName>
    <definedName name="khoan_13_3" localSheetId="1">'II. XDCBTT'!#REF!</definedName>
    <definedName name="khoan_13_3" localSheetId="2">'III. TT SD ĐẤT'!#REF!</definedName>
    <definedName name="khoan_13_3" localSheetId="3">'IV. Tiết kiệm chi năm 2025'!#REF!</definedName>
    <definedName name="khoan_13_3" localSheetId="4">'V. Xi măng'!#REF!</definedName>
    <definedName name="_xlnm.Print_Titles" localSheetId="0">'I. TONG HOP'!$5:$6</definedName>
    <definedName name="_xlnm.Print_Titles" localSheetId="1">'II. XDCBTT'!$5:$7</definedName>
    <definedName name="_xlnm.Print_Titles" localSheetId="2">'III. TT SD ĐẤT'!$5:$7</definedName>
    <definedName name="_xlnm.Print_Titles" localSheetId="3">'IV. Tiết kiệm chi năm 2025'!$5:$7</definedName>
    <definedName name="_xlnm.Print_Titles" localSheetId="4">'V. Xi măng'!$5:$7</definedName>
    <definedName name="_xlnm.Print_Area" localSheetId="5">III.ODA!$A$1:$AM$27</definedName>
    <definedName name="Xanhduong" localSheetId="0">#REF!,#REF!,#REF!,#REF!,#REF!</definedName>
    <definedName name="Xanhduong" localSheetId="4">#REF!,#REF!,#REF!,#REF!,#REF!</definedName>
    <definedName name="Xanhduong">#REF!,#REF!,#REF!,#REF!,#REF!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 i="32" l="1"/>
  <c r="O13" i="32"/>
  <c r="F13" i="32"/>
  <c r="O12" i="32"/>
  <c r="P12" i="32" s="1"/>
  <c r="C12" i="32"/>
  <c r="O11" i="32"/>
  <c r="F11" i="32"/>
  <c r="O10" i="32"/>
  <c r="E10" i="32"/>
  <c r="E8" i="32" s="1"/>
  <c r="E7" i="32" s="1"/>
  <c r="F9" i="32"/>
  <c r="D8" i="32"/>
  <c r="K14" i="35"/>
  <c r="K13" i="35" s="1"/>
  <c r="K12" i="35" s="1"/>
  <c r="K11" i="35" s="1"/>
  <c r="Q19" i="35"/>
  <c r="P19" i="35"/>
  <c r="R18" i="35"/>
  <c r="R17" i="35"/>
  <c r="R16" i="35"/>
  <c r="R15" i="35"/>
  <c r="Q14" i="35"/>
  <c r="Q13" i="35" s="1"/>
  <c r="Q12" i="35" s="1"/>
  <c r="P14" i="35"/>
  <c r="P13" i="35" s="1"/>
  <c r="P12" i="35" s="1"/>
  <c r="P11" i="35" s="1"/>
  <c r="P9" i="35" s="1"/>
  <c r="O14" i="35"/>
  <c r="O13" i="35" s="1"/>
  <c r="O12" i="35" s="1"/>
  <c r="O11" i="35" s="1"/>
  <c r="N14" i="35"/>
  <c r="N13" i="35" s="1"/>
  <c r="N12" i="35" s="1"/>
  <c r="N11" i="35" s="1"/>
  <c r="M14" i="35"/>
  <c r="M13" i="35" s="1"/>
  <c r="M12" i="35" s="1"/>
  <c r="M11" i="35" s="1"/>
  <c r="L14" i="35"/>
  <c r="L13" i="35" s="1"/>
  <c r="L12" i="35" s="1"/>
  <c r="L11" i="35" s="1"/>
  <c r="L9" i="37"/>
  <c r="M9" i="37"/>
  <c r="N9" i="37"/>
  <c r="O9" i="37"/>
  <c r="P9" i="37"/>
  <c r="Q9" i="37"/>
  <c r="R9" i="37"/>
  <c r="K9" i="37"/>
  <c r="K12" i="37"/>
  <c r="K10" i="37" s="1"/>
  <c r="L12" i="37"/>
  <c r="L10" i="37" s="1"/>
  <c r="M12" i="37"/>
  <c r="M10" i="37" s="1"/>
  <c r="N12" i="37"/>
  <c r="N10" i="37" s="1"/>
  <c r="P12" i="37"/>
  <c r="P10" i="37" s="1"/>
  <c r="Q12" i="37"/>
  <c r="Q10" i="37" s="1"/>
  <c r="R10" i="35"/>
  <c r="A3" i="32"/>
  <c r="M13" i="37"/>
  <c r="D7" i="32"/>
  <c r="Q11" i="35" l="1"/>
  <c r="Q9" i="35" s="1"/>
  <c r="R14" i="35"/>
  <c r="R13" i="35" s="1"/>
  <c r="R12" i="35" s="1"/>
  <c r="R19" i="35"/>
  <c r="O14" i="32"/>
  <c r="C10" i="32"/>
  <c r="F12" i="32"/>
  <c r="R13" i="37"/>
  <c r="R12" i="37" s="1"/>
  <c r="R10" i="37" s="1"/>
  <c r="O12" i="37"/>
  <c r="O10" i="37" s="1"/>
  <c r="R14" i="37"/>
  <c r="R11" i="35" l="1"/>
  <c r="F10" i="32"/>
  <c r="F8" i="32" s="1"/>
  <c r="F7" i="32" s="1"/>
  <c r="C8" i="32"/>
  <c r="C7" i="32" s="1"/>
  <c r="N18" i="34"/>
  <c r="O18" i="34"/>
  <c r="P18" i="34"/>
  <c r="Q18" i="34"/>
  <c r="N8" i="32" l="1"/>
  <c r="N10" i="32"/>
  <c r="N12" i="32"/>
  <c r="P10" i="32"/>
  <c r="N11" i="32"/>
  <c r="N13" i="32"/>
  <c r="N9" i="32"/>
  <c r="O9" i="32"/>
  <c r="N14" i="32"/>
  <c r="R19" i="34"/>
  <c r="R18" i="34" s="1"/>
  <c r="R17" i="34" s="1"/>
  <c r="M19" i="34"/>
  <c r="M18" i="34" s="1"/>
  <c r="N17" i="34"/>
  <c r="M17" i="34"/>
  <c r="L18" i="34"/>
  <c r="L17" i="34" s="1"/>
  <c r="K18" i="34"/>
  <c r="K17" i="34" s="1"/>
  <c r="Q17" i="34"/>
  <c r="P17" i="34"/>
  <c r="R13" i="36"/>
  <c r="O17" i="34" l="1"/>
  <c r="M12" i="36"/>
  <c r="M11" i="36" s="1"/>
  <c r="M10" i="36" s="1"/>
  <c r="M9" i="36" s="1"/>
  <c r="P11" i="36"/>
  <c r="P10" i="36" s="1"/>
  <c r="P9" i="36" s="1"/>
  <c r="O11" i="36"/>
  <c r="O10" i="36" s="1"/>
  <c r="O9" i="36" s="1"/>
  <c r="N11" i="36"/>
  <c r="N10" i="36" s="1"/>
  <c r="N9" i="36" s="1"/>
  <c r="L11" i="36"/>
  <c r="L10" i="36" s="1"/>
  <c r="L9" i="36" s="1"/>
  <c r="K11" i="36"/>
  <c r="K10" i="36" s="1"/>
  <c r="K9" i="36" s="1"/>
  <c r="R12" i="36" l="1"/>
  <c r="R11" i="36" s="1"/>
  <c r="R10" i="36" s="1"/>
  <c r="R9" i="36" s="1"/>
  <c r="Q11" i="36" l="1"/>
  <c r="Q10" i="36" s="1"/>
  <c r="Q9" i="36" s="1"/>
  <c r="R16" i="34"/>
  <c r="P14" i="34"/>
  <c r="P13" i="34" s="1"/>
  <c r="P11" i="34"/>
  <c r="P10" i="34" s="1"/>
  <c r="P9" i="34" s="1"/>
  <c r="A3" i="35" l="1"/>
  <c r="A3" i="36" l="1"/>
  <c r="A3" i="37"/>
  <c r="M16" i="34"/>
  <c r="M15" i="34" s="1"/>
  <c r="O15" i="34"/>
  <c r="O14" i="34" s="1"/>
  <c r="O13" i="34" s="1"/>
  <c r="N15" i="34"/>
  <c r="N14" i="34" s="1"/>
  <c r="N13" i="34" s="1"/>
  <c r="L15" i="34"/>
  <c r="L14" i="34" s="1"/>
  <c r="L13" i="34" s="1"/>
  <c r="K15" i="34"/>
  <c r="K14" i="34" s="1"/>
  <c r="K13" i="34" s="1"/>
  <c r="M14" i="34" l="1"/>
  <c r="M13" i="34" s="1"/>
  <c r="Q14" i="34"/>
  <c r="Q13" i="34" s="1"/>
  <c r="R9" i="35"/>
  <c r="R15" i="34" l="1"/>
  <c r="R14" i="34" s="1"/>
  <c r="R13" i="34" s="1"/>
  <c r="M10" i="35"/>
  <c r="M9" i="35" s="1"/>
  <c r="L10" i="35"/>
  <c r="L9" i="35" s="1"/>
  <c r="O9" i="35"/>
  <c r="N10" i="35"/>
  <c r="N9" i="35" s="1"/>
  <c r="K10" i="35"/>
  <c r="K9" i="35" s="1"/>
  <c r="L11" i="34"/>
  <c r="L10" i="34" s="1"/>
  <c r="L9" i="34" s="1"/>
  <c r="N11" i="34"/>
  <c r="N10" i="34" s="1"/>
  <c r="N9" i="34" s="1"/>
  <c r="K11" i="34"/>
  <c r="K10" i="34" s="1"/>
  <c r="K9" i="34" s="1"/>
  <c r="M12" i="34" l="1"/>
  <c r="O11" i="34"/>
  <c r="O10" i="34" s="1"/>
  <c r="O9" i="34" s="1"/>
  <c r="AI19" i="4"/>
  <c r="AJ18" i="4"/>
  <c r="AI18" i="4"/>
  <c r="AH19" i="4"/>
  <c r="AH21" i="4"/>
  <c r="AH20" i="4" s="1"/>
  <c r="AK18" i="4"/>
  <c r="AK15" i="4" s="1"/>
  <c r="S18" i="4"/>
  <c r="S15" i="4" s="1"/>
  <c r="S14" i="4" s="1"/>
  <c r="U19" i="4"/>
  <c r="Y19" i="4"/>
  <c r="Y18" i="4"/>
  <c r="Y17" i="4"/>
  <c r="Y16" i="4"/>
  <c r="P21" i="4"/>
  <c r="P20" i="4" s="1"/>
  <c r="AH27" i="4"/>
  <c r="AH26" i="4" s="1"/>
  <c r="AH25" i="4" s="1"/>
  <c r="G23" i="31" s="1"/>
  <c r="AH24" i="4"/>
  <c r="AH23" i="4" s="1"/>
  <c r="AH17" i="4"/>
  <c r="AH16" i="4"/>
  <c r="AD19" i="4"/>
  <c r="K22" i="4"/>
  <c r="AK23" i="4"/>
  <c r="AJ23" i="4"/>
  <c r="AI23" i="4"/>
  <c r="AG23" i="4"/>
  <c r="AF23" i="4"/>
  <c r="AE23" i="4"/>
  <c r="AD23" i="4"/>
  <c r="AC23" i="4"/>
  <c r="AB23" i="4"/>
  <c r="AA23" i="4"/>
  <c r="Z23" i="4"/>
  <c r="Y23" i="4"/>
  <c r="W23" i="4"/>
  <c r="V23" i="4"/>
  <c r="U23" i="4"/>
  <c r="T23" i="4"/>
  <c r="S23" i="4"/>
  <c r="R23" i="4"/>
  <c r="Q23" i="4"/>
  <c r="P23" i="4"/>
  <c r="N23" i="4"/>
  <c r="M23" i="4"/>
  <c r="L23" i="4"/>
  <c r="K23" i="4"/>
  <c r="K26" i="4"/>
  <c r="K25" i="4" s="1"/>
  <c r="L26" i="4"/>
  <c r="M26" i="4"/>
  <c r="N26" i="4"/>
  <c r="N25" i="4" s="1"/>
  <c r="O26" i="4"/>
  <c r="O25" i="4" s="1"/>
  <c r="P26" i="4"/>
  <c r="Q26" i="4"/>
  <c r="Q25" i="4" s="1"/>
  <c r="R26" i="4"/>
  <c r="R25" i="4" s="1"/>
  <c r="S26" i="4"/>
  <c r="T26" i="4"/>
  <c r="U26" i="4"/>
  <c r="U25" i="4" s="1"/>
  <c r="V26" i="4"/>
  <c r="V25" i="4" s="1"/>
  <c r="W26" i="4"/>
  <c r="X26" i="4"/>
  <c r="Y26" i="4"/>
  <c r="Y25" i="4" s="1"/>
  <c r="Z26" i="4"/>
  <c r="Z25" i="4" s="1"/>
  <c r="AA26" i="4"/>
  <c r="AA25" i="4" s="1"/>
  <c r="AB26" i="4"/>
  <c r="AC26" i="4"/>
  <c r="AC25" i="4" s="1"/>
  <c r="AD26" i="4"/>
  <c r="AD25" i="4" s="1"/>
  <c r="AE26" i="4"/>
  <c r="AE25" i="4" s="1"/>
  <c r="AF26" i="4"/>
  <c r="AF25" i="4" s="1"/>
  <c r="AG26" i="4"/>
  <c r="AI26" i="4"/>
  <c r="AI25" i="4" s="1"/>
  <c r="AJ26" i="4"/>
  <c r="AJ25" i="4" s="1"/>
  <c r="AK26" i="4"/>
  <c r="AK25" i="4" s="1"/>
  <c r="AA22" i="4"/>
  <c r="Z22" i="4"/>
  <c r="R22" i="4"/>
  <c r="AA20" i="4"/>
  <c r="Z20" i="4"/>
  <c r="R20" i="4"/>
  <c r="AA15" i="4"/>
  <c r="AA14" i="4" s="1"/>
  <c r="AG18" i="4"/>
  <c r="AD18" i="4" s="1"/>
  <c r="AH18" i="4"/>
  <c r="AI15" i="4"/>
  <c r="P17" i="4"/>
  <c r="R15" i="4"/>
  <c r="Z15" i="4"/>
  <c r="K15" i="4"/>
  <c r="AJ22" i="4"/>
  <c r="AJ20" i="4"/>
  <c r="AJ15" i="4"/>
  <c r="AF15" i="4"/>
  <c r="AE15" i="4"/>
  <c r="AB15" i="4"/>
  <c r="X15" i="4"/>
  <c r="V15" i="4"/>
  <c r="Q15" i="4"/>
  <c r="O15" i="4"/>
  <c r="N15" i="4"/>
  <c r="M15" i="4"/>
  <c r="U18" i="4"/>
  <c r="L18" i="4"/>
  <c r="AD17" i="4"/>
  <c r="W17" i="4"/>
  <c r="U17" i="4" s="1"/>
  <c r="L17" i="4"/>
  <c r="AD21" i="4"/>
  <c r="L21" i="4"/>
  <c r="L20" i="4" s="1"/>
  <c r="AK20" i="4"/>
  <c r="AI20" i="4"/>
  <c r="AG20" i="4"/>
  <c r="AF20" i="4"/>
  <c r="AE20" i="4"/>
  <c r="AB20" i="4"/>
  <c r="Y20" i="4"/>
  <c r="X20" i="4"/>
  <c r="X14" i="4" s="1"/>
  <c r="W20" i="4"/>
  <c r="V20" i="4"/>
  <c r="V14" i="4" s="1"/>
  <c r="U20" i="4"/>
  <c r="T20" i="4"/>
  <c r="S20" i="4"/>
  <c r="Q20" i="4"/>
  <c r="Q14" i="4" s="1"/>
  <c r="O20" i="4"/>
  <c r="N20" i="4"/>
  <c r="M20" i="4"/>
  <c r="K20" i="4"/>
  <c r="AD16" i="4"/>
  <c r="W16" i="4" s="1"/>
  <c r="E41" i="31"/>
  <c r="C41" i="31" s="1"/>
  <c r="F35" i="31"/>
  <c r="F34" i="31"/>
  <c r="F33" i="31"/>
  <c r="F32" i="31"/>
  <c r="E32" i="31"/>
  <c r="F31" i="31"/>
  <c r="F30" i="31"/>
  <c r="E30" i="31"/>
  <c r="F29" i="31"/>
  <c r="E29" i="31"/>
  <c r="F28" i="31"/>
  <c r="E28" i="31"/>
  <c r="F27" i="31"/>
  <c r="E27" i="31"/>
  <c r="F26" i="31"/>
  <c r="F25" i="31"/>
  <c r="E25" i="31"/>
  <c r="F24" i="31"/>
  <c r="E24" i="31"/>
  <c r="F22" i="31"/>
  <c r="E22" i="31"/>
  <c r="C22" i="31" s="1"/>
  <c r="E19" i="31"/>
  <c r="C19" i="31" s="1"/>
  <c r="F16" i="31"/>
  <c r="F12" i="31"/>
  <c r="F11" i="31"/>
  <c r="F10" i="31"/>
  <c r="F9" i="31"/>
  <c r="C30" i="31"/>
  <c r="E33" i="31"/>
  <c r="E15" i="31"/>
  <c r="E13" i="31"/>
  <c r="E21" i="31"/>
  <c r="E35" i="31"/>
  <c r="E36" i="31"/>
  <c r="E34" i="31"/>
  <c r="F23" i="31"/>
  <c r="E23" i="31"/>
  <c r="F13" i="31"/>
  <c r="E18" i="31"/>
  <c r="C18" i="31"/>
  <c r="E16" i="31"/>
  <c r="O12" i="4"/>
  <c r="X12" i="4"/>
  <c r="E46" i="31"/>
  <c r="D46" i="31" s="1"/>
  <c r="D47" i="31" s="1"/>
  <c r="AM13" i="4"/>
  <c r="AG25" i="4"/>
  <c r="AB25" i="4"/>
  <c r="X25" i="4"/>
  <c r="W25" i="4"/>
  <c r="T25" i="4"/>
  <c r="S25" i="4"/>
  <c r="P25" i="4"/>
  <c r="M25" i="4"/>
  <c r="L25" i="4"/>
  <c r="L22" i="4"/>
  <c r="M22" i="4"/>
  <c r="N22" i="4"/>
  <c r="O22" i="4"/>
  <c r="P22" i="4"/>
  <c r="Q22" i="4"/>
  <c r="S22" i="4"/>
  <c r="T22" i="4"/>
  <c r="U22" i="4"/>
  <c r="V22" i="4"/>
  <c r="W22" i="4"/>
  <c r="X22" i="4"/>
  <c r="Y22" i="4"/>
  <c r="AB22" i="4"/>
  <c r="AC22" i="4"/>
  <c r="AD22" i="4"/>
  <c r="AE22" i="4"/>
  <c r="AF22" i="4"/>
  <c r="AG22" i="4"/>
  <c r="AI22" i="4"/>
  <c r="AK22" i="4"/>
  <c r="G46" i="31"/>
  <c r="E40" i="31"/>
  <c r="E39" i="31"/>
  <c r="C39" i="31" s="1"/>
  <c r="E31" i="31"/>
  <c r="E26" i="31"/>
  <c r="E20" i="31"/>
  <c r="E38" i="31"/>
  <c r="E14" i="31"/>
  <c r="E12" i="31"/>
  <c r="E11" i="31"/>
  <c r="E10" i="31"/>
  <c r="E9" i="31"/>
  <c r="E37" i="31"/>
  <c r="E17" i="31"/>
  <c r="F40" i="31"/>
  <c r="C40" i="31" s="1"/>
  <c r="E8" i="31"/>
  <c r="F14" i="31"/>
  <c r="C14" i="31" s="1"/>
  <c r="F36" i="31"/>
  <c r="F15" i="31"/>
  <c r="C15" i="31" s="1"/>
  <c r="F21" i="31"/>
  <c r="F38" i="31"/>
  <c r="F20" i="31"/>
  <c r="F37" i="31"/>
  <c r="AH61" i="10"/>
  <c r="AH62" i="10" s="1"/>
  <c r="AH51" i="10"/>
  <c r="AI10" i="10"/>
  <c r="AH22" i="10"/>
  <c r="AH24" i="10" s="1"/>
  <c r="AH19" i="10"/>
  <c r="AH21" i="10" s="1"/>
  <c r="AH47" i="10"/>
  <c r="W67" i="10"/>
  <c r="Q24" i="10"/>
  <c r="AG59" i="10"/>
  <c r="AH75" i="10"/>
  <c r="AH13" i="10"/>
  <c r="T70" i="10"/>
  <c r="T69" i="10" s="1"/>
  <c r="I106" i="10"/>
  <c r="Q102" i="10"/>
  <c r="Q84" i="10"/>
  <c r="AG84" i="10" s="1"/>
  <c r="K12" i="10"/>
  <c r="L18" i="10"/>
  <c r="L11" i="10" s="1"/>
  <c r="M18" i="10"/>
  <c r="M11" i="10"/>
  <c r="N18" i="10"/>
  <c r="N11" i="10" s="1"/>
  <c r="O18" i="10"/>
  <c r="O15" i="10"/>
  <c r="O10" i="10" s="1"/>
  <c r="O13" i="10" s="1"/>
  <c r="P18" i="10"/>
  <c r="P11" i="10" s="1"/>
  <c r="Q18" i="10"/>
  <c r="R18" i="10"/>
  <c r="S18" i="10"/>
  <c r="T18" i="10"/>
  <c r="K18" i="10"/>
  <c r="K11" i="10" s="1"/>
  <c r="AG19" i="10"/>
  <c r="X18" i="10"/>
  <c r="AH40" i="10"/>
  <c r="AH89" i="10"/>
  <c r="AH43" i="10"/>
  <c r="AH87" i="10"/>
  <c r="AG71" i="10"/>
  <c r="Q87" i="10"/>
  <c r="AG87" i="10" s="1"/>
  <c r="AG97" i="10"/>
  <c r="AG98" i="10"/>
  <c r="AG86" i="10"/>
  <c r="AG35" i="10"/>
  <c r="AG36" i="10"/>
  <c r="AG37" i="10"/>
  <c r="AG38" i="10"/>
  <c r="AG39" i="10"/>
  <c r="AG40" i="10"/>
  <c r="AG42" i="10"/>
  <c r="AG43" i="10"/>
  <c r="AG44" i="10"/>
  <c r="AG45" i="10"/>
  <c r="AG46" i="10"/>
  <c r="AG47" i="10"/>
  <c r="AG48" i="10"/>
  <c r="AG49" i="10"/>
  <c r="AG50" i="10"/>
  <c r="AG51" i="10"/>
  <c r="AG52" i="10"/>
  <c r="AG53" i="10"/>
  <c r="AG54" i="10"/>
  <c r="AG56" i="10"/>
  <c r="AG58" i="10"/>
  <c r="AG60" i="10"/>
  <c r="AG62" i="10"/>
  <c r="AG63" i="10"/>
  <c r="AG64" i="10"/>
  <c r="AG65" i="10"/>
  <c r="AG67" i="10"/>
  <c r="AG72" i="10"/>
  <c r="AG73" i="10"/>
  <c r="AH73" i="10" s="1"/>
  <c r="AG74" i="10"/>
  <c r="AG75" i="10"/>
  <c r="AG76" i="10"/>
  <c r="AG77" i="10"/>
  <c r="AG78" i="10"/>
  <c r="AG79" i="10"/>
  <c r="AG80" i="10"/>
  <c r="AG81" i="10"/>
  <c r="AG82" i="10"/>
  <c r="AG83" i="10"/>
  <c r="AG21" i="10"/>
  <c r="AG23" i="10"/>
  <c r="AG25" i="10"/>
  <c r="AG26" i="10"/>
  <c r="AG27" i="10"/>
  <c r="AG28" i="10"/>
  <c r="AG31" i="10"/>
  <c r="AG32" i="10"/>
  <c r="AG33" i="10"/>
  <c r="AG34" i="10"/>
  <c r="AG85" i="10"/>
  <c r="AI17" i="10"/>
  <c r="W21" i="10"/>
  <c r="K30" i="10"/>
  <c r="M30" i="10"/>
  <c r="N30" i="10"/>
  <c r="O30" i="10"/>
  <c r="P30" i="10"/>
  <c r="Q30" i="10"/>
  <c r="R30" i="10"/>
  <c r="S30" i="10"/>
  <c r="T30" i="10"/>
  <c r="L40" i="10"/>
  <c r="L30" i="10" s="1"/>
  <c r="L12" i="10"/>
  <c r="M12" i="10"/>
  <c r="N12" i="10"/>
  <c r="O12" i="10"/>
  <c r="P12" i="10"/>
  <c r="R68" i="10"/>
  <c r="R12" i="10" s="1"/>
  <c r="S68" i="10"/>
  <c r="S12" i="10" s="1"/>
  <c r="I28" i="17"/>
  <c r="H28" i="17"/>
  <c r="C28" i="17"/>
  <c r="I25" i="17"/>
  <c r="H25" i="17"/>
  <c r="C25" i="17"/>
  <c r="I8" i="17"/>
  <c r="I7" i="17" s="1"/>
  <c r="H8" i="17"/>
  <c r="C8" i="17"/>
  <c r="I49" i="16"/>
  <c r="H49" i="16"/>
  <c r="I30" i="16"/>
  <c r="H30" i="16"/>
  <c r="C30" i="16"/>
  <c r="I27" i="16"/>
  <c r="H27" i="16"/>
  <c r="C27" i="16"/>
  <c r="I8" i="16"/>
  <c r="H8" i="16"/>
  <c r="C8" i="16"/>
  <c r="AG17" i="10"/>
  <c r="I46" i="15"/>
  <c r="H46" i="15"/>
  <c r="I27" i="15"/>
  <c r="H27" i="15"/>
  <c r="C27" i="15"/>
  <c r="I24" i="15"/>
  <c r="H24" i="15"/>
  <c r="C24" i="15"/>
  <c r="I5" i="15"/>
  <c r="H5" i="15"/>
  <c r="C5" i="15"/>
  <c r="C27" i="14"/>
  <c r="C24" i="14"/>
  <c r="C5" i="14"/>
  <c r="F3" i="12"/>
  <c r="E3" i="12"/>
  <c r="F2" i="12" s="1"/>
  <c r="D3" i="12"/>
  <c r="H3" i="12" s="1"/>
  <c r="Q69" i="10"/>
  <c r="T66" i="10"/>
  <c r="S66" i="10"/>
  <c r="R66" i="10"/>
  <c r="Q66" i="10"/>
  <c r="X61" i="10"/>
  <c r="AH60" i="10"/>
  <c r="S57" i="10"/>
  <c r="R57" i="10"/>
  <c r="Q57" i="10"/>
  <c r="T55" i="10"/>
  <c r="S55" i="10"/>
  <c r="R55" i="10"/>
  <c r="Q55" i="10"/>
  <c r="T41" i="10"/>
  <c r="T29" i="10" s="1"/>
  <c r="S41" i="10"/>
  <c r="R41" i="10"/>
  <c r="Q41" i="10"/>
  <c r="T24" i="10"/>
  <c r="S24" i="10"/>
  <c r="R24" i="10"/>
  <c r="AG24" i="10" s="1"/>
  <c r="T22" i="10"/>
  <c r="S22" i="10"/>
  <c r="R22" i="10"/>
  <c r="Q22" i="10"/>
  <c r="T20" i="10"/>
  <c r="S20" i="10"/>
  <c r="R20" i="10"/>
  <c r="Q20" i="10"/>
  <c r="T16" i="10"/>
  <c r="S16" i="10"/>
  <c r="R16" i="10"/>
  <c r="Q16" i="10"/>
  <c r="Z9" i="10"/>
  <c r="AA9" i="10" s="1"/>
  <c r="F231" i="6"/>
  <c r="F230" i="6"/>
  <c r="F228" i="6"/>
  <c r="F227" i="6"/>
  <c r="F226" i="6"/>
  <c r="F225" i="6"/>
  <c r="F224" i="6"/>
  <c r="F223" i="6"/>
  <c r="F222" i="6"/>
  <c r="E221" i="6"/>
  <c r="E220" i="6"/>
  <c r="D221" i="6"/>
  <c r="D220" i="6" s="1"/>
  <c r="E219" i="6"/>
  <c r="F219" i="6" s="1"/>
  <c r="F218" i="6"/>
  <c r="F217" i="6"/>
  <c r="E216" i="6"/>
  <c r="F216" i="6" s="1"/>
  <c r="F215" i="6"/>
  <c r="F214" i="6"/>
  <c r="F213" i="6"/>
  <c r="F212" i="6"/>
  <c r="F211" i="6"/>
  <c r="E210" i="6"/>
  <c r="F210" i="6" s="1"/>
  <c r="E209" i="6"/>
  <c r="F209" i="6" s="1"/>
  <c r="F208" i="6"/>
  <c r="F207" i="6"/>
  <c r="F206" i="6"/>
  <c r="F205" i="6"/>
  <c r="F204" i="6"/>
  <c r="F203" i="6"/>
  <c r="E202" i="6"/>
  <c r="F202" i="6" s="1"/>
  <c r="E201" i="6"/>
  <c r="F201" i="6" s="1"/>
  <c r="F200" i="6"/>
  <c r="F199" i="6"/>
  <c r="E198" i="6"/>
  <c r="F198" i="6" s="1"/>
  <c r="D197" i="6"/>
  <c r="F196" i="6"/>
  <c r="F195" i="6"/>
  <c r="F194" i="6"/>
  <c r="F193" i="6"/>
  <c r="F192" i="6"/>
  <c r="F191" i="6"/>
  <c r="F190" i="6"/>
  <c r="F189" i="6"/>
  <c r="F188" i="6"/>
  <c r="F187" i="6"/>
  <c r="F186" i="6"/>
  <c r="F184" i="6"/>
  <c r="F183" i="6"/>
  <c r="E182" i="6"/>
  <c r="D182" i="6"/>
  <c r="F181" i="6"/>
  <c r="F180" i="6"/>
  <c r="F179" i="6"/>
  <c r="F178" i="6"/>
  <c r="F177" i="6"/>
  <c r="F176" i="6"/>
  <c r="F175" i="6"/>
  <c r="F174" i="6"/>
  <c r="F173" i="6"/>
  <c r="F172" i="6"/>
  <c r="F171" i="6"/>
  <c r="E170" i="6"/>
  <c r="D170" i="6"/>
  <c r="F169" i="6"/>
  <c r="F167" i="6"/>
  <c r="F166" i="6"/>
  <c r="F165" i="6"/>
  <c r="F164" i="6"/>
  <c r="F163" i="6"/>
  <c r="F162" i="6"/>
  <c r="F161" i="6"/>
  <c r="F160" i="6"/>
  <c r="F159" i="6"/>
  <c r="F158" i="6"/>
  <c r="F157" i="6"/>
  <c r="F155" i="6"/>
  <c r="F154" i="6"/>
  <c r="F151" i="6"/>
  <c r="F150" i="6"/>
  <c r="E149" i="6"/>
  <c r="F149" i="6" s="1"/>
  <c r="F148" i="6"/>
  <c r="F146" i="6"/>
  <c r="F145" i="6"/>
  <c r="F144" i="6"/>
  <c r="F143" i="6"/>
  <c r="F142" i="6"/>
  <c r="F141" i="6"/>
  <c r="F140" i="6"/>
  <c r="F139" i="6"/>
  <c r="F138" i="6"/>
  <c r="F136" i="6"/>
  <c r="F134" i="6"/>
  <c r="F133" i="6"/>
  <c r="F132" i="6"/>
  <c r="F131" i="6"/>
  <c r="F130" i="6"/>
  <c r="F129" i="6"/>
  <c r="F128" i="6"/>
  <c r="F127" i="6"/>
  <c r="F126" i="6"/>
  <c r="F124" i="6"/>
  <c r="F123" i="6"/>
  <c r="F122" i="6"/>
  <c r="F121" i="6"/>
  <c r="F120" i="6"/>
  <c r="F119" i="6"/>
  <c r="F117" i="6"/>
  <c r="F115" i="6"/>
  <c r="F114" i="6"/>
  <c r="F113" i="6"/>
  <c r="F112" i="6"/>
  <c r="F111" i="6"/>
  <c r="F109" i="6"/>
  <c r="F108" i="6"/>
  <c r="F101" i="6"/>
  <c r="F100" i="6"/>
  <c r="F96" i="6"/>
  <c r="F95" i="6"/>
  <c r="F94" i="6"/>
  <c r="F93" i="6"/>
  <c r="F91" i="6"/>
  <c r="F90" i="6"/>
  <c r="F89" i="6"/>
  <c r="F88" i="6"/>
  <c r="F87" i="6"/>
  <c r="F86" i="6"/>
  <c r="F85" i="6"/>
  <c r="F84" i="6"/>
  <c r="F83" i="6"/>
  <c r="F82" i="6"/>
  <c r="F81" i="6"/>
  <c r="F80" i="6"/>
  <c r="F79" i="6"/>
  <c r="F78" i="6"/>
  <c r="F77" i="6"/>
  <c r="E76" i="6"/>
  <c r="F76" i="6" s="1"/>
  <c r="F75" i="6"/>
  <c r="F74" i="6"/>
  <c r="F73" i="6"/>
  <c r="F71" i="6"/>
  <c r="F68" i="6"/>
  <c r="F67" i="6"/>
  <c r="F66" i="6"/>
  <c r="F65" i="6"/>
  <c r="F63" i="6"/>
  <c r="F61" i="6"/>
  <c r="F60" i="6"/>
  <c r="F59" i="6"/>
  <c r="F58" i="6"/>
  <c r="F57" i="6"/>
  <c r="E56" i="6"/>
  <c r="F56" i="6" s="1"/>
  <c r="F55" i="6"/>
  <c r="F54" i="6"/>
  <c r="F53" i="6"/>
  <c r="M52" i="6"/>
  <c r="F51" i="6"/>
  <c r="F50" i="6"/>
  <c r="D49" i="6"/>
  <c r="N46" i="6"/>
  <c r="M46" i="6"/>
  <c r="E43" i="6"/>
  <c r="D43" i="6"/>
  <c r="E35" i="6"/>
  <c r="D35" i="6"/>
  <c r="F34" i="6"/>
  <c r="F33" i="6"/>
  <c r="F32" i="6"/>
  <c r="F31" i="6"/>
  <c r="F30" i="6"/>
  <c r="F29" i="6"/>
  <c r="F28" i="6"/>
  <c r="N27" i="6"/>
  <c r="M27" i="6"/>
  <c r="F27" i="6"/>
  <c r="F26" i="6"/>
  <c r="F25" i="6"/>
  <c r="N24" i="6"/>
  <c r="M24" i="6"/>
  <c r="F24" i="6"/>
  <c r="F23" i="6"/>
  <c r="F22" i="6"/>
  <c r="F21" i="6"/>
  <c r="F20" i="6"/>
  <c r="F19" i="6"/>
  <c r="F18" i="6"/>
  <c r="F17" i="6"/>
  <c r="F15" i="6"/>
  <c r="F13" i="6"/>
  <c r="F12" i="6"/>
  <c r="F11" i="6"/>
  <c r="F10" i="6"/>
  <c r="F9" i="6"/>
  <c r="F8" i="6"/>
  <c r="F7" i="6"/>
  <c r="E6" i="6"/>
  <c r="E5" i="6" s="1"/>
  <c r="D6" i="6"/>
  <c r="N5" i="6"/>
  <c r="M5" i="6"/>
  <c r="AG61" i="10"/>
  <c r="T57" i="10"/>
  <c r="AH15" i="10"/>
  <c r="Y9" i="10"/>
  <c r="J3" i="13"/>
  <c r="J7" i="13"/>
  <c r="N15" i="10"/>
  <c r="N10" i="10" s="1"/>
  <c r="N13" i="10" s="1"/>
  <c r="O11" i="10"/>
  <c r="AH79" i="10"/>
  <c r="M15" i="10"/>
  <c r="M10" i="10" s="1"/>
  <c r="M13" i="10" s="1"/>
  <c r="F17" i="31"/>
  <c r="F8" i="31"/>
  <c r="AF14" i="4" l="1"/>
  <c r="O14" i="4"/>
  <c r="T18" i="4"/>
  <c r="T17" i="4"/>
  <c r="AC21" i="4"/>
  <c r="AC20" i="4" s="1"/>
  <c r="C32" i="31"/>
  <c r="C37" i="31"/>
  <c r="C27" i="31"/>
  <c r="C25" i="31"/>
  <c r="D48" i="6"/>
  <c r="C17" i="31"/>
  <c r="S13" i="4"/>
  <c r="S12" i="4" s="1"/>
  <c r="AG57" i="10"/>
  <c r="W68" i="10"/>
  <c r="AI69" i="10"/>
  <c r="Q99" i="10"/>
  <c r="AG22" i="10"/>
  <c r="AA13" i="4"/>
  <c r="AA12" i="4" s="1"/>
  <c r="P18" i="4"/>
  <c r="M14" i="4"/>
  <c r="M13" i="4" s="1"/>
  <c r="M12" i="4" s="1"/>
  <c r="AK14" i="4"/>
  <c r="AK13" i="4" s="1"/>
  <c r="AK12" i="4" s="1"/>
  <c r="S29" i="10"/>
  <c r="H4" i="15"/>
  <c r="H7" i="16"/>
  <c r="K6" i="16" s="1"/>
  <c r="K7" i="16" s="1"/>
  <c r="AJ14" i="4"/>
  <c r="AJ13" i="4" s="1"/>
  <c r="AJ12" i="4" s="1"/>
  <c r="AC19" i="4"/>
  <c r="AG70" i="10"/>
  <c r="F221" i="6"/>
  <c r="F220" i="6" s="1"/>
  <c r="C4" i="14"/>
  <c r="J15" i="13" s="1"/>
  <c r="C9" i="31"/>
  <c r="Y15" i="4"/>
  <c r="Y14" i="4" s="1"/>
  <c r="Y13" i="4" s="1"/>
  <c r="Y12" i="4" s="1"/>
  <c r="I7" i="6"/>
  <c r="I8" i="6" s="1"/>
  <c r="AG41" i="10"/>
  <c r="C7" i="17"/>
  <c r="W84" i="10"/>
  <c r="E197" i="6"/>
  <c r="C4" i="15"/>
  <c r="H7" i="17"/>
  <c r="K6" i="17" s="1"/>
  <c r="K7" i="17" s="1"/>
  <c r="C11" i="31"/>
  <c r="V13" i="4"/>
  <c r="V12" i="4" s="1"/>
  <c r="P15" i="4"/>
  <c r="P14" i="4" s="1"/>
  <c r="P13" i="4" s="1"/>
  <c r="P12" i="4" s="1"/>
  <c r="D5" i="6"/>
  <c r="D4" i="6" s="1"/>
  <c r="L1" i="6" s="1"/>
  <c r="N1" i="6" s="1"/>
  <c r="N4" i="6"/>
  <c r="L15" i="4"/>
  <c r="L14" i="4" s="1"/>
  <c r="L13" i="4" s="1"/>
  <c r="L12" i="4" s="1"/>
  <c r="AG66" i="10"/>
  <c r="AB14" i="4"/>
  <c r="AB13" i="4" s="1"/>
  <c r="AB12" i="4" s="1"/>
  <c r="W15" i="4"/>
  <c r="W14" i="4" s="1"/>
  <c r="W13" i="4" s="1"/>
  <c r="W12" i="4" s="1"/>
  <c r="U16" i="4"/>
  <c r="AH84" i="10"/>
  <c r="F6" i="6"/>
  <c r="F5" i="6" s="1"/>
  <c r="C7" i="16"/>
  <c r="C16" i="31"/>
  <c r="L15" i="10"/>
  <c r="L10" i="10" s="1"/>
  <c r="L13" i="10" s="1"/>
  <c r="E49" i="6"/>
  <c r="AG55" i="10"/>
  <c r="AI70" i="10"/>
  <c r="C29" i="31"/>
  <c r="N14" i="4"/>
  <c r="N13" i="4" s="1"/>
  <c r="N12" i="4" s="1"/>
  <c r="R14" i="4"/>
  <c r="R13" i="4" s="1"/>
  <c r="R12" i="4" s="1"/>
  <c r="I7" i="16"/>
  <c r="C35" i="31"/>
  <c r="K14" i="4"/>
  <c r="K13" i="4" s="1"/>
  <c r="K12" i="4" s="1"/>
  <c r="AC16" i="4"/>
  <c r="M4" i="6"/>
  <c r="Q68" i="10"/>
  <c r="K15" i="10"/>
  <c r="K10" i="10" s="1"/>
  <c r="K13" i="10" s="1"/>
  <c r="AH22" i="4"/>
  <c r="G26" i="31" s="1"/>
  <c r="C26" i="31" s="1"/>
  <c r="Z14" i="4"/>
  <c r="Z13" i="4" s="1"/>
  <c r="Z12" i="4" s="1"/>
  <c r="AC17" i="4"/>
  <c r="Q29" i="10"/>
  <c r="Q11" i="10" s="1"/>
  <c r="AG18" i="10"/>
  <c r="I49" i="6"/>
  <c r="I51" i="6" s="1"/>
  <c r="T11" i="10"/>
  <c r="R29" i="10"/>
  <c r="C33" i="31"/>
  <c r="AE14" i="4"/>
  <c r="AE13" i="4" s="1"/>
  <c r="AE12" i="4" s="1"/>
  <c r="AI14" i="4"/>
  <c r="AI13" i="4" s="1"/>
  <c r="AI12" i="4" s="1"/>
  <c r="F170" i="6"/>
  <c r="F182" i="6"/>
  <c r="AG20" i="10"/>
  <c r="C13" i="31"/>
  <c r="I4" i="15"/>
  <c r="C12" i="31"/>
  <c r="T19" i="4"/>
  <c r="M11" i="34"/>
  <c r="M10" i="34" s="1"/>
  <c r="M9" i="34" s="1"/>
  <c r="Q12" i="34"/>
  <c r="F197" i="6"/>
  <c r="AC18" i="4"/>
  <c r="AD15" i="4"/>
  <c r="Q13" i="4"/>
  <c r="Q12" i="4" s="1"/>
  <c r="F49" i="6"/>
  <c r="AF13" i="4"/>
  <c r="AF12" i="4" s="1"/>
  <c r="T68" i="10"/>
  <c r="T12" i="10" s="1"/>
  <c r="C24" i="31"/>
  <c r="C31" i="31"/>
  <c r="AG69" i="10"/>
  <c r="AG30" i="10"/>
  <c r="C36" i="31"/>
  <c r="F48" i="31"/>
  <c r="AH15" i="4"/>
  <c r="AH14" i="4" s="1"/>
  <c r="C10" i="31"/>
  <c r="W69" i="10"/>
  <c r="W87" i="10" s="1"/>
  <c r="C34" i="31"/>
  <c r="AD20" i="4"/>
  <c r="R15" i="10"/>
  <c r="R10" i="10" s="1"/>
  <c r="AG15" i="4"/>
  <c r="AG14" i="4" s="1"/>
  <c r="AG13" i="4" s="1"/>
  <c r="AG12" i="4" s="1"/>
  <c r="C28" i="31"/>
  <c r="F42" i="31"/>
  <c r="P15" i="10"/>
  <c r="P10" i="10" s="1"/>
  <c r="P13" i="10" s="1"/>
  <c r="C23" i="31"/>
  <c r="C38" i="31"/>
  <c r="G49" i="31"/>
  <c r="AC15" i="4" l="1"/>
  <c r="AC14" i="4" s="1"/>
  <c r="AC13" i="4" s="1"/>
  <c r="AC12" i="4" s="1"/>
  <c r="S11" i="10"/>
  <c r="S15" i="10"/>
  <c r="S10" i="10" s="1"/>
  <c r="J5" i="13" s="1"/>
  <c r="J9" i="13" s="1"/>
  <c r="T16" i="4"/>
  <c r="T15" i="4" s="1"/>
  <c r="T14" i="4" s="1"/>
  <c r="T13" i="4" s="1"/>
  <c r="T12" i="4" s="1"/>
  <c r="U15" i="4"/>
  <c r="U14" i="4" s="1"/>
  <c r="U13" i="4" s="1"/>
  <c r="U12" i="4" s="1"/>
  <c r="AG29" i="10"/>
  <c r="E48" i="6"/>
  <c r="E4" i="6" s="1"/>
  <c r="R11" i="10"/>
  <c r="Q12" i="10"/>
  <c r="AH69" i="10"/>
  <c r="AH70" i="10" s="1"/>
  <c r="Q15" i="10"/>
  <c r="Q10" i="10" s="1"/>
  <c r="F48" i="6"/>
  <c r="F4" i="6" s="1"/>
  <c r="AG68" i="10"/>
  <c r="R12" i="34"/>
  <c r="Q11" i="34"/>
  <c r="Q10" i="34" s="1"/>
  <c r="Q9" i="34" s="1"/>
  <c r="S13" i="10"/>
  <c r="X17" i="10"/>
  <c r="T15" i="10"/>
  <c r="T10" i="10" s="1"/>
  <c r="AH13" i="4"/>
  <c r="G21" i="31"/>
  <c r="C21" i="31" s="1"/>
  <c r="AD14" i="4"/>
  <c r="AD13" i="4" s="1"/>
  <c r="AD12" i="4" s="1"/>
  <c r="X16" i="10"/>
  <c r="R13" i="10"/>
  <c r="Q13" i="10" l="1"/>
  <c r="AH16" i="10"/>
  <c r="AG10" i="10"/>
  <c r="W10" i="10"/>
  <c r="W12" i="10" s="1"/>
  <c r="R20" i="34"/>
  <c r="R11" i="34"/>
  <c r="R10" i="34" s="1"/>
  <c r="AH12" i="4"/>
  <c r="G20" i="31"/>
  <c r="AH10" i="10"/>
  <c r="AH56" i="10" s="1"/>
  <c r="AI11" i="10"/>
  <c r="AI56" i="10"/>
  <c r="X10" i="10"/>
  <c r="X20" i="10"/>
  <c r="T13" i="10"/>
  <c r="R9" i="34" l="1"/>
  <c r="AI57" i="10"/>
  <c r="G8" i="31"/>
  <c r="C20" i="31"/>
  <c r="C8" i="31" l="1"/>
  <c r="G43" i="31" s="1"/>
  <c r="D25" i="31" l="1"/>
  <c r="D15" i="31"/>
  <c r="D19" i="31"/>
  <c r="D32" i="31"/>
  <c r="D39" i="31"/>
  <c r="D12" i="31"/>
  <c r="D35" i="31"/>
  <c r="C44" i="31"/>
  <c r="D33" i="31"/>
  <c r="D11" i="31"/>
  <c r="F43" i="31"/>
  <c r="D10" i="31"/>
  <c r="D37" i="31"/>
  <c r="D40" i="31"/>
  <c r="D16" i="31"/>
  <c r="D41" i="31"/>
  <c r="E43" i="31"/>
  <c r="D30" i="31"/>
  <c r="D18" i="31"/>
  <c r="D17" i="31"/>
  <c r="D29" i="31"/>
  <c r="D36" i="31"/>
  <c r="D27" i="31"/>
  <c r="D28" i="31"/>
  <c r="F44" i="31"/>
  <c r="D14" i="31"/>
  <c r="F49" i="31"/>
  <c r="D9" i="31"/>
  <c r="D13" i="31"/>
  <c r="G48" i="31"/>
  <c r="D22" i="31"/>
  <c r="D34" i="31"/>
  <c r="D23" i="31"/>
  <c r="D26" i="31"/>
  <c r="D31" i="31"/>
  <c r="D38" i="31"/>
  <c r="D24" i="31"/>
  <c r="D21" i="31"/>
  <c r="D20" i="3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K52" authorId="0" shapeId="0" xr:uid="{00000000-0006-0000-0600-000001000000}">
      <text>
        <r>
          <rPr>
            <sz val="11"/>
            <color rgb="FF000000"/>
            <rFont val="Calibri"/>
            <family val="2"/>
            <scheme val="minor"/>
          </rPr>
          <t>Điều chỉnh giảm TMĐT theo Nghị quyết số 62/NQ-HĐND ngày 29/8/2022
	-IT_admin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C37" authorId="0" shapeId="0" xr:uid="{00000000-0006-0000-0700-000001000000}">
      <text>
        <r>
          <rPr>
            <sz val="11"/>
            <color rgb="FF000000"/>
            <rFont val="Calibri"/>
            <family val="2"/>
            <scheme val="minor"/>
          </rPr>
          <t>BỔ SUNG THEO QUYẾT ĐỊNH 373
	-21AK22</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D97" authorId="0" shapeId="0" xr:uid="{00000000-0006-0000-0800-000001000000}">
      <text>
        <r>
          <rPr>
            <sz val="11"/>
            <color rgb="FF000000"/>
            <rFont val="Calibri"/>
            <family val="2"/>
            <scheme val="minor"/>
          </rPr>
          <t>BỔ SUNG THEO QUYẾT ĐỊNH 373
	-21AK22</t>
        </r>
      </text>
    </comment>
    <comment ref="I174" authorId="0" shapeId="0" xr:uid="{00000000-0006-0000-0800-000002000000}">
      <text>
        <r>
          <rPr>
            <sz val="11"/>
            <color rgb="FF000000"/>
            <rFont val="Calibri"/>
            <family val="2"/>
            <scheme val="minor"/>
          </rPr>
          <t>BỔ SUNG THEO QUYẾT ĐỊNH 373
	-21AK22</t>
        </r>
      </text>
    </comment>
    <comment ref="C188" authorId="0" shapeId="0" xr:uid="{00000000-0006-0000-0800-000003000000}">
      <text>
        <r>
          <rPr>
            <sz val="11"/>
            <color rgb="FF000000"/>
            <rFont val="Calibri"/>
            <family val="2"/>
            <scheme val="minor"/>
          </rPr>
          <t>BỔ SUNG THEO QUYẾT ĐỊNH 373
	-21AK22</t>
        </r>
      </text>
    </comment>
  </commentList>
</comments>
</file>

<file path=xl/sharedStrings.xml><?xml version="1.0" encoding="utf-8"?>
<sst xmlns="http://schemas.openxmlformats.org/spreadsheetml/2006/main" count="1994" uniqueCount="678">
  <si>
    <t>(Kèm theo Văn bản số                        /UBND-TH ngày                tháng  4 năm 2023 của UBND tỉnh Thái Nguyên)</t>
  </si>
  <si>
    <t>STT</t>
  </si>
  <si>
    <t>Kế hoạch vốn năm 2021 sau điều chỉnh, bổ sung</t>
  </si>
  <si>
    <t>Kế hoạch vốn năm 2022 sau điều chỉnh, bổ sung</t>
  </si>
  <si>
    <t>Kế hoạch vốn năm 2023</t>
  </si>
  <si>
    <t>Ghi chú</t>
  </si>
  <si>
    <t>TỔNG SỐ</t>
  </si>
  <si>
    <t>Dự phòng cho các dự án đang chuẩn bị đầu tư</t>
  </si>
  <si>
    <t>Dự án</t>
  </si>
  <si>
    <t>Quốc phòng</t>
  </si>
  <si>
    <t>An ninh và trật tự, an toàn xã hội</t>
  </si>
  <si>
    <t>Giáo dục, đào tạo và giáo dục nghề nghiệp</t>
  </si>
  <si>
    <t>Khoa học, công nghệ</t>
  </si>
  <si>
    <t>Y tế, dân số và gia đình</t>
  </si>
  <si>
    <t>Phát thanh, truyền hình, thông tấn</t>
  </si>
  <si>
    <t>Thể dục, thể thao</t>
  </si>
  <si>
    <t>Bảo vệ môi trường</t>
  </si>
  <si>
    <t>Các hoạt động kinh tế</t>
  </si>
  <si>
    <t>Công nghiệp</t>
  </si>
  <si>
    <t>Giao thông</t>
  </si>
  <si>
    <t>Thương mại</t>
  </si>
  <si>
    <t>Cấp nước, thoát nước</t>
  </si>
  <si>
    <t>Kho tàng</t>
  </si>
  <si>
    <t>Du lịch</t>
  </si>
  <si>
    <t>Viễn thông</t>
  </si>
  <si>
    <t>Bưu chính</t>
  </si>
  <si>
    <t>Công nghệ thông tin</t>
  </si>
  <si>
    <t>Quy hoạch</t>
  </si>
  <si>
    <t>Công trình công cộng tại các đô thị</t>
  </si>
  <si>
    <t>Hoạt động của các cơ quan quản lý nhà nước, đơn vị sự nghiệp công lập, tổ chức chính trị và các tổ chức chính trị - xã hội</t>
  </si>
  <si>
    <t>Xã hội</t>
  </si>
  <si>
    <t>Các nhiệm vụ, chương trình, dự án khác theo quy định của pháp luật</t>
  </si>
  <si>
    <t>Đơn vị tính: Triệu đồng</t>
  </si>
  <si>
    <t>TT</t>
  </si>
  <si>
    <t>Danh mục dự án/ chương trình</t>
  </si>
  <si>
    <t>Địa điểm xây dựng</t>
  </si>
  <si>
    <t>Năng lưc thiết kế</t>
  </si>
  <si>
    <t>Trong đó</t>
  </si>
  <si>
    <t>Tổng số 
(tất cả các nguồn vốn)</t>
  </si>
  <si>
    <t>Trong đó: Vốn</t>
  </si>
  <si>
    <t>Tổng số</t>
  </si>
  <si>
    <t>NSTW</t>
  </si>
  <si>
    <t>NSĐP</t>
  </si>
  <si>
    <t>I</t>
  </si>
  <si>
    <t>a</t>
  </si>
  <si>
    <t>Đường Na Giang - Khe Rạc - Cao Sơn xã Vũ Chấn đi Cao Biền xã Phú Thượng, huyện Võ Nhai</t>
  </si>
  <si>
    <t>III</t>
  </si>
  <si>
    <t>II</t>
  </si>
  <si>
    <t>Trường THPT Tức Tranh, huyện Phú Lương</t>
  </si>
  <si>
    <t>V</t>
  </si>
  <si>
    <t>Xây dựng và mua sắm trang thiết bị cho Trung tâm pháp y tỉnh Thái Nguyên</t>
  </si>
  <si>
    <t>b</t>
  </si>
  <si>
    <t>Bệnh viện Y học cổ truyền tỉnh Thái Nguyên (giai đoạn I)</t>
  </si>
  <si>
    <t>Xây dựng mở rộng, nâng cấp Bệnh viện A Thái Nguyên</t>
  </si>
  <si>
    <t>VI</t>
  </si>
  <si>
    <t>IV</t>
  </si>
  <si>
    <t>Văn hóa</t>
  </si>
  <si>
    <t xml:space="preserve">Tu bổ, tôn tạo di tích đền thờ Lý Nam Đế (đền Mục) xã Tiên Phong- thị xã Phổ Yên- tỉnh Thái Nguyên </t>
  </si>
  <si>
    <t>VIII</t>
  </si>
  <si>
    <t>Xây dựng Sân vận động Thái Nguyên</t>
  </si>
  <si>
    <t>X</t>
  </si>
  <si>
    <t>X.1</t>
  </si>
  <si>
    <t>Nông nghiệp, lâm nghiệp, thủy lợi và thủy sản</t>
  </si>
  <si>
    <t>Đầu tư tổng thể bố trí ổn định dân cư vùng bán ngập Hồ Núi Cốc, tỉnh Thái Nguyên. Hạng mục: Đầu tư xây dựng kết cấu hạ tầng, ổn định dân cư tại các xã Phúc Tân, Lục Ba, Vạn Thọ, Tân Thái, Bình Thuận</t>
  </si>
  <si>
    <t>Hồ chứa nước Vân Hán, xã Văn Hán, huyện Đồng Hỷ, tỉnh Thái Nguyên</t>
  </si>
  <si>
    <t>Xây dựng công trình Hệ thống đường lâm nghiệp phục vụ sản xuất, phát triển, bảo vệ, phòng chống cháy rừng tỉnh Thái Nguyên (giai đoạn I)</t>
  </si>
  <si>
    <t>Chi cục Kiểm lâm</t>
  </si>
  <si>
    <t>Trồng rừng sản xuất, phòng hộ, xây dựng Vườn cây Bác Hồ tại ATK và nâng cao năng lực phòng cháy, chữa cháy rừng tỉnh Thái Nguyên giai đoạn 2016-2020.</t>
  </si>
  <si>
    <t>Khu nông nghiệp ứng dụng Công nghệ cao Thái Nguyên</t>
  </si>
  <si>
    <t>Bảo vệ và phát triển rừng sản xuất, phòng hộ, đặc dụng và nâng cao năng lực phóng cháy, chữa cháy rừng tỉnh Thái Nguyên giai đoạn 2021-2025</t>
  </si>
  <si>
    <t>X.3</t>
  </si>
  <si>
    <t>VII</t>
  </si>
  <si>
    <t>Đường Giang Tiên  - Phú Đô  - Núi Phấn, huyện Phú Lương</t>
  </si>
  <si>
    <t>Nâng cấp đường Hóa Thượng-Hòa Bình (Nâng cấp thành đường ĐT.273)</t>
  </si>
  <si>
    <t>Đường nối từ QL3 mới (Hà Nội - Thái Nguyên) đến Khu công nghiệp Yên Bình I (đoạn từ nút giao Yên Bình đến Km1+631,8m)</t>
  </si>
  <si>
    <t>Nâng cấp mở rộng tuyến đường từ Km31 (Quốc lộ 3) đến di tích lịch sử Quốc gia đặc biệt ATK Định Hóa (Nhà tưởng niệm Chủ tịch Hồ Chí Minh)</t>
  </si>
  <si>
    <t>Đường giao thông liên xã Tràng Xá - Phương Giao, huyện Võ Nhai tỉnh Thái Nguyên kết nối với huyện Bắc Sơn tỉnh Lạng Sơn</t>
  </si>
  <si>
    <t>Nâng cấp đường Cù Vân - An Khánh - Phúc Hà, tỉnh Thái Nguyên</t>
  </si>
  <si>
    <t>Đường Thắng Lợi kéo dài thành phố Sông Công</t>
  </si>
  <si>
    <t>Cải tạo, nâng cấp đường ĐT.261 đoạn từ Km1+00 đến Km20+00, tỉnh Thái Nguyên</t>
  </si>
  <si>
    <t>Đường vành đai V đoạn qua khu vực tỉnh Thái Nguyên (Đoạn từ huyện Phú Bình nối với tỉnh Bắc Giang)</t>
  </si>
  <si>
    <t>Tuyến đường liên kết, kết nối các tỉnh Thái Nguyên, Bắc Giang và Vĩnh Phúc</t>
  </si>
  <si>
    <t>X.8</t>
  </si>
  <si>
    <t>Đường du lịch ven hồ Núi Cốc nối tuyến bờ Bắc - Nam (3km đường + xây mới 2 cầu)</t>
  </si>
  <si>
    <t>Huyện Đại Từ</t>
  </si>
  <si>
    <t>X.11</t>
  </si>
  <si>
    <t>IX</t>
  </si>
  <si>
    <t>Đầu tư dự án về chuyển đổi số</t>
  </si>
  <si>
    <t>Sở Thông tin và Truyền thông</t>
  </si>
  <si>
    <t>Đầu tư hiện đại hóa kỹ thuật, công nghệ phục vụ nhiệm vụ chính trị, sự nghiệp phát thanh truyền hình tỉnh Thái Nguyên</t>
  </si>
  <si>
    <t>XII</t>
  </si>
  <si>
    <t>Trung tâm Bảo trợ xã hội tỉnh Thái Nguyên</t>
  </si>
  <si>
    <t>Nâng cấp cải tạo cơ sở cai nghiện đa chức năng tỉnh Thái Nguyên</t>
  </si>
  <si>
    <t>XI</t>
  </si>
  <si>
    <t>XIII</t>
  </si>
  <si>
    <t>Đơn vị: Triệu đồng</t>
  </si>
  <si>
    <t xml:space="preserve">ID dự án (Mã trên Hệ thống, không điều chỉnh cột này)
</t>
  </si>
  <si>
    <t>Danh mục dự án</t>
  </si>
  <si>
    <t>Địa điểm XD</t>
  </si>
  <si>
    <t>Quyết định đầu tư/ Quyết định chủ trương đầu tư</t>
  </si>
  <si>
    <t>Chủ đầu tư/ Đơn vị thực hiện</t>
  </si>
  <si>
    <t>Nhóm dự án</t>
  </si>
  <si>
    <t>Số quyết định; ngày, tháng, năm ban hành</t>
  </si>
  <si>
    <t>Tổng mức đầu tư</t>
  </si>
  <si>
    <t>Tổng số (tất cả các nguồn vốn)</t>
  </si>
  <si>
    <t>Trong đó:</t>
  </si>
  <si>
    <t xml:space="preserve">Trong đó: </t>
  </si>
  <si>
    <t>Vốn đối ứng</t>
  </si>
  <si>
    <t>Vốn nước ngoài (theo Hiệp định)</t>
  </si>
  <si>
    <t>Vốn nước ngoài (tính theo tiền Việt)</t>
  </si>
  <si>
    <t>Tính bằng nguyên tệ</t>
  </si>
  <si>
    <t>Quy đổi ra tiền Việt</t>
  </si>
  <si>
    <t>Đưa vào cân đối NSTW</t>
  </si>
  <si>
    <t>Vay lại</t>
  </si>
  <si>
    <t>Trong đó: Thu hồi các khoản ứng trước</t>
  </si>
  <si>
    <t>X.6</t>
  </si>
  <si>
    <t>Hệ thống thoát nước và xử lý nước thải khu trung tâm phía Nam Thành phố Thái Nguyên</t>
  </si>
  <si>
    <t>Dự án Hệ thống thoát nước và xử lý nước thải Thành phố Thái Nguyên</t>
  </si>
  <si>
    <t>B</t>
  </si>
  <si>
    <t>Chương trình mở rộng quy mô vệ sinh và nước sạch nông thôn tỉnh Thái Nguyên</t>
  </si>
  <si>
    <t>Sữa chữa và nâng cao an toàn đập (WB8)</t>
  </si>
  <si>
    <t>C</t>
  </si>
  <si>
    <t>Tăng cường quản lý đất đai và cơ sở dữ liệu đất đai tỉnh Thái Nguyên</t>
  </si>
  <si>
    <t>D</t>
  </si>
  <si>
    <t>Phát triển tổng hợp đô thị động lực - thành phố Thái Nguyên</t>
  </si>
  <si>
    <t>Chương trình đô thị miền núi phía Bắc thành phố Thái Nguyên - Giai đoạn 2</t>
  </si>
  <si>
    <t>Dự án Trung tâm điều dưỡng và Phục hồi chức năng tâm thần kinh Thái Nguyên</t>
  </si>
  <si>
    <t>Thành phố Thái Nguyên</t>
  </si>
  <si>
    <t>2022-2023</t>
  </si>
  <si>
    <t>Dự án đầu tư cải tạo, nâng cấp, mở rộng cơ sở vật chất và mua sắm trang thiết bị cho Trung tâm kiểm soát bệnh tật (CDC) tỉnh Thái Nguyên</t>
  </si>
  <si>
    <t>Dự án đầu tư xây mới, cải tạo, nâng cấp và mua sắm trang thiết bị cho 04 bệnh viện đa khoa, Trung tâm Y tế tuyến huyện, tỉnh Thái Nguyên</t>
  </si>
  <si>
    <t>Dự án đầu tư xây mới 03 Trạm Y tế tuyến xã, tỉnh Thái Nguyên</t>
  </si>
  <si>
    <t>DANH MỤC DỰ ÁN  ĐÃ ĐƯỢC BỐ TRÍ VỐN ĐẾN NĂM 2023</t>
  </si>
  <si>
    <t>Tên dự án</t>
  </si>
  <si>
    <t>Kế hoạch trung hạn 2021-2025 đã giao</t>
  </si>
  <si>
    <t>Kế hoạch vốn đã giao đến hết năm 2023</t>
  </si>
  <si>
    <t>Kế hoạch vốn còn lại phải bố trí giai đoạn 2024-2025</t>
  </si>
  <si>
    <t>TÊN DỰ ÁN</t>
  </si>
  <si>
    <t>Kế hoạch vốn trung hạn 2021-2025 đã giao sau điều chỉnh, bổ sung</t>
  </si>
  <si>
    <t>Kế hoạch vốn trung hạn 2021-2025 không tiếp tục giao</t>
  </si>
  <si>
    <t>PHẦN VỐN TRUNG ƯƠNG</t>
  </si>
  <si>
    <t>Vốn XDCBTT</t>
  </si>
  <si>
    <t>A</t>
  </si>
  <si>
    <t>VỐN NSTW TRONG NƯỚC</t>
  </si>
  <si>
    <t>Rà phá bom mìn, vật liệu nổ còn sót lại sau chiến tranh trên địa bàn tỉnh Thái Nguyên giai đoạn 2021-2025</t>
  </si>
  <si>
    <t>Chưa giao KH vốn</t>
  </si>
  <si>
    <t>Mở rộng, hoàn thiện CSVC Trường THPT Trần Quốc Tuấn (giai đoạn II)</t>
  </si>
  <si>
    <t>Xây dựng Nhà lớp học 16 phòng, Nhà hiệu bộ trường THPT Lương Ngọc Quyến</t>
  </si>
  <si>
    <t>Xây dựng Nhà lớp học 16 phòng trường THPT Sông Công</t>
  </si>
  <si>
    <t>Xây dựng Nhà lớp học 15 phòng Trường THPT Định Hóa</t>
  </si>
  <si>
    <t>Xây dựng Nhà lớp học, phòng học bộ môn, phòng tổ chuyên môn Trường THPT Đại từ</t>
  </si>
  <si>
    <t>Xây dựng Nhà lớp học bộ môn, thư viện Trường THPT Phổ Yên</t>
  </si>
  <si>
    <t>Xây dựng Nhà đa năng, nhà lớp học 6 phòng Trường THPT Hoàng Quốc Việt</t>
  </si>
  <si>
    <t>Không còn nhiệm vụ chi</t>
  </si>
  <si>
    <t>Xây dựng Nhà đa năng Trường THPT Lưu Nhân Chú</t>
  </si>
  <si>
    <t>Xây dựng Nhà đa năng Trường THPT Trần Phú, Huyện Võ Nhai</t>
  </si>
  <si>
    <t>Xây dựng Nhà đa năng Trường THPT Khánh Hòa</t>
  </si>
  <si>
    <t>Xây dựng nền tảng tích hợp dữ liệu, điều hành tập trung và phát triển hệ thống chuyên ngành y tế tỉnh Thái Nguyên, giai đoạn 2021-2025</t>
  </si>
  <si>
    <t>Sửa chữa, nâng cấp đập Pác Tác, xã Phương Giao, huyện Võ Nhai</t>
  </si>
  <si>
    <t>Xây dựng cơ sở hạ tầng thiết yếu phục vụ di dân, tái định cư xóm Yên Thái, xã Tân Thái, huyện Đại Từ</t>
  </si>
  <si>
    <t>Khu nông nghiệp ứng dụng công nghệ cao Thái Nguyên</t>
  </si>
  <si>
    <t>Xây dựng Bến xe khách phía Nam thành phố Thái Nguyên; Bến xe khách thị xã Phổ Yên; Bến xe khách huyện Phú Bình; Bến xe khách huyện Đại Từ theo hình thức đối tác công tư (Hợp đồng BOO)</t>
  </si>
  <si>
    <t>Trụ sở nhà làm việc Hạt Kiểm lâm Phú Bình</t>
  </si>
  <si>
    <t>Xây dựng nhà đa năng Trường Chính trị tỉnh.</t>
  </si>
  <si>
    <t>Dự kiến không tiếp tục đầu tư</t>
  </si>
  <si>
    <t>Vốn xổ số kiến thiết</t>
  </si>
  <si>
    <t xml:space="preserve">Xây dựng Nhà đa năng Trường Trung học phổ thông Điềm Thụy, huyện Phú Bình </t>
  </si>
  <si>
    <t>Xây dựng Nhà đa năng Trường Trung học phổ thông Trần Quốc Tuấn</t>
  </si>
  <si>
    <t>Vốn thu tiền sử dụng đất cấp tỉnh quản lý 2</t>
  </si>
  <si>
    <t xml:space="preserve">Xây dựng trại thực nghiệm của Trung tâm phát triển Khoa học và Công nghệ </t>
  </si>
  <si>
    <t>Xây dựng cơ sở vật chất, huấn luyện và thi đấu môn đua thuyền</t>
  </si>
  <si>
    <t>Xây dựng Trung tâm thể dục thể thao và Trường phổ thông năng khiếu thể dục thể thao</t>
  </si>
  <si>
    <t>Xây dựng Sân vận động huyện Đại Từ (giai đoạn 1)</t>
  </si>
  <si>
    <t>Dự án Bố trí ổn định dân cư tại chỗ vùng thiên tai có nguy cơ sạt lở và lũ ống, lũ quét thuộc 06 xã: Na Mao, Đức Lương, Hoàng Nông, Khôi Kỳ, Tân Linh và Ký Phú, huyện Đại Từ</t>
  </si>
  <si>
    <t xml:space="preserve">Dự án Khu tái định cư tập trung vùng thiên tai có nguy cơ sạt lở đất và lũ quét xã Kim Sơn, huyện Định Hóa </t>
  </si>
  <si>
    <t>Tu bổ xung yếu hệ thống đê, điều giai đoạn 2021-2025 (Củng cố, nâng cấp tuyến đê Chã, thị xã Phổ Yên đoạn từ Km4+800 đến K9+500)</t>
  </si>
  <si>
    <t>Dự kiến không giao</t>
  </si>
  <si>
    <t>VỐN ODA (chưa bao gồm bội chi NSĐP)</t>
  </si>
  <si>
    <t>Nâng cấp đê Hà Châu chống lũ, kết hợp làm đường giao thông phục vụ phát triển dân sinh</t>
  </si>
  <si>
    <t>Sửa chữa cấp bách đảm bảo an toàn hồ, đạp chứa nước (Hồ Núi Cốc: Đối mối; cải tạo đập chính; sửa chữa đập phụ; thay thế cửa van tràn số 1 và số 2. Hạ du: Xây dựng cầu Đá mài (ngầm tràn số 3); nạo vét cục bộ lòng dẫn sông Công hạ du Hồ Núi Cốc; kè chống sạt lở hai bên bờ Sông Công (Thành phố Thái Nguyên, Thành phố Sông Công, thị xã Phổ Yên)</t>
  </si>
  <si>
    <t>Xử lý sạt lở cấp bách sông, suối một số tỉnh miền núi phía bắc (Kè gia cố chống sạt lở bò Sông Công đoạn qua thị trấn Hùng Sơn, huyện Đại Từ tỉnh Thái Nguyên có chiều dài khoảng 1,9 km)</t>
  </si>
  <si>
    <t>Đường vành đai I (Đoạn Bờ Đậu Phú Lương- Hóa Thượng Đồng Hỷ)</t>
  </si>
  <si>
    <t>Đường kết nối ĐT.265 (xã Bình Long, huyện Võ Nhai) đi Bắc Giang</t>
  </si>
  <si>
    <t>Theo số thực tế giao</t>
  </si>
  <si>
    <t>Đường kết nối Quốc lộ 37, Đường vành đai 5, huyện Phú Bình và thành phố Thái Nguyên (đoạn từ Cầu Xuân Phương- Cầu Mây)</t>
  </si>
  <si>
    <t xml:space="preserve">Dự án không tiếp tục đầu tư theo Nghị quyết số 62/NQ-HĐND ngày 29/8/2022 </t>
  </si>
  <si>
    <t>Xây dựng Cầu An Long và Đường kết nối tỉnh lộ ĐT.270 với tỉnh lộ ĐT.261 huyện Đại Từ</t>
  </si>
  <si>
    <t>Đầu tư xây dựng tuyến đường gom bên trái cao tốc Hà Nội - Thái Nguyên, đoạn từ nút giao Sông Công đến nút giao Tân Lập</t>
  </si>
  <si>
    <t>VỐN CHƯƠNG TRÌNH PHỤC HỒI</t>
  </si>
  <si>
    <t xml:space="preserve">Đầu tư xây dựng Cầu Quang Vinh 1, Quang Vinh 2 và hệ thống đường giao thông kết nối phường Đồng Bẩm, phường Quang Vinh và xã Cao Ngạn, thành phố Thái Nguyên </t>
  </si>
  <si>
    <t>Dự án Nhà Trung tâm sản xuất chương trình phát thanh, truyền hình của Đài Phát thanh - Truyền hình tỉnh</t>
  </si>
  <si>
    <t>Cải tạo, nâng cấp mở rộng Trung tâm điều dưỡng người có công và người cao tuổi tỉnh Thái Nguyên (Giai đoạn 1)</t>
  </si>
  <si>
    <t>Vốn thu tiền sử dụng đất cấp tỉnh quản lý 1</t>
  </si>
  <si>
    <t>Dự án nâng cấp, cải tạo tuyến đường từ Ngã tư Thanh Xuyên đi đê Chã, thị xã Phổ Yên</t>
  </si>
  <si>
    <t>Không tiếp tục bố trí vốn từ ngân sách tỉnh</t>
  </si>
  <si>
    <t>PHẦN VỐN NGÂN SÁCH ĐỊA PHƯƠNG</t>
  </si>
  <si>
    <t>Dự án xây dựng tuyến đường từ Quốc lộ 3 cũ đi tổ dân phố Kim Thái, Phường Ba Hàng, thị xã Phổ Yên</t>
  </si>
  <si>
    <t>VỐN XDCBTT</t>
  </si>
  <si>
    <t>Dự án xây dựng tuyến đường từ Quốc lộ 3 cũ (Ngã tư Nam Tiến) đi trung tâm văn hóa xã Nam Tiến, thị xã Phổ Yên</t>
  </si>
  <si>
    <t>Sở Chỉ huy A2/Bộ Chỉ huy quân sự tỉnh</t>
  </si>
  <si>
    <t>Dự án nâng cấp, cải tạo tuyến đường từ Quốc lộ 3 cũ đi Viện Quân y 91, thị xã Phổ Yên</t>
  </si>
  <si>
    <t>Trung tâm huấn luyện dự bị động viên - Ban Chỉ huy quân sự tỉnh Thái Nguyên</t>
  </si>
  <si>
    <t>Dự án xây dựng quần thể khu văn hóa- thể thao- Công viên cây xanh thị xã Phổ Yên</t>
  </si>
  <si>
    <t>Dự án không tiếp tục đầu tư theo Nghị quyết số 24/NQ-HĐND ngày 16/6/2022</t>
  </si>
  <si>
    <t>Xây dựng Ban Chỉ huy quân sự cấp xã năm 2020</t>
  </si>
  <si>
    <t>Nguồn thu tiền thuê đất nộp một lần của các nhà đầu tư</t>
  </si>
  <si>
    <t>Đường Na Giang- Khe Rạc- Cao Sơn xã Vũ Chấn đi Cao Biền xã Phú Thượng, huyện Võ Nhai</t>
  </si>
  <si>
    <t>Xây dựng bổ sung đường dây điện và trạm cắt 35KV cấp điện tạm thời 14 nhà máy</t>
  </si>
  <si>
    <t>Doanh trại Ban Chỉ huy quân sự thị xã Phổ Yên - Giai đoạn 3</t>
  </si>
  <si>
    <t>Di chuyển Đại đội kho C29 (ngân sách địa phương thực hiện giải phóng mặt bằng)</t>
  </si>
  <si>
    <t>Xây dựng trụ sở Ban Chỉ huy quân sự cấp xã giai đoạn 2021-2025</t>
  </si>
  <si>
    <t>Đã bao gồm phần vốn giao sau hoàn thiện thủ tục đầu tư</t>
  </si>
  <si>
    <t>Dự án cải tạo căn cứ chiến đấu 1, xã Phú Đô, huyện Phú Lương, tỉnh Thái Nguyên</t>
  </si>
  <si>
    <t>Đồn Công an và Đội Cảnh sát phòng cháy, chữa cháy và cứu nạn, cứu hộ Khu công nghiệp Yên Bình</t>
  </si>
  <si>
    <t>Trụ sở làm việc Công an tỉnh Thái Nguyên</t>
  </si>
  <si>
    <t>Trụ sở Phòng cánh sát phòng cháy, chữa cháy và cứu nạn, cứu hộ Công an tỉnh</t>
  </si>
  <si>
    <t>Trường THPT Chuyên Thái Nguyên</t>
  </si>
  <si>
    <t>Mở rộng, nâng quy mô Trường PTDTNT THCS Nguyễn Bỉnh Khiêm</t>
  </si>
  <si>
    <t>Mở rộng, nâng quy mô Trường phổ thông dân tộc nội trú THCS Phú Lương</t>
  </si>
  <si>
    <t>Mở rộng, nâng quy mô Trường  phổ thông dân tộc nội trú THCS Đại Từ</t>
  </si>
  <si>
    <t>Mở rộng, nâng quy mô Trường  phổ thông dân tộc nội trú tỉnh</t>
  </si>
  <si>
    <t>Trường Trung cấp nghề giao thông vận tải</t>
  </si>
  <si>
    <t>Mở rộng, nâng quy mô Trường phổ thông dân tộc nội trú THCS Đồng Hỷ</t>
  </si>
  <si>
    <t>Chương trình phát triển giáo dục trung học giai đoạn 2</t>
  </si>
  <si>
    <t>Giáo dục trung học cơ sở khu vực khó khăn nhất giai đoạn II</t>
  </si>
  <si>
    <t>Trường phổ thông dân tộc nội trú THCS Định Hóa tỉnh Thái Nguyên</t>
  </si>
  <si>
    <t>Xây dựng Trường THPT Đội Cấn, huyện Đại từ</t>
  </si>
  <si>
    <t>Do điều chỉnh cuổi năm</t>
  </si>
  <si>
    <t>Xây dựng  Trường THPT Lý Nam Đế, thị xã Phổ Yên</t>
  </si>
  <si>
    <t xml:space="preserve"> Trường phổ thông dân tộc nội trú Định Hóa, tỉnh Thái Nguyên (giai đoạn 2)</t>
  </si>
  <si>
    <t>Đầu tư hoàn thiện cơ sở vật chất Trường Trung cấp nghề dân tộc nội trú tỉnh Thái Nguyên (Xây dựng Nhà KTX, nhà ăn, nhà đa năng)</t>
  </si>
  <si>
    <t>Xây dựng Nhà học bộ môn, phòng học Trường THPT Lương Phú</t>
  </si>
  <si>
    <t>Xây dựng và mua sắm trang thiết bị cho Trung tâm pháp y</t>
  </si>
  <si>
    <t>Xây dựng Bệnh viện Y học cổ truyền tỉnh Thái Nguyên (giai đoạn I)</t>
  </si>
  <si>
    <t>Nâng cấp Bệnh viện Tâm thần Thái Nguyên</t>
  </si>
  <si>
    <t>Đầu tư xây dựng 3 trạm y tế xã: La Hiên huyện Võ Nhai; Nhã Lộng, Tân Hòa, huyện Phú Bình</t>
  </si>
  <si>
    <t>Khoa khám chữa bệnh, Bệnh viện Mắt Thái Nguyên</t>
  </si>
  <si>
    <t>Đầu tư xây dựng phù điêu tại quảng trường Võ Nguyên Giáp, thành phố Thái Nguyên</t>
  </si>
  <si>
    <t>Quảng trường Võ Nguyên Giáp thành phố Thái Nguyên</t>
  </si>
  <si>
    <t>Đền Lục Giáp, xã Đắc Sơn, thị xã Phổ Yên</t>
  </si>
  <si>
    <t>Tu bổ, tôn tạo di tích đền thờ Lý Nam Đế xã Tiên Phong- huyện Phổ Yên- tỉnh Thái Nguyên</t>
  </si>
  <si>
    <t>Cải tạo, sửa chữa Nhà tưởng niệm Chủ tịch Hồ Chí Minh, (ATK Định Hóa), xã Phú Đình, huyện Định Hóa</t>
  </si>
  <si>
    <t>Tu bổ di tích kiến trúc nghệ thuật quốc gia Đình Xuân La, xã Xuân Phương, huyện Phú Bình</t>
  </si>
  <si>
    <t>Dự án xây dựng quần thể khu văn hóa- thể thao- công viên cây xanh thị xã Phổ Yên</t>
  </si>
  <si>
    <t>Sửa chữa, cải tạo Nhà thi đấu thể thao Thái Nguyên</t>
  </si>
  <si>
    <t>Xây dựng sân vận động tỉnh Thái Nguyên</t>
  </si>
  <si>
    <t>Sửa chữa, nâng cấp hồ Đồng Xiền, xã Yên Lạc; đập Núi Phấn xã Động Đạt, huyện Phú Lương</t>
  </si>
  <si>
    <t>Kè chống sạt lở bờ sông bảo vệ khu dân cư tại vị trí xóm Soi 2, xã Úc Kỳ, huyện Phú Bình</t>
  </si>
  <si>
    <t>Đường cứu hộ cứu nạn trong vùng mưa lũ xã Động Đạt, huyện Phú Lương</t>
  </si>
  <si>
    <t>Kè chống xói lở bờ sông, bảo vệ khu dân cư tại các vị trí xóm Trại, xóm Múc, xã Úc Kỳ, huyện Phú Bình</t>
  </si>
  <si>
    <t>Tuyến đê Hà Châu (đoạn từ K3+500 đến K3+700 và đoạn từ K4+950 đến K5+350)</t>
  </si>
  <si>
    <t>Công trình thuỷ lợi hồ Nước Hai huyện Phổ Yên</t>
  </si>
  <si>
    <t>Xây dựng cống lấy nước cung cấp nước thô cho Nhà máy nước sạch Yên Bình</t>
  </si>
  <si>
    <t>Xây mới cống số 1, số 6 đê Chã, cống số 8 đê sông Công</t>
  </si>
  <si>
    <t>Xử lý cấp bách đoạn đê xung yếu tuyến đê Hà Châu (đoạn từ Km8+600- Km13+700)</t>
  </si>
  <si>
    <t>Cải tạo, nâng cấp tuyến đê Mỏ Bạch kết hợp làm đường giao thông vào trường Đại học Nông Lâm và Trung tâm KTX Sinh viên Đại học Thái Nguyên</t>
  </si>
  <si>
    <t>Kè Xuân Vinh, xã Trung Thành, huyện Phổ Yên</t>
  </si>
  <si>
    <t>Kè xóm Soi, huyện Phổ Yên</t>
  </si>
  <si>
    <t>Dự án Xử lý cấp bách đê tả Công đoạn từ K2+000-K5+000</t>
  </si>
  <si>
    <t>Dự án Kè đê Chã K5+050-K5+450</t>
  </si>
  <si>
    <t xml:space="preserve">Củng cố, nâng cấp tuyến đê Chã, huyện Phổ Yên (đoạn từ đầu đường ứng cứu đến K3+100) </t>
  </si>
  <si>
    <t>Xây dựng Khu tái định cư tập trung vùng thiên tai có nguy cơ sạt lở bờ sông và ngập úng xã Tân Phú, thị xã Phổ Yên, tỉnh Thái Nguyên</t>
  </si>
  <si>
    <t>Xây dựng hạ tầng kỹ thuật vùng sản xuất chè tập trung an toàn, chất lượng cao tỉnh Thái Nguyên</t>
  </si>
  <si>
    <t>Khu tái định cư xã Vạn Thọ, huyện Đại Từ</t>
  </si>
  <si>
    <t>Kè chống xói lở bờ sông Cầu bảo vệ khu dân cư xã Bảo Lý và xã Đào Xá, huyện Phú Bình</t>
  </si>
  <si>
    <t>Đường cứu hộ, cứu nạn đê Sông Công đoạn từ Quốc lộ 3 (K35+350) đến đê Sông Công (K4+900), thị xã Phổ Yên</t>
  </si>
  <si>
    <t>Bảo vệ và phát triển rừng huyện Võ Nhai, tỉnh Thái Nguyên giai đoạn 2011-2020</t>
  </si>
  <si>
    <t>Bảo vệ và phát triển rừng huyện Định Hoá, tỉnh Thái Nguyên giai đoạn 2011-2020</t>
  </si>
  <si>
    <t>Khu nuôi nhốt cách ly, kiểm dịch động vật</t>
  </si>
  <si>
    <t>Mở rộng quy mô vệ sinh và nước sạch nông thôn tỉnh Thái Nguyên</t>
  </si>
  <si>
    <t>Dự án sửa chữa và nâng cao an toàn đập (WB8) tỉnh Thái Nguyên</t>
  </si>
  <si>
    <t>Xây dựng kè chống sạt lở bờ sông Con, phường Châu Sơn, thành phố Sông Công</t>
  </si>
  <si>
    <t>Sửa chữa, khắc phục Kè Soi Quýt xã Tiên Phong, thị xã Phổ Yên</t>
  </si>
  <si>
    <t>Cải tạo, nâng cấp các hồ đập trên địa bàn</t>
  </si>
  <si>
    <t>Dự án phát triển cơ sở hạ tầng thích ứng với biến đổi khí hậu để hỗ trợ sản xuất cho đồng bào dân tộc các tỉnh miền núi, trung du phía Bắc- Tỉnh Thái Nguyên</t>
  </si>
  <si>
    <t>Cấp điện nông thôn tỉnh Thái Nguyên giai đoạn 2016- 2020 (Công trình điện các xã thuộc huyện Võ Nhai)</t>
  </si>
  <si>
    <t>Dự án Hỗ trợ chính sách phát triển năng lượng và tăng cường tiếp nhận năng lượng bền vững tới khu vực nông thôn, miền núi và hải đảo</t>
  </si>
  <si>
    <t>Cải tạo, nâng cấp đường tỉnh ĐT261 đoạn km46+200-km49+982 và cầu Dẽo tại lý trình km45+136</t>
  </si>
  <si>
    <t>Đường gom Quốc lộ 3 mới Hà Nội - Thái Nguyên đoạn từ Khu công nghiệp Yên Bình đến ĐT 266 Khu công nghiệp Điềm Thụy</t>
  </si>
  <si>
    <t>Đường nối Quốc lộ 3 mới Hà Nội - Thái Nguyên đến Khu công nghiệp Yên Bình I, tỉnh Thái Nguyên đoạn từ nút giao Yên Bình đến Km1+631,8.</t>
  </si>
  <si>
    <t>Nâng cấp đường Cù Vân - An Khánh - Phúc Hà</t>
  </si>
  <si>
    <t>Nâng cấp đường Hóa Thượng-Hòa Bình 
( ĐT 273)</t>
  </si>
  <si>
    <t>Tiểu dự án bồi thường giải phóng mặt bằng công trình đường trục nối ĐT 261 đến khu vực đền Gàn, Hồ Núi Cốc huyện Đại Từ tỉnh Thái Nguyên</t>
  </si>
  <si>
    <t>Xây dựng đường vành đai V vùng Thủ đô Hà Nội (đoạn tuyến đi trùng Đại lộ Đông-Tây khu tổ hợp Yên Bình và cầu vượt sông Cầu).</t>
  </si>
  <si>
    <t>Đường giao thông liên xã Tràng Xá- Phương Giao, huyện Võ Nhai tỉnh Thái Nguyên kết nối với huyện Bắc Sơn tỉnh Lạng Sơn</t>
  </si>
  <si>
    <t>Đường Giang Tiên- Phú Đô- Núi Phấn, huyện Phú Lương</t>
  </si>
  <si>
    <t>Cải tạo, nâng cấp đường ĐT.266 đoạn từ Ngã tư Sông Công (giao Quốc lộ 3 cũ) đến Ngã tư Điềm Thụy (giao Quốc lộ 37)</t>
  </si>
  <si>
    <t>Nâng cấp, mở rộng đường Gom đoạn từ nút giao Yên Bình đến Khu công nghiệp Yên Bình (Km0-Km2+100)</t>
  </si>
  <si>
    <t>Đường nối Quốc lộ 3 mới Hà Nội - Thái Nguyên đến Khu công nghiệp Yên Bình, từ Km 3+516,9 đến Km 5+434,18 và ĐT 261 - giai đoạn 2</t>
  </si>
  <si>
    <t>Cấp nước thị xã Sông Công</t>
  </si>
  <si>
    <t>Hệ thống thoát nước và xử lý nước thải khu trung tâm phía Nam thành phố Thái Nguyên</t>
  </si>
  <si>
    <t>Xây dựng Hồ sự cố kết hợp hồ sinh học cho hệ thống thoát nước và xử lý nước thải thành phố Thái Nguyên</t>
  </si>
  <si>
    <t>Đường du lịch ven hồ Núi Cốc nối tuyến bờ Bắc- Nam (3km đường + xây mới 2 cầu)</t>
  </si>
  <si>
    <t>Dự án Xây dựng hạ tầng kỹ thuật công nghệ thông tin tập trung tỉnh Thái Nguyên</t>
  </si>
  <si>
    <t>Xây dựng hệ thống thông tin các dự án đầu tư trên địa bàn tỉnh Thái Nguyên</t>
  </si>
  <si>
    <t>Lập Quy hoạch tỉnh Thái Nguyên, thời kỳ 2021-2030, tầm nhìn đến năm 2050</t>
  </si>
  <si>
    <t>Nhà đa chức năng của UBND tỉnh Thái Nguyên</t>
  </si>
  <si>
    <t>Sửa chữa nhà B Văn phòng Tỉnh ủy Thái Nguyên</t>
  </si>
  <si>
    <t>Trụ sở Thanh tra tỉnh</t>
  </si>
  <si>
    <t>Nhà làm việc Chi cục quản lý chất lượng nông lâm sản</t>
  </si>
  <si>
    <t>Trung tâm phục vụ hành chính công tỉnh Thái Nguyên</t>
  </si>
  <si>
    <t>Xây dựng trụ sở làm việc Huyện ủy, HĐND, UBND huyện Đồng Hỷ và các công trình phụ trợ</t>
  </si>
  <si>
    <t>Xây dựng nhà công vụ và đón khách của Văn phòng Tỉnh ủy</t>
  </si>
  <si>
    <t>Trung tâm hoạt động thanh thiếu niên tỉnh Thái Nguyên</t>
  </si>
  <si>
    <t>Trụ sở làm việc và các công trình phụ trợ Hạt Kiểm lâm Đồng Hỷ</t>
  </si>
  <si>
    <t>Cải tạo, nâng cấp trụ sở làm việc Sở giao thông Vận tải tỉnh Thái Nguyên</t>
  </si>
  <si>
    <t>Trụ sở tiếp công dân tỉnh Thái Nguyên</t>
  </si>
  <si>
    <t>Trụ sở Đảng ủy khối các cơ quan tỉnh và một số cơ quan</t>
  </si>
  <si>
    <t>Xây dựng trụ sở làm việc khối các cơ quan tỉnh Thái Nguyên</t>
  </si>
  <si>
    <t>Trụ sở làm việc Sở Nông nghiệp và Phát triển nông thôn và các chi cục trực thuộc</t>
  </si>
  <si>
    <t>Dự án: Nâng cấp, cải tạo cơ sở cai nghiện đa chức năng tỉnh Thái Nguyên</t>
  </si>
  <si>
    <t>VỐN XỔ SỐ KIẾN THIẾT</t>
  </si>
  <si>
    <t>Xây dựng 18 phòng học mẫu giáo 5 tuổi trên địa bàn huyện Võ Nhai</t>
  </si>
  <si>
    <t>Nhà lớp học 10 phòng Trường Tiểu học Thành Công 3</t>
  </si>
  <si>
    <t>Trường Mầm non Thắng Lợi</t>
  </si>
  <si>
    <t>Trường Tiểu học và Trung học cơ sở thị trấn Quân Chu</t>
  </si>
  <si>
    <t>Nhà lớp học 02 tầng 10 phòng học Trường mầm non Điềm Thụy</t>
  </si>
  <si>
    <t>Nhà lớp học 03 tầng 15 phòng học Trường Trung học cơ sở Tân Khánh</t>
  </si>
  <si>
    <t>Trường Tiểu học Cổ Lũng</t>
  </si>
  <si>
    <t>Trường Tiểu học Linh Thông (Hạng mục: Nhà 02 tầng 08 phòng học bộ môn, phòng chức năng)</t>
  </si>
  <si>
    <t>Trường Mầm non Tân Long- điểm trường Đồng Mây</t>
  </si>
  <si>
    <t>Trường Mầm non Liên Cơ, thị trấn Đình Cả, huyện Võ Nhai (Hạng mục: Nhà lớp học 02 tầng 08 phòng và các phòng chức năng)</t>
  </si>
  <si>
    <t>Xây dựng Trường Trung học phổ thông Đội Cấn, huyện Đại Từ</t>
  </si>
  <si>
    <t>E</t>
  </si>
  <si>
    <t>VỐN ĐẤT 1</t>
  </si>
  <si>
    <t>Hạng mục còn lại Cơ quan Bộ chỉ huy quân sự tỉnh Thái Nguyên</t>
  </si>
  <si>
    <t>Ban Chỉ huy quân sự thị xã Phổ Yên- giai đoạn 3</t>
  </si>
  <si>
    <t>Xây dựng Trụ sở Ban Chỉ huy quân sự cấp xã năm 2021</t>
  </si>
  <si>
    <t>Đầu tư xây dựng tuyến đường từ vành đai V vùng thủ đô Hà Nội đi Khu di tích Lý Nam Đế, xã Tiên Phong, thị xã Phổ Yên (đoạn tuyến từ đường Vành đai V vùng Thủ đô mở mới về phía Nam đến khu Chùa Hương Ấp)</t>
  </si>
  <si>
    <t>G</t>
  </si>
  <si>
    <t>VỐN ĐẤT 2</t>
  </si>
  <si>
    <t>Dự án Trụ sở làm việc Công an các xã, thị trấn giai đoạn 2021-2025</t>
  </si>
  <si>
    <t>Xây dựng, mở rộng, tôn tạo di tích "Nơi thành lập cơ sở Đảng đầu tiên của Đảng bộ tỉnh Thái Nguyên năm 1936, xã La Bằng huyện Đại Từ, tỉnh Thái Nguyên</t>
  </si>
  <si>
    <t>Dự án Cấp nước nước sinh hoạt tập trung nông thôn trên địa bàn tỉnh Thái Nguyên giai đoạn 2021-2025</t>
  </si>
  <si>
    <t>Đường nối QL3 mới (Hà Nôi- Thái Nguyên) đến Khu công nghiệp Yên Bình đoạn từ KM3+516,9 đến Km5+434,18 và ĐT261- giai đoạn II</t>
  </si>
  <si>
    <t>Đầu tư nâng cấp, mở rộng tuyến đường từ KM31 (Quốc lộ 3) đến Khu di tích lịch sử quốc gia đặc biệt ATK Định Hóa (Nhà tưởng niệm Chủ tịch Hồ Chí Minh)</t>
  </si>
  <si>
    <t>Đầu tư xây dựng tuyến đường nối ĐT.261 đến ĐT.266</t>
  </si>
  <si>
    <t>Tuyến đường kết nối Quốc lộ 37 và đường tỉnh ĐT269B, tỉnh Thái Nguyên</t>
  </si>
  <si>
    <t>Dự án phát triển thông tin cơ sở giai đoạn 2021-2025</t>
  </si>
  <si>
    <t>Trụ sở Sở Nông nghiệp và Phát triển nông thôn và Các chi cục trực thuộc</t>
  </si>
  <si>
    <t>Xây dựng Trụ sở làm việc khối các cơ quan tỉnh Thái Nguyên</t>
  </si>
  <si>
    <t>Xây dựng mới Nhà làm việc, nhà hội trường 250 chỗ của Sở Y tế và Chi cục dân số Kế hoạch hóa gia đình</t>
  </si>
  <si>
    <t>Trụ sở làm việc của Sở Giao thông vận tải tỉnh</t>
  </si>
  <si>
    <t>Trụ sở làm việc của Hội Liên hiệp Phụ nữ tỉnh và Trung tâm Dạy nghề 20-10 phụ nữ tỉnh Thái Nguyên</t>
  </si>
  <si>
    <t>PHẦN VỐN ĐẦU TƯ HẠ TẦNG KCN</t>
  </si>
  <si>
    <t>NGUỒN THUÊ ĐẤT NĐT</t>
  </si>
  <si>
    <t>Xây dựng hạ tầng Khu công nghiệp Điềm Thụy phần diện tích 180ha - Khu  A</t>
  </si>
  <si>
    <t>Hạ tầng kỹ thuật Khu tái định cư và nhà ở cho công nhân khu công nghiệp Điềm Thụy (Phần diện tích 180 ha).</t>
  </si>
  <si>
    <t>Xây dựng khu tái định cư và nhà ở công nhân tại xóm Hắng, xã Hồng Tiến, huyện Phổ Yên phục vụ Khu công nghiệp  Điềm Thụy phần diện tích 180ha</t>
  </si>
  <si>
    <t>Đường gom Quốc lộ 3 mới Hà Nội Thái Nguyên đoạn từ Khu công nghiệp Yên Bình đến đường ĐT266 (đoạn Km3 ÷ Km4+725,87)</t>
  </si>
  <si>
    <t>Mương thoát nước ngập úng cho khu vực ngoài Quy hoạch Khu công nghiệp Điềm Thụy (DT 180 ha)</t>
  </si>
  <si>
    <t>San nền tạo khuôn viên cây xanh và cảnh quan khu vực xen kẹp giữa đường Gom vào Khu công nghiệp Yên Bình và Quốc lộ 3 mới</t>
  </si>
  <si>
    <t>Đường 36m nối Khu công nghiệp Sông Công II với QL.3 cũ và nút giao Sông Công</t>
  </si>
  <si>
    <t>Xây dựng Khu công nghiệp Sông Công II - diện tích 250ha</t>
  </si>
  <si>
    <t>Vượt TH</t>
  </si>
  <si>
    <t>Xây dựng hạ tầng kỹ thuật Khu tái định cư phục vụ giải phóng mặt bằng Khu công nghiệp Sông Công II</t>
  </si>
  <si>
    <t>Xây dựng hoàn trả đường Nguyễn Văn Cừ đoạn tránh Khu công nghiệp Sông Công II</t>
  </si>
  <si>
    <t>Danh mục dự án/chương trình</t>
  </si>
  <si>
    <t>Lũy kế vốn đã bố trí đến hết năm 2020</t>
  </si>
  <si>
    <t>Số ngày tháng năm</t>
  </si>
  <si>
    <t>Công an tỉnh</t>
  </si>
  <si>
    <t>Huyện Võ Nhai</t>
  </si>
  <si>
    <t>Huyện Phú Lương</t>
  </si>
  <si>
    <t>Huyện Đồng Hỷ</t>
  </si>
  <si>
    <t>Huyện Định Hóa</t>
  </si>
  <si>
    <t>'Xây dựng Nhà đa năng Trường THPT Trần Phú, Huyện Võ Nhai</t>
  </si>
  <si>
    <t> Khoa học, công nghệ</t>
  </si>
  <si>
    <t>Quyết định số 3579/QĐ-UBND ngày 31/10/2019; Quyết định số 930/QĐ-UBND ngày 31/3/2021</t>
  </si>
  <si>
    <t>Bệnh viện Y học cổ truyền</t>
  </si>
  <si>
    <t>Nghị quyết số 162/NQ-HĐND ngày 12/8/2021</t>
  </si>
  <si>
    <t>Cải tạo, kiên cố hóa hệ thống kênh sau hồ Trại Gạo</t>
  </si>
  <si>
    <t>Nghị quyết số 145/NQ-HĐND ngày 12/8/2021</t>
  </si>
  <si>
    <t>Nghị quyết số 80/NQ-HĐND ngày 21/6/2021</t>
  </si>
  <si>
    <t>X.2</t>
  </si>
  <si>
    <t>Sở Giao thông Vận tải</t>
  </si>
  <si>
    <t>Nghị quyết số 151/NQ-HĐND ngày 12/8/2021</t>
  </si>
  <si>
    <t>X.4</t>
  </si>
  <si>
    <t>Khu công nghiệp và khu kinh tế</t>
  </si>
  <si>
    <t>X.12</t>
  </si>
  <si>
    <t>X.14</t>
  </si>
  <si>
    <t xml:space="preserve">Quyết định số 3510/QĐ-UBND ngày 05/11/2020 </t>
  </si>
  <si>
    <t>Nghị quyết số 23/NQ-HĐND ngày 19/5/2021</t>
  </si>
  <si>
    <t>Nghị quyết số 28/NQ-HĐND ngày 19/5/2021</t>
  </si>
  <si>
    <t>Thành phố Sông Công</t>
  </si>
  <si>
    <t>Huyện Phú Bình</t>
  </si>
  <si>
    <t>Số vốn còn lại giao sau khi hoàn thiện thủ tục đầu tư các dự án</t>
  </si>
  <si>
    <t>QĐ chủ trương đầu tư/ QĐ phê duyệt dự án/ QĐ phê duyệt quyết toán</t>
  </si>
  <si>
    <t>NGÀNH, LĨNH VỰC</t>
  </si>
  <si>
    <t>Phụ lục IIh</t>
  </si>
  <si>
    <t>PHƯƠNG ÁN PHÂN BỔ KẾ HOẠCH ĐẦU TƯ CÔNG TRUNG HẠN TỪ NGUỒN THU TIỀN SỬ DỤNG ĐẤT VÀ SẮP XẾP LẠI NHÀ ĐẤT TRÊN ĐỊA BÀN TỈNH</t>
  </si>
  <si>
    <t>Vốn từ nguồn thu sử dụng đất và sắp xếp lại nhà đất trên địa bàn tỉnh</t>
  </si>
  <si>
    <t>Nghị quyết số 150/NQ-HĐND ngày 12/8/2021</t>
  </si>
  <si>
    <t>V.1</t>
  </si>
  <si>
    <t>Bảo vệ và phát triển rừng sản xuất, phòng hộ, đặc dụng và nâng cao năng lực Phòng cháy chữa cháy rừng tỉnh Thái Nguyên giai đoạn 2021-2025</t>
  </si>
  <si>
    <t>Nghị quyết số 72/NQ-HĐND ngày 21/6/2021; Quyết định số 3217/QĐ-UBND ngày 14/10/2021</t>
  </si>
  <si>
    <t>Cải tạo, nâng cấp các công trình hồ, đập trên địa bàn</t>
  </si>
  <si>
    <t>Dự án này chưa cớ Chủ trương đầu tư</t>
  </si>
  <si>
    <t>Quyết định số 3233/QĐ-BNN-KH ngày 21/7/2021</t>
  </si>
  <si>
    <t>Quyết định số 3385/QĐ-BNN-KH ngày 21/7/2021</t>
  </si>
  <si>
    <t>Trung tâm NSH và VSMTNT</t>
  </si>
  <si>
    <t>V.2</t>
  </si>
  <si>
    <t>Nghị quyết số 79/NQ-HĐND ngày 21/6/2021; Quyết định số 3643/QĐ-UBND ngày 19/11/2021</t>
  </si>
  <si>
    <t>Nghị quyết số 15/1NQ-HĐND ngày 12/8/2021</t>
  </si>
  <si>
    <t>Nghị quyết số 177/NQ-HĐND ngày 09/11/2021</t>
  </si>
  <si>
    <t>V.3</t>
  </si>
  <si>
    <t>Nghị quyết số 168/NQ-HĐND ngày 12/8/2021</t>
  </si>
  <si>
    <t>Nghị quyết số 24/NQ-HĐND ngày 19/5/2021; Quyết định số 3005/QĐ-UBND ngày 23/9/2021</t>
  </si>
  <si>
    <t>Nghị quyết số 165/NQ-HĐND ngày 12/8/2021</t>
  </si>
  <si>
    <t>Nghị quyết số 192/NQHĐND ngày 10/12/2021</t>
  </si>
  <si>
    <t>Tăng 14 ty</t>
  </si>
  <si>
    <t>VIII.1</t>
  </si>
  <si>
    <t>Hỗ trợ xây dựng Nông thôn mới</t>
  </si>
  <si>
    <t>VIII.2</t>
  </si>
  <si>
    <t>Trụ sở làm việc Sở Văn hóa thể thao và Du lịch, Trung tâm phát hành phim và chiếu bóng, thư viện tỉnh Thái Nguyên</t>
  </si>
  <si>
    <t>BQL ĐTXD các công trình dân dụng và công nghiệp tỉnh</t>
  </si>
  <si>
    <t>Dự án Hồ chứa nước Khuôn Tát, xã Phú Đình, huyện Định Hóa</t>
  </si>
  <si>
    <t>Khu nông nghiệp ứng dụng Công nghệ cao tỉnh Thái Nguyên</t>
  </si>
  <si>
    <t>BQL dự án ĐTXD các công trình nông nghiệp &amp; PTNT</t>
  </si>
  <si>
    <t>VIII.3</t>
  </si>
  <si>
    <t>Dự phòng chưa phân bổ</t>
  </si>
  <si>
    <t>Đối ứng thực hiện Chương trình MTQG xây dựng NTM</t>
  </si>
  <si>
    <t>Trường phổ thông dân tộc nội trú Định Hóa, tỉnh Thái Nguyên (giai đoạn 2)</t>
  </si>
  <si>
    <t>TỔNG HỢP NGUỒN VỐN ĐẤT CẤP TỈNH QUẢN LÝ</t>
  </si>
  <si>
    <t>Tổng Kế hoạch vốn trung hạn 2021 - 2025</t>
  </si>
  <si>
    <t>Tổng số vốn đã bố trí trong năm 2021-2023</t>
  </si>
  <si>
    <t>Tổng số vốn cần tiếp tục bố trí cho các dự án đã khởi công đến năm 2023</t>
  </si>
  <si>
    <t>đã bao gồm các nhiệm vụ</t>
  </si>
  <si>
    <t>Tổng số vốn cần bố trí cho các dự án chưa khởi công đến năm 2023</t>
  </si>
  <si>
    <t>TỔNG HỢP NGUỒN VỐN XÂY DỰNG CƠ BẢN TẬP TRUNG</t>
  </si>
  <si>
    <t>Tổng số dự án chưa được bố trí vốn (33 dự án)</t>
  </si>
  <si>
    <t>DANH MỤC DỰ ÁN CHƯA ĐƯỢC BỐ TRÍ VỐN GIAI ĐOẠN 2021-2023</t>
  </si>
  <si>
    <t>Kế hoạch vốn trung hạn 2021-2025 đã giao</t>
  </si>
  <si>
    <t>Vốn thu tiền sử dụng đất cấp tỉnh quản lý</t>
  </si>
  <si>
    <t>DANH MỤC DỰ ÁN CHƯA KHỞI CÔNG ĐẾN NĂM 2023</t>
  </si>
  <si>
    <t>DANH MỤC DỰ ÁN CHƯA ĐƯỢC BỐ TRÍ VỐN, CHƯA KHỞI CÔNG 
VÀ DỰ KIẾN KHÔNG TIẾP TỤC BỐ TRÍ VỐN NS TỈNH ĐẾN NĂM 2023</t>
  </si>
  <si>
    <t>#REF!</t>
  </si>
  <si>
    <t>Địa điểm mở tài khoản của dự án (chi tiết đến huyện, thành phố)</t>
  </si>
  <si>
    <t>Mã số dự án đầu tư</t>
  </si>
  <si>
    <t>Mã ngành kinh tế (loại, khoản)</t>
  </si>
  <si>
    <t>Thời gian khởi công và hoàn thành</t>
  </si>
  <si>
    <t>Kho bạc nhà nước tỉnh Thái Nguyên</t>
  </si>
  <si>
    <t>2022 -2025</t>
  </si>
  <si>
    <t>Xây dựng Sân vận động tỉnh Thái Nguyên</t>
  </si>
  <si>
    <t>Xã Phúc Trìu, thành phố Thái Nguyên</t>
  </si>
  <si>
    <t>Xây mới SVĐ với quy mô 22.000 chỗ ngồi</t>
  </si>
  <si>
    <t>Kho bạc Nhà nước Thái Nguyên</t>
  </si>
  <si>
    <t>2022-2025</t>
  </si>
  <si>
    <t>Thành phố Phổ Yên và huyện Đại Từ</t>
  </si>
  <si>
    <t>Tổng chiều dài L=42,55Km (Tuyến chính chiều dài L=36,51Km; Tuyến nhánh chiều dài L=6,04Km).
- Quy mô cụ thể:
+ Tuyến chính: Đoạn 1 có Bề rộng nền đường Bn = 12m đến 47m thay đổi theo từng đoạn phù hợp với quy hoạch; Đoạn 2 có Bề rộng nền đường Bn=22,5m.
+ Tuyến nhánh: Bề rộng nền đường Bn=22,5m.
- Trên tuyến thiết kế 11 cầu, 28 hầm chui dân sinh, 191 cống ngang.</t>
  </si>
  <si>
    <t>7901858</t>
  </si>
  <si>
    <t>2022-2024</t>
  </si>
  <si>
    <t>Thành phố Phổ Yên</t>
  </si>
  <si>
    <t>KBNN tỉnh Thái Nguyên</t>
  </si>
  <si>
    <t xml:space="preserve">041 </t>
  </si>
  <si>
    <t>2021-2024</t>
  </si>
  <si>
    <t>Phường Túc Duyên, Thành phố Thái Nguyên</t>
  </si>
  <si>
    <t>Đầu tư xây dựng Trụ sở tiếp dân quy mô 03 tầng, diện tích xây dựng khoảng 600m2, tổng diện tích sàn 1.800m2</t>
  </si>
  <si>
    <t>Phường Trưng Vương, Thành phố Thái Nguyên</t>
  </si>
  <si>
    <t>Đầu tư xây dựng khối nhà làm việc quy mô 07 tầng; diện tích xây dựng khoảng 1.400m2, tổng diện tích sàn 7.710m2</t>
  </si>
  <si>
    <t>Xây dựng, mở rộng, tôn tạo di tích "Nơi thành lập cơ sở Đảng đầu tiên của Đảng bộ tỉnh Thái Nguyên năm 1936, tại xã La Bằng, huyện Đại Từ, tỉnh Thái Nguyên"</t>
  </si>
  <si>
    <t>Xã La Bằng</t>
  </si>
  <si>
    <t xml:space="preserve">- San nền diện tích khoảng 15.320m2;
- Đường giao thông bê tông chiều dài 186m, mặt đường rộng 6m;
- Xây mới 01 nhà đón tiếp;
- Xây dựng sân hành lễ, cột cờ, lư hương, hạ giải bia di tích, cải tạo nhà truyền thống và các hạng mục phụ trợ khác. </t>
  </si>
  <si>
    <t>Kho bạc nhà nước Thái nguyên</t>
  </si>
  <si>
    <t>Dự án cấp nước sinh hoạt tập trung nông thôn trên địa bàn tỉnh Thái Nguyên giai đoạn 2022-2025</t>
  </si>
  <si>
    <t>Huyện Phú Bình, huyện Đại Từ, huyện Phú Lương, huyện Võ Nhai, huyện Định Hóa, huyện Đồng Hỷ - tỉnh Thái Nguyên</t>
  </si>
  <si>
    <t>công suất thiết kế khoảng 5.735m3/ngày đêm, đáp ứng nhu cầu sử dụng nước của khoảng 10.851 hộ dân của 20 xã thuộc 06 huyện trên địa bàn tỉnh</t>
  </si>
  <si>
    <t>Nghị quyết số 21/NQ-HĐND ngày 16/6/2022 ;Quyết định số 602/QĐ-UBND ngày 24/3/2023</t>
  </si>
  <si>
    <t>VIII.4</t>
  </si>
  <si>
    <t>VIII.5</t>
  </si>
  <si>
    <t>Nghị quyết số 26/NQ-HĐND ngày 19/5/2021; Nghị quyết số 88/NQ-HĐND ngày 08/12/2022; Quyết định số 3518/QĐ-UBND ngày 12/11/2021;  số 3195/QĐ-UBND ngày 20/12/2022</t>
  </si>
  <si>
    <t>Dự án đã được Hội đồng nhân dân tỉnh thông qua điều chỉnh chủ trương đầu tư dự án, điều chỉnh giảm tổng mức đầu tư tại Nghị quyết số 17/NQ-HĐND ngày 17/5/2023</t>
  </si>
  <si>
    <t>DANH MỤC DỰ ÁN SỬ DỤNG VỐN NGÂN SÁCH ĐỊA PHƯƠNG CHƯA ĐƯỢC BỐ TRÍ VỐN, 
CHƯA KHỞI CÔNG ĐẾN NĂM 2023 VÀ DỰ KIẾN KHÔNG TIẾP TỤC BỐ TRÍ VỐN CHO GIAI ĐOẠN 2024-2025</t>
  </si>
  <si>
    <t>Tổng kế hoạch vốn NSĐP cho các dự án đã giao giai đoạn 2021-2025 (sau điều chỉnh): 9.744.294,173 triệu đồng</t>
  </si>
  <si>
    <t>DANH MỤC DỰ ÁN SỬ DỤNG VỐN NGÂN SÁCH ĐỊA PHƯƠNG CHƯA KHỞI CÔNG</t>
  </si>
  <si>
    <t>Chương trình, nhiệm vụ</t>
  </si>
  <si>
    <t>Cấp tỉnh quản lý</t>
  </si>
  <si>
    <t>Cấp huyện quản lý (tỉnh phân cấp)</t>
  </si>
  <si>
    <t>Điều chỉnh bổ sung lần 2 theo Nghị quyết số /NQ-HĐND ngày 8/2022</t>
  </si>
  <si>
    <t>Dự án đầu tư xây dựng dự án thành phần số 1: Sửa chữa cấp bách đảm bảo an toàn Hồ Núi Cốc và hạ du, tỉnh Thái Nguyên, thuộc dự án Sửa chữa cấp bách đảm bảo an toàn hồ, đập chứa nước</t>
  </si>
  <si>
    <t>Quyết định số 
1421/QĐ-BNN-KH 
ngày 07/4/2023; số 2603/QĐ-BNN-TL ngày 29/6/2023</t>
  </si>
  <si>
    <t>VIII.6</t>
  </si>
  <si>
    <t>Dự án hoàn trả vốn vay, ứng từ các Quỹ</t>
  </si>
  <si>
    <t>Đầu tư xây dựng hạ tầng kỹ thuật khu dân cư xóm Gò Cao, xã Hóa Thượng</t>
  </si>
  <si>
    <t>Các Quyết định số: 385/QĐ-UBND 
ngày 20/2/2017; 
195/QĐ-UBND 
ngày 22/01/2019; số 3692/QĐ-UBND 
ngày 04/12/2018</t>
  </si>
  <si>
    <t>cộng thêm 300 tr</t>
  </si>
  <si>
    <t>Nguyên nhân gây sai số 299,427tr được bố trí vốn CBĐT từ nguồn XDCBTT nhưng lại trừ vào trung hạn vốn ĐẤT 2 trong NQ trung hạn giao lần đầu</t>
  </si>
  <si>
    <t>Nghị quyết số 04/NQ-HĐND ngày 31/3/2022; số 69/NQ-HĐND ngày 28/10/2022; Quyết định số 975/QĐ-UBND ngày 04/5/2023</t>
  </si>
  <si>
    <t>Nghị quyết số 193/NQHĐND 
ngày 10/12/2021; Quyết định số 1690/QĐ-UBND ngày 20/7/2023</t>
  </si>
  <si>
    <r>
      <t xml:space="preserve">Nghị quyết số 194/NQ-HDND ngày 10/12/2021; </t>
    </r>
    <r>
      <rPr>
        <sz val="14"/>
        <color rgb="FFFF0000"/>
        <rFont val="Times New Roman"/>
        <family val="1"/>
      </rPr>
      <t>Quyết định số 218/QĐ-UBND ngày 17/02/2023</t>
    </r>
  </si>
  <si>
    <t>Ban Quản lý dự án đầu tư xây dựng các công trình dân dụng và công nghiệp tỉnh</t>
  </si>
  <si>
    <t>Kế hoạch đầu tư công năm 2023 đã giao tại Phần G, Phụ lục VIII Quyết định số 3269/QĐ-UBND ngày 26/12/2023 và phân bổ chi tiết cho dự án khởi công mới tại Quyết định số 1076/QĐ-UBND ngày 18/5/2023</t>
  </si>
  <si>
    <t>Trụ sở làm việc của Hội Liên hiệp Phụ nữ tỉnh và Trung tâm Dạy nghề 20 - 10 phụ nữ tỉnh Thái Nguyên</t>
  </si>
  <si>
    <t>Trừ đi các dự án đã phân bổ chi tiết và bổ sung 9.579trđ cho DA HLH Phụ nữ</t>
  </si>
  <si>
    <t>Bổ sung kế hoạch vốn</t>
  </si>
  <si>
    <t>341</t>
  </si>
  <si>
    <t>2023-2024</t>
  </si>
  <si>
    <t>Kho Bạc nhà nước Thái Nguyên</t>
  </si>
  <si>
    <t xml:space="preserve">Thành phố 
Phổ Yên </t>
  </si>
  <si>
    <t>Thành phố 
Phổ Yên và 
huyện Phú Bình</t>
  </si>
  <si>
    <t>2023 - 2025</t>
  </si>
  <si>
    <t>Nghị quyết số 76/NQ-HĐND ngày 21/6/2021; Quyết định số 2487/QĐ-UBND ngày 14/10/2022</t>
  </si>
  <si>
    <t>IIa</t>
  </si>
  <si>
    <t>Nghị quyết số 34/NQ-HĐND 20/7/2022'; Nghị quyết số 86/NQ-HĐND ngày 29/9/2023 của HĐND tỉnh</t>
  </si>
  <si>
    <t>Kế hoachj năm 2023 được giao 17.900trđ tại NQ 96. Dự án đang đề nghị điều chỉnh chủ trương đầu tư nên không có khả năng giải ngân năm 2023</t>
  </si>
  <si>
    <t>Mới bổ sung vào trung hạn  theo Nghị quyết 62/NQ-HĐND ngày 29/8/2022. Điều chỉnh giảm kế hoạch trung hạn tại kỳ họp tháng 9/2023, Không tiếp tục đầu tư theo Nghị quyết số 86/NQ-HĐND ngày 29/9/2023 của HĐND tỉnh. Kế hoạch ĐTC năm 2023 được giao 17.579trđ tại NQ 29 và điều chỉnh giảm về 0 trđ tại NQ 88</t>
  </si>
  <si>
    <t>Nghị quyết số 
77/NQ-HĐND 
ngày 21/6/2021; 
Quyết định số 
2758/QĐ-UBND 
ngày 11/11/2022 
của UBND tỉnh</t>
  </si>
  <si>
    <t>Kế hoạch đầu tư công năm 2023 được giao đầu năm là 110.778trđ, được bổ sung thành 124.807trđ tại NQ 77 và điều chỉnh giảm xuống còn 100.044,536trđ tại NQ 88</t>
  </si>
  <si>
    <t>Kế hoạch năm 2023 được bổ sung thêm 7.500 trđ tại NQ 88</t>
  </si>
  <si>
    <t>Bổ sung mới theo NQ 24, Chưa cộng vào KH vốn giao tại NQ 199
KH năm 2023 được bổ sung thêm 10.000trđ tại NQ 88</t>
  </si>
  <si>
    <t>Kế hoạch năm 2023 được bổ sung thêm 20.000 trđ tại NQ 88</t>
  </si>
  <si>
    <t>KH năm 2023 được bổ sung 5.700trđ tại NQ 88</t>
  </si>
  <si>
    <t>KH năm 2023 được bổ sung 22.100trđ tại NQ 88</t>
  </si>
  <si>
    <t>Nghị quyết số 
22/NQ-HĐND 
ngày 19/5/2021; 
số 179/NQ-HĐND ngày 04/11/2021; Quyết định số 3931/QĐ-UBND 
ngày 09/12/2021; 
Nghị quyết số 
68/NQ-HĐND 
ngày 28/10/2022; 
Quyết định số 
2800/QĐ-UBND 
ngày 15/11/2022</t>
  </si>
  <si>
    <t xml:space="preserve">Quyết định số 3050/QĐ-UBND ngày 30/9/2020; số 3403/QĐ-UBND ngày 30/12/2022; Nghị quyết số 17/NQ-HĐND ngày 10/5/2023; Quyết định số 1834/QĐ-UBND ngày 03/8/2023 </t>
  </si>
  <si>
    <t>25 xã, thị trấn thuộc 06 huyện và TP Thái Nguyên</t>
  </si>
  <si>
    <t>2023-
2025</t>
  </si>
  <si>
    <t xml:space="preserve">Dự án Khu dân cư xóm Gò Cao, năm 2020 được cấp 54.225.000000 đồng, giải ngân được 48.302.525.916 đồng; Năm 2021 chuyển nguồn từ năm 2020 là 5.922.474.084 đồng, giải ngân được 1.138.837.700 đồng, năm 2022 không được cấp tiền. Luỹ kế giải ngân đến hết năm 2022 là 49.441.363.616 đồng. </t>
  </si>
  <si>
    <t>Bổ sung thêm nguồn vốn ngân sách tỉnh để triển khai một số hạng mục cần thiết để đảm bảo hoạt động trước mắt của bệnh viện khi sang trụ sở mới. Bổ sung sử dụng nguồn đất trung hạn tại kỳ họp tháng 9/2023</t>
  </si>
  <si>
    <t>2021 - 2025</t>
  </si>
  <si>
    <t>NĂm 2021 dự án được giao kế hoạch vốn từ nguồn XDCB TT là 454,69 triệu đồng</t>
  </si>
  <si>
    <t>IX.1</t>
  </si>
  <si>
    <t>IX.2</t>
  </si>
  <si>
    <t>Ban Quản lý dự án đầu tư xây dựng thành phố Thái Nguyên</t>
  </si>
  <si>
    <t>Ban Quản lý dự án đầu tư xây dựng các công trình nông nghiệp và phát triển nông thôn</t>
  </si>
  <si>
    <t>Ban Quản lý dự án đầu tư xây dựng huyện Đại Từ</t>
  </si>
  <si>
    <t>Ban Quản lý dự án đầu tư xây dựng các công trình dân dụng và công nghiệp</t>
  </si>
  <si>
    <t>Ban Quản lý dự án đầu tư xây dựng các công trình giao thông tỉnh</t>
  </si>
  <si>
    <t>Đơn vị đề xuất</t>
  </si>
  <si>
    <t>Thời gian khởi công</t>
  </si>
  <si>
    <t>Thời gian hoàn thành</t>
  </si>
  <si>
    <t>Đối ứng dự án ODA</t>
  </si>
  <si>
    <t>Năng lực tăng thêm</t>
  </si>
  <si>
    <t> An ninh và trật tự, an toàn xã hội</t>
  </si>
  <si>
    <t>Văn hóa, thông tin</t>
  </si>
  <si>
    <t>Môi trường</t>
  </si>
  <si>
    <t>Tài nguyên</t>
  </si>
  <si>
    <t>Nông nghiệp, lâm nghiệp, thủy lợi và thủy sản:</t>
  </si>
  <si>
    <t>Khu công nghiệp và khu kinh tế:</t>
  </si>
  <si>
    <t> Công nghệ thông tin</t>
  </si>
  <si>
    <t>X.5</t>
  </si>
  <si>
    <t>X.7</t>
  </si>
  <si>
    <t>X.9</t>
  </si>
  <si>
    <t>X.10</t>
  </si>
  <si>
    <t>X.13</t>
  </si>
  <si>
    <t>XIII.1</t>
  </si>
  <si>
    <t>Dự án chuyển tiếp từ giai đoạn 2021-2025 sang giai đoạn 2026-2030</t>
  </si>
  <si>
    <t>Dự án khởi công mới giai đoạn 2026-2030</t>
  </si>
  <si>
    <t>XIII.2</t>
  </si>
  <si>
    <t>Các chương trình mục tiêu quốc gia</t>
  </si>
  <si>
    <t>Phân cấp cho UBND các huyện, thành phố</t>
  </si>
  <si>
    <t>XIII.3</t>
  </si>
  <si>
    <t>Chương trình, nhiệm vụ khác</t>
  </si>
  <si>
    <t>XIII.4</t>
  </si>
  <si>
    <t>Nhà tài trợ</t>
  </si>
  <si>
    <t>Ban QLDA ĐTXD các công trình nông nghiệp và PTNT</t>
  </si>
  <si>
    <t>Hệ thống thoát nước và xử lý nước thải khu trung tâm phía nam Thành phố Thái Nguyên</t>
  </si>
  <si>
    <t>8000m3/ ngày đêm</t>
  </si>
  <si>
    <t>Chưa xác định</t>
  </si>
  <si>
    <t>Số 1227/QĐ-UBND ngày 27/5/2015; số 1530 ngày 17/5/2021; Tổng mức đầu tư điều chỉnh dự kiến</t>
  </si>
  <si>
    <t>Công ty Thoát nước và Phát triển hạ tầng đô thị Thái Nguyên</t>
  </si>
  <si>
    <t>05 huyện: Đại Từ, Định Hoá, Đồng Hỷ, Võ Nhai, Phú Lương</t>
  </si>
  <si>
    <t>Tưới tiêu cho 938 ha; cấp nước sạch cho 4.290 hộ; nâng cấp 75,40km đường</t>
  </si>
  <si>
    <t>Quyết định số 708/QĐ-UBND ngày 03/4/2024</t>
  </si>
  <si>
    <t>Khởi công mới giai đoạn 2026-2030</t>
  </si>
  <si>
    <t>14.251.937,3 EURO</t>
  </si>
  <si>
    <t>6.081.678,5 EURO</t>
  </si>
  <si>
    <t>I.1</t>
  </si>
  <si>
    <t>I.2</t>
  </si>
  <si>
    <t>Cấp vốn điều lệ và hỗ trợ theo quy định pháp luật</t>
  </si>
  <si>
    <t>Kế hoạch trung hạn giai đoạn 2026-2030</t>
  </si>
  <si>
    <t>Vốn NSTW</t>
  </si>
  <si>
    <t>Vốn NSĐP</t>
  </si>
  <si>
    <t>Vốn ODA</t>
  </si>
  <si>
    <t>Cơ cấu vốn giai đoạn 2026-2030</t>
  </si>
  <si>
    <t xml:space="preserve">TỔNG HỢP DỰ KIẾN NHU CẦU KẾ HOẠCH ĐẦU TƯ CÔNG TRUNG HẠN GIAI ĐOẠN 2026-2030 </t>
  </si>
  <si>
    <t>Trong đó giai đoạn 2026-2030:</t>
  </si>
  <si>
    <t>Ngành, lĩnh vực</t>
  </si>
  <si>
    <t>PHỤ LỤC B.I</t>
  </si>
  <si>
    <t>(Kèm theo Báo cáo số                   /BC-UBND ngày                   /9/2024 của Ủy ban nhân dân tỉnh Thái Nguyên)</t>
  </si>
  <si>
    <t>JICA</t>
  </si>
  <si>
    <t xml:space="preserve"> Bỉ</t>
  </si>
  <si>
    <t xml:space="preserve"> Trung Quốc</t>
  </si>
  <si>
    <t>4,5 km đường cấp III Miền núi</t>
  </si>
  <si>
    <t>UBND Huyện Đồng Hỷ</t>
  </si>
  <si>
    <t>1.3</t>
  </si>
  <si>
    <t>Số liệu tổng mức đầu tư dự kiến điều chỉnh từ 438,543 tỷ đồng lên 738,219 tỷ đồng</t>
  </si>
  <si>
    <t>Vốn ngân sách địa phương</t>
  </si>
  <si>
    <t>Dự kiến kế hoạch đầu tư công trung hạn giai đoạn 2026-2030</t>
  </si>
  <si>
    <t>Lũy kế dự kiến vốn bố trí từ khởi công đến hết năm 2025</t>
  </si>
  <si>
    <t>Nội dung</t>
  </si>
  <si>
    <t>DỰ KIẾN KẾ HOẠCH ĐẦU TƯ CÔNG TRUNG HẠN VỐN NGÂN SÁCH TRUNG ƯƠNG GIAI ĐOẠN 2026 - 2030 TỈNH THÁI NGUYÊN
NGUỒN VỐN: VỐN NƯỚC NGOÀI</t>
  </si>
  <si>
    <t>Dự án: Giải pháp dựa vào tự nhiên cho phát triển nông thôn toàn diện tỉnh Thái Nguyên</t>
  </si>
  <si>
    <t>Quyết định số 865/QĐ-UBND ngày 29/4/2025</t>
  </si>
  <si>
    <t>Vốn ODA không hoàn lịa do trực tiếp nhà tài trợ giải ngân</t>
  </si>
  <si>
    <t>Phát triển CSHT thích ứng với biến đổi khí hậu để hỗ trợ sản xuất cho đồng bào dân tộc các tỉnh miền núi, trung du phía Bắc, tỉnh Thái Nguyên (tỉnh Thái Nguyên trước sáp nhập)</t>
  </si>
  <si>
    <t>Dự án hỗ trợ kinh tế tuần hoàn xanh thông qua cải thiện chuỗi giá trị nông nghiệp ở miền Bắc Việt Nam tại tỉnh Bắc Kạn (tỉnh Bắc Kạn trước sáp nhập)</t>
  </si>
  <si>
    <t>Dự án Kè chống sạt lở ứng phó biến đổi khí hậu bảo vệ dân sinh và phục vụ sản xuất Nông nghiệp tỉnh Bắc Kạn (tỉnh Bắc Kạn trước sáp nhập)</t>
  </si>
  <si>
    <t>Xin ý kiến lại xem có đưa vào nữa không</t>
  </si>
  <si>
    <t>QĐ chủ trương đầu tư/ QĐ phê duyệt dự án/
QĐ phê duyệt quyết toán/ Tổng mức đầu tư dự kiến</t>
  </si>
  <si>
    <t>Số, ngày, 
tháng, năm</t>
  </si>
  <si>
    <t>613/QĐ-TTg ngày 20/5/2024</t>
  </si>
  <si>
    <t>20/NQ-HĐND ngày 19/4/2024</t>
  </si>
  <si>
    <t>Viện trợ không hoàn lại</t>
  </si>
  <si>
    <t>Dự án "Phát triển cơ sở hạ tầng thích ứng với biến đổi khí hậu để hỗ trợ sản xuất cho đồng bào dân tộc miền núi các tỉnh Trung du phía Bắc, tỉnh Bắc Kạn (tỉnh Bắc Kạn trước sáp nhập)</t>
  </si>
  <si>
    <t>Nâng cấp, mở rộng tuyến đường Hóa Thượng - Minh Lập huyện Đồng Hỷ cũ</t>
  </si>
  <si>
    <t>PHỤ LỤC I</t>
  </si>
  <si>
    <t>PHỤ LỤC II</t>
  </si>
  <si>
    <t>PHỤ LỤC III</t>
  </si>
  <si>
    <t>(Kèm theo  Nghị quyết số            /NQ-HĐND ngày      tháng 7 năm 2025 của HĐND tỉnh Thái Nguyên)</t>
  </si>
  <si>
    <t>Vốn xây dựng cơ bản tập trung</t>
  </si>
  <si>
    <t>Thu tiền sử dụng đất</t>
  </si>
  <si>
    <t>Kế hoạch đầu tư công năm 2026 phân bổ cho các dự án, nhiệm vụ</t>
  </si>
  <si>
    <t>Tiết kiệm 5% theo quy định tại Nghị quyết số 245/2025/QH15 ngày 13/11/2025 của Quốc hội</t>
  </si>
  <si>
    <t>Lũy kế vốn đã bố trí đến hết năm 2025</t>
  </si>
  <si>
    <t>Ngân sách trung ương</t>
  </si>
  <si>
    <t>Ngân sách địa phương</t>
  </si>
  <si>
    <t>Kế hoạch
đầu tư công năm 2026</t>
  </si>
  <si>
    <t>Dư chưa phân bổ</t>
  </si>
  <si>
    <t>Địa điểm mở tài khoản của dự án</t>
  </si>
  <si>
    <t>Chủ đầu tư</t>
  </si>
  <si>
    <t>Mã ngành kinh tế</t>
  </si>
  <si>
    <t>Phòng GD số 8 - KBNN KV VII</t>
  </si>
  <si>
    <t>Tiết kiệm 5% theo quy định tại Nghị quyết số 245/2025/QH15 của Quốc hội</t>
  </si>
  <si>
    <t>Xây dựng hệ thống cấp nước sinh hoạt Pò Nim</t>
  </si>
  <si>
    <t>Xã Cường Lợi</t>
  </si>
  <si>
    <t>II.1</t>
  </si>
  <si>
    <t>Giáo dục đào tạo và giáo dục nghề nghiệp</t>
  </si>
  <si>
    <t>Văn phòng HĐND và UBND xã</t>
  </si>
  <si>
    <t>072</t>
  </si>
  <si>
    <t>Nông nghiệp, lâm nghiệp, diêm nghiệp, thủy lợi và thủy sản</t>
  </si>
  <si>
    <t>Cải tạo, sửa chữa các phòng bán trú Trường PTDTBT Tiểu học Văn Vũ</t>
  </si>
  <si>
    <t>Điều chỉnh</t>
  </si>
  <si>
    <t>Giảm</t>
  </si>
  <si>
    <t>Tăng</t>
  </si>
  <si>
    <t>Kế hoạch
đầu tư công năm 2026 sau điều chỉnh</t>
  </si>
  <si>
    <t>Trung tâm Dịch vụ tổng hợp xã Cường Lợi</t>
  </si>
  <si>
    <t>122/QĐ-UBND ngày 02/3/2026</t>
  </si>
  <si>
    <t>123/QĐ-UBND ngày 02/03/2026</t>
  </si>
  <si>
    <t>Tăng thu, tiết kiệm chi năm 2025</t>
  </si>
  <si>
    <t>-</t>
  </si>
  <si>
    <t>Kế hoạch đầu tư công năm 2026 đã giao</t>
  </si>
  <si>
    <t>Kế hoạch đầu tư công năm 2026 sau điều chỉnh</t>
  </si>
  <si>
    <t>PHỤ LỤC IV</t>
  </si>
  <si>
    <t xml:space="preserve">Xây dựng nhà làm việc và các hạng mục phụ trợ trong Trụ sở HĐND và UBND xã Cường Lợi </t>
  </si>
  <si>
    <t>Hoạt động của các cơ quan quản lý nhà nước</t>
  </si>
  <si>
    <t>Mã nguồn 42</t>
  </si>
  <si>
    <t>Mã nguồn 49</t>
  </si>
  <si>
    <t>Mã chương</t>
  </si>
  <si>
    <t>180/QĐ-UBND ngày 18/3/2026; 356/QĐ-UBND ngày 04/5/2026</t>
  </si>
  <si>
    <t>Mã loại dự toán</t>
  </si>
  <si>
    <t>02</t>
  </si>
  <si>
    <t xml:space="preserve">Chủ đầu tư/ Đơn vị thực hiện </t>
  </si>
  <si>
    <t>II.2</t>
  </si>
  <si>
    <t>Đường bê tông Nà Roi, thôn Bản Pìn</t>
  </si>
  <si>
    <t xml:space="preserve">TỔNG HỢP KẾ HOẠCH ĐẦU TƯ CÔNG NĂM 2026 XÃ CƯỜNG LỢI </t>
  </si>
  <si>
    <t>Chương trình Hỗ trợ đầu tư, cải tạo, nâng cấp hạ tầng giao thông các xã vùng khó khăn và đặc biệt khó khăn tỉnh Thái Nguyên giai đoạn 2026-2030</t>
  </si>
  <si>
    <t xml:space="preserve">342/QĐ-UBND ngày 29/4/2026; 452/QĐ-UBND ngày 15/6/2026 </t>
  </si>
  <si>
    <t>ĐIỀU CHỈNH KẾ HOẠCH ĐẦU TƯ CÔNG NĂM 2026 XÃ CƯỜNG LỢI - VỐN TĂNG THU, TIẾT KIỆM CHI NĂM 2025</t>
  </si>
  <si>
    <t>Đường Vũ Loan – Lạng San</t>
  </si>
  <si>
    <t>2026-2027</t>
  </si>
  <si>
    <t>PHỤ LỤC V</t>
  </si>
  <si>
    <t>Mã nguồn 43</t>
  </si>
  <si>
    <t>ĐIỀU CHỈNH KẾ HOẠCH ĐẦU TƯ CÔNG NĂM 2026 XÃ CƯỜNG LỢI - VỐN XÂY DỰNG CƠ BẢN TẬP TRUNG TRONG NƯỚC (LẦN 4)</t>
  </si>
  <si>
    <t xml:space="preserve">464/QĐ-UBND ngày 22/6/2026; 595/QĐ-UBND ngày 03/8/2026 </t>
  </si>
  <si>
    <t>ĐIỀU CHỈNH KẾ HOẠCH ĐẦU TƯ CÔNG NĂM 2026 XÃ CƯỜNG LỢI - CHƯƠNG TRÌNH HỖ TRỢ ĐẦU TƯ, CẢI TẠO, NÂNG CẤP HẠ TẦNG GIAO THÔNG CÁC XÃ VÙNG KHÓ KHĂN VÀ ĐẶC BIỆT KHÓ KHĂN TỈNH THÁI NGUYÊN GIAI ĐOẠN 2026-2030</t>
  </si>
  <si>
    <t>KẾ HOẠCH ĐẦU TƯ CÔNG NĂM 2026 XÃ CƯỜNG LỢI - VỐN TỪ THU TIỀN SỬ DỤNG ĐẤT (LẦN 5)</t>
  </si>
  <si>
    <t>Đổ bê tông đường trục thôn Pò Nim - Pác Muồng thôn Pò Nim (đoạn 2)</t>
  </si>
  <si>
    <t>343/QĐ-UBND ngày 29/4/2026</t>
  </si>
  <si>
    <t>Đường bê tông Nà Hẻo, thôn Bản Cằm</t>
  </si>
  <si>
    <t>344/QĐ-UBND ngày 29/4/2026</t>
  </si>
  <si>
    <t>452/QĐ-UBND ngày 15/6/2026</t>
  </si>
  <si>
    <t>Đối ứng thực hiện Chương trình mục tiêu quốc gia xây dựng nông thôn mới, giảm nghèo bền vững và phát triển kinh tế - xã hội vùng đồng bào dân tộc thiểu số và miền núi giai đoạn 2026-2035, giai đoạn I: Từ năm 2026 đến năm 2030;</t>
  </si>
  <si>
    <t>Chi tiết tại phụ lục II</t>
  </si>
  <si>
    <t>Chi tiết tại phụ lục III</t>
  </si>
  <si>
    <t>Chi tiết tại phụ lục IV</t>
  </si>
  <si>
    <t>Chi tiết tại phụ lục V</t>
  </si>
  <si>
    <r>
      <t>Kế hoạch đầu tư công năm 2026 phân bổ cho các dự án, nhiệm vụ</t>
    </r>
    <r>
      <rPr>
        <b/>
        <sz val="18"/>
        <color rgb="FFFF0000"/>
        <rFont val="Times New Roman"/>
        <family val="1"/>
      </rPr>
      <t xml:space="preserve"> (Mã nguồn: 44)</t>
    </r>
  </si>
  <si>
    <t>(Kèm theo Quyết định số 884/QĐ-UBND ngày 10 tháng 10 năm 2026 của UBND xã Cường Lợi)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</si>
</sst>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1">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quot;$&quot;#,##0_);\(&quot;$&quot;#,##0\)"/>
    <numFmt numFmtId="165" formatCode="&quot;$&quot;#,##0_);[Red]\(&quot;$&quot;#,##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_-* #,##0\ _₫_-;\-* #,##0\ _₫_-;_-* &quot;-&quot;\ _₫_-;_-@_-"/>
    <numFmt numFmtId="171" formatCode="_-* #,##0.00\ _₫_-;\-* #,##0.00\ _₫_-;_-* &quot;-&quot;??\ _₫_-;_-@_-"/>
    <numFmt numFmtId="172" formatCode="_(* #,##0.000_);_(* \(#,##0.000\);_(* &quot;-&quot;??_);_(@_)"/>
    <numFmt numFmtId="173" formatCode="_(* #,##0_);_(* \(#,##0\);_(* &quot;-&quot;??_);_(@_)"/>
    <numFmt numFmtId="174" formatCode="_(* #,##0.000_);_(* \(#,##0.000\);_(* &quot;-&quot;???_);_(@_)"/>
    <numFmt numFmtId="175" formatCode="#,##0.000"/>
    <numFmt numFmtId="176" formatCode="#,##0.0"/>
    <numFmt numFmtId="177" formatCode="_(* #,##0.0_);_(* \(#,##0.0\);_(* &quot;-&quot;??_);_(@_)"/>
    <numFmt numFmtId="178" formatCode="_-* #,##0\ _₫_-;\-* #,##0\ _₫_-;_-* &quot;-&quot;??\ _₫_-;_-@_-"/>
    <numFmt numFmtId="179" formatCode="_-* #,##0_-;\-* #,##0_-;_-* &quot;-&quot;??_-;_-@_-"/>
    <numFmt numFmtId="180" formatCode="_-&quot;€&quot;* #,##0_-;\-&quot;€&quot;* #,##0_-;_-&quot;€&quot;* &quot;-&quot;_-;_-@_-"/>
    <numFmt numFmtId="181" formatCode="##.##%"/>
    <numFmt numFmtId="182" formatCode="&quot;\&quot;#,##0.00;[Red]&quot;\&quot;&quot;\&quot;&quot;\&quot;&quot;\&quot;&quot;\&quot;&quot;\&quot;\-#,##0.00"/>
    <numFmt numFmtId="183" formatCode="&quot;\&quot;#,##0;[Red]&quot;\&quot;&quot;\&quot;\-#,##0"/>
    <numFmt numFmtId="184" formatCode="#,##0\ &quot;DM&quot;;\-#,##0\ &quot;DM&quot;"/>
    <numFmt numFmtId="185" formatCode="0.000%"/>
    <numFmt numFmtId="186" formatCode="#.##00"/>
    <numFmt numFmtId="187" formatCode="&quot;Rp&quot;#,##0_);[Red]\(&quot;Rp&quot;#,##0\)"/>
    <numFmt numFmtId="188" formatCode="_ * #,##0_)\ &quot;$&quot;_ ;_ * \(#,##0\)\ &quot;$&quot;_ ;_ * &quot;-&quot;_)\ &quot;$&quot;_ ;_ @_ "/>
    <numFmt numFmtId="189" formatCode="_-&quot;$&quot;* #,##0_-;\-&quot;$&quot;* #,##0_-;_-&quot;$&quot;* &quot;-&quot;_-;_-@_-"/>
    <numFmt numFmtId="190" formatCode="_-* #,##0\ &quot;€&quot;_-;\-* #,##0\ &quot;€&quot;_-;_-* &quot;-&quot;\ &quot;€&quot;_-;_-@_-"/>
    <numFmt numFmtId="191" formatCode="_-* #,##0\ _F_-;\-* #,##0\ _F_-;_-* &quot;-&quot;\ _F_-;_-@_-"/>
    <numFmt numFmtId="192" formatCode="_-* #,##0\ &quot;F&quot;_-;\-* #,##0\ &quot;F&quot;_-;_-* &quot;-&quot;\ &quot;F&quot;_-;_-@_-"/>
    <numFmt numFmtId="193" formatCode="_-* #,##0\ &quot;$&quot;_-;\-* #,##0\ &quot;$&quot;_-;_-* &quot;-&quot;\ &quot;$&quot;_-;_-@_-"/>
    <numFmt numFmtId="194" formatCode="_ * #,##0_)&quot;$&quot;_ ;_ * \(#,##0\)&quot;$&quot;_ ;_ * &quot;-&quot;_)&quot;$&quot;_ ;_ @_ "/>
    <numFmt numFmtId="195" formatCode="_-&quot;ñ&quot;* #,##0_-;\-&quot;ñ&quot;* #,##0_-;_-&quot;ñ&quot;* &quot;-&quot;_-;_-@_-"/>
    <numFmt numFmtId="196" formatCode="_-* #,##0.00\ _€_-;\-* #,##0.00\ _€_-;_-* &quot;-&quot;??\ _€_-;_-@_-"/>
    <numFmt numFmtId="197" formatCode="_ * #,##0.00_ ;_ * \-#,##0.00_ ;_ * &quot;-&quot;??_ ;_ @_ "/>
    <numFmt numFmtId="198" formatCode="_-* #,##0.00\ _V_N_D_-;\-* #,##0.00\ _V_N_D_-;_-* &quot;-&quot;??\ _V_N_D_-;_-@_-"/>
    <numFmt numFmtId="199" formatCode="_-* #,##0.00\ _F_-;\-* #,##0.00\ _F_-;_-* &quot;-&quot;??\ _F_-;_-@_-"/>
    <numFmt numFmtId="200" formatCode="_ * #,##0.00_)\ _$_ ;_ * \(#,##0.00\)\ _$_ ;_ * &quot;-&quot;??_)\ _$_ ;_ @_ "/>
    <numFmt numFmtId="201" formatCode="_ * #,##0.00_)_$_ ;_ * \(#,##0.00\)_$_ ;_ * &quot;-&quot;??_)_$_ ;_ @_ "/>
    <numFmt numFmtId="202" formatCode="_-* #,##0.00\ _ñ_-;\-* #,##0.00\ _ñ_-;_-* &quot;-&quot;??\ _ñ_-;_-@_-"/>
    <numFmt numFmtId="203" formatCode="_-* #,##0.00\ _ñ_-;_-* #,##0.00\ _ñ\-;_-* &quot;-&quot;??\ _ñ_-;_-@_-"/>
    <numFmt numFmtId="204" formatCode="_(&quot;$&quot;\ * #,##0_);_(&quot;$&quot;\ * \(#,##0\);_(&quot;$&quot;\ * &quot;-&quot;_);_(@_)"/>
    <numFmt numFmtId="205" formatCode="_-* #,##0.00000000_-;\-* #,##0.00000000_-;_-* &quot;-&quot;??_-;_-@_-"/>
    <numFmt numFmtId="206" formatCode="_(&quot;€&quot;\ * #,##0_);_(&quot;€&quot;\ * \(#,##0\);_(&quot;€&quot;\ * &quot;-&quot;_);_(@_)"/>
    <numFmt numFmtId="207" formatCode="_-* #,##0\ &quot;ñ&quot;_-;\-* #,##0\ &quot;ñ&quot;_-;_-* &quot;-&quot;\ &quot;ñ&quot;_-;_-@_-"/>
    <numFmt numFmtId="208" formatCode="_-* #,##0\ _€_-;\-* #,##0\ _€_-;_-* &quot;-&quot;\ _€_-;_-@_-"/>
    <numFmt numFmtId="209" formatCode="_ * #,##0_ ;_ * \-#,##0_ ;_ * &quot;-&quot;_ ;_ @_ "/>
    <numFmt numFmtId="210" formatCode="_-* #,##0\ _V_N_D_-;\-* #,##0\ _V_N_D_-;_-* &quot;-&quot;\ _V_N_D_-;_-@_-"/>
    <numFmt numFmtId="211" formatCode="_ * #,##0_)\ _$_ ;_ * \(#,##0\)\ _$_ ;_ * &quot;-&quot;_)\ _$_ ;_ @_ "/>
    <numFmt numFmtId="212" formatCode="_ * #,##0_)_$_ ;_ * \(#,##0\)_$_ ;_ * &quot;-&quot;_)_$_ ;_ @_ "/>
    <numFmt numFmtId="213" formatCode="_-* #,##0\ _$_-;\-* #,##0\ _$_-;_-* &quot;-&quot;\ _$_-;_-@_-"/>
    <numFmt numFmtId="214" formatCode="_-* #,##0\ _ñ_-;\-* #,##0\ _ñ_-;_-* &quot;-&quot;\ _ñ_-;_-@_-"/>
    <numFmt numFmtId="215" formatCode="_-* #,##0\ _ñ_-;_-* #,##0\ _ñ\-;_-* &quot;-&quot;\ _ñ_-;_-@_-"/>
    <numFmt numFmtId="216" formatCode="_ &quot;\&quot;* #,##0_ ;_ &quot;\&quot;* \-#,##0_ ;_ &quot;\&quot;* &quot;-&quot;_ ;_ @_ "/>
    <numFmt numFmtId="217" formatCode="&quot;\&quot;#,##0.00;[Red]&quot;\&quot;\-#,##0.00"/>
    <numFmt numFmtId="218" formatCode="&quot;\&quot;#,##0;[Red]&quot;\&quot;\-#,##0"/>
    <numFmt numFmtId="219" formatCode="_ * #,##0_)\ &quot;F&quot;_ ;_ * \(#,##0\)\ &quot;F&quot;_ ;_ * &quot;-&quot;_)\ &quot;F&quot;_ ;_ @_ "/>
    <numFmt numFmtId="220" formatCode="&quot;£&quot;#,##0.00;\-&quot;£&quot;#,##0.00"/>
    <numFmt numFmtId="221" formatCode="_-&quot;F&quot;* #,##0_-;\-&quot;F&quot;* #,##0_-;_-&quot;F&quot;* &quot;-&quot;_-;_-@_-"/>
    <numFmt numFmtId="222" formatCode="###0_);[Red]\(###0\)"/>
    <numFmt numFmtId="223" formatCode="_ * #,##0.00_)&quot;€&quot;_ ;_ * \(#,##0.00\)&quot;€&quot;_ ;_ * &quot;-&quot;??_)&quot;€&quot;_ ;_ @_ "/>
    <numFmt numFmtId="224" formatCode="#,##0.0_);\(#,##0.0\)"/>
    <numFmt numFmtId="225" formatCode="_ &quot;\&quot;* #,##0.00_ ;_ &quot;\&quot;* &quot;\&quot;&quot;\&quot;&quot;\&quot;&quot;\&quot;&quot;\&quot;&quot;\&quot;&quot;\&quot;&quot;\&quot;&quot;\&quot;&quot;\&quot;&quot;\&quot;&quot;\&quot;\-#,##0.00_ ;_ &quot;\&quot;* &quot;-&quot;??_ ;_ @_ "/>
    <numFmt numFmtId="226" formatCode="_(* #,##0.0000_);_(* \(#,##0.0000\);_(* &quot;-&quot;??_);_(@_)"/>
    <numFmt numFmtId="227" formatCode="_ * #,##0.00_ ;_ * &quot;\&quot;&quot;\&quot;&quot;\&quot;&quot;\&quot;&quot;\&quot;&quot;\&quot;&quot;\&quot;&quot;\&quot;&quot;\&quot;&quot;\&quot;&quot;\&quot;&quot;\&quot;\-#,##0.00_ ;_ * &quot;-&quot;??_ ;_ @_ "/>
    <numFmt numFmtId="228" formatCode="_(* #.#####._);_(* \(#.#####.\);_(* &quot;-&quot;??_);_(@@"/>
    <numFmt numFmtId="229" formatCode="&quot;\&quot;#,##0;&quot;\&quot;&quot;\&quot;&quot;\&quot;&quot;\&quot;&quot;\&quot;&quot;\&quot;&quot;\&quot;&quot;\&quot;&quot;\&quot;&quot;\&quot;&quot;\&quot;&quot;\&quot;&quot;\&quot;&quot;\&quot;\-#,##0"/>
    <numFmt numFmtId="230" formatCode="_(* #.#######._);_(* \(#.#######.\);_(* &quot;-&quot;??_);_(@@"/>
    <numFmt numFmtId="231" formatCode="&quot;\&quot;#,##0;[Red]&quot;\&quot;&quot;\&quot;&quot;\&quot;&quot;\&quot;&quot;\&quot;&quot;\&quot;&quot;\&quot;&quot;\&quot;&quot;\&quot;&quot;\&quot;&quot;\&quot;&quot;\&quot;&quot;\&quot;&quot;\&quot;\-#,##0"/>
    <numFmt numFmtId="232" formatCode="0.00000"/>
    <numFmt numFmtId="233" formatCode="_ * #,##0_ ;_ * &quot;\&quot;&quot;\&quot;&quot;\&quot;&quot;\&quot;&quot;\&quot;&quot;\&quot;&quot;\&quot;&quot;\&quot;&quot;\&quot;&quot;\&quot;&quot;\&quot;&quot;\&quot;\-#,##0_ ;_ * &quot;-&quot;_ ;_ @_ "/>
    <numFmt numFmtId="234" formatCode="_(* #.######._);_(* \(#.######.\);_(* &quot;-&quot;??_);_(@@"/>
    <numFmt numFmtId="235" formatCode="&quot;\&quot;#,##0.00;&quot;\&quot;&quot;\&quot;&quot;\&quot;&quot;\&quot;&quot;\&quot;&quot;\&quot;&quot;\&quot;&quot;\&quot;&quot;\&quot;&quot;\&quot;&quot;\&quot;&quot;\&quot;&quot;\&quot;&quot;\&quot;\-#,##0.00"/>
    <numFmt numFmtId="236" formatCode="##,###.##"/>
    <numFmt numFmtId="237" formatCode="_-* #,##0.00\ &quot;F&quot;_-;\-* #,##0.00\ &quot;F&quot;_-;_-* &quot;-&quot;??\ &quot;F&quot;_-;_-@_-"/>
    <numFmt numFmtId="238" formatCode="#0.##"/>
    <numFmt numFmtId="239" formatCode="#,##0_)_%;\(#,##0\)_%;"/>
    <numFmt numFmtId="240" formatCode="_._.* #,##0.0_)_%;_._.* \(#,##0.0\)_%"/>
    <numFmt numFmtId="241" formatCode="#,##0.0_)_%;\(#,##0.0\)_%;\ \ .0_)_%"/>
    <numFmt numFmtId="242" formatCode="_._.* #,##0.00_)_%;_._.* \(#,##0.00\)_%"/>
    <numFmt numFmtId="243" formatCode="#,##0.00_)_%;\(#,##0.00\)_%;\ \ .00_)_%"/>
    <numFmt numFmtId="244" formatCode="_._.* #,##0.000_)_%;_._.* \(#,##0.000\)_%"/>
    <numFmt numFmtId="245" formatCode="#,##0.000_)_%;\(#,##0.000\)_%;\ \ .000_)_%"/>
    <numFmt numFmtId="246" formatCode="&quot;$&quot;#,##0;[Red]\-&quot;$&quot;#,##0"/>
    <numFmt numFmtId="247" formatCode="_(* #,##0.00_);_(* \(#,##0.00\);_(* &quot;-&quot;&quot;?&quot;&quot;?&quot;_);_(@_)"/>
    <numFmt numFmtId="248" formatCode="_-* #,##0\ &quot;þ&quot;_-;\-* #,##0\ &quot;þ&quot;_-;_-* &quot;-&quot;\ &quot;þ&quot;_-;_-@_-"/>
    <numFmt numFmtId="249" formatCode="&quot;?&quot;#,##0;&quot;?&quot;\-#,##0"/>
    <numFmt numFmtId="250" formatCode="_-* #,##0.00\ _þ_-;\-* #,##0.00\ _þ_-;_-* &quot;-&quot;??\ _þ_-;_-@_-"/>
    <numFmt numFmtId="251" formatCode="\t#\ ??/??"/>
    <numFmt numFmtId="252" formatCode="_-* #,##0.00\ _$_-;\-* #,##0.00\ _$_-;_-* &quot;-&quot;??\ _$_-;_-@_-"/>
    <numFmt numFmtId="253" formatCode="_-* #,##0.0\ _₫_-;\-* #,##0.0\ _₫_-;_-* &quot;-&quot;??\ _₫_-;_-@_-"/>
    <numFmt numFmtId="254" formatCode="_(* #,##0.0_);_(* \(#,##0.0\);_(* &quot;-&quot;?_);_(@_)"/>
    <numFmt numFmtId="255" formatCode="_(&quot;Z$&quot;* #,##0.00_);_(&quot;Z$&quot;* \(#,##0.00\);_(&quot;Z$&quot;* &quot;-&quot;??_);_(@_)"/>
    <numFmt numFmtId="256" formatCode="#,##0;[Red]#,##0"/>
    <numFmt numFmtId="257" formatCode="#,##0.00;[Red]#,##0.00"/>
    <numFmt numFmtId="258" formatCode="###\ ###\ ###\ ###\ ###\ ###"/>
    <numFmt numFmtId="259" formatCode="#,##0;\(#,##0\)"/>
    <numFmt numFmtId="260" formatCode="_._.* \(#,##0\)_%;_._.* #,##0_)_%;_._.* 0_)_%;_._.@_)_%"/>
    <numFmt numFmtId="261" formatCode="_._.&quot;€&quot;* \(#,##0\)_%;_._.&quot;€&quot;* #,##0_)_%;_._.&quot;€&quot;* 0_)_%;_._.@_)_%"/>
    <numFmt numFmtId="262" formatCode="* \(#,##0\);* #,##0_);&quot;-&quot;??_);@"/>
    <numFmt numFmtId="263" formatCode="_ &quot;R&quot;\ * #,##0_ ;_ &quot;R&quot;\ * \-#,##0_ ;_ &quot;R&quot;\ * &quot;-&quot;_ ;_ @_ "/>
    <numFmt numFmtId="264" formatCode="##,##0%"/>
    <numFmt numFmtId="265" formatCode="#,###%"/>
    <numFmt numFmtId="266" formatCode="##.##"/>
    <numFmt numFmtId="267" formatCode="###,###"/>
    <numFmt numFmtId="268" formatCode="###.###"/>
    <numFmt numFmtId="269" formatCode="##,###.####"/>
    <numFmt numFmtId="270" formatCode="_ * #,##0.00_ ;_ * &quot;\&quot;&quot;\&quot;&quot;\&quot;&quot;\&quot;&quot;\&quot;&quot;\&quot;\-#,##0.00_ ;_ * &quot;-&quot;??_ ;_ @_ "/>
    <numFmt numFmtId="271" formatCode="&quot;€&quot;* #,##0_)_%;&quot;€&quot;* \(#,##0\)_%;&quot;€&quot;* &quot;-&quot;??_)_%;@_)_%"/>
    <numFmt numFmtId="272" formatCode="&quot;$&quot;* #,##0_)_%;&quot;$&quot;* \(#,##0\)_%;&quot;$&quot;* &quot;-&quot;??_)_%;@_)_%"/>
    <numFmt numFmtId="273" formatCode="00.000"/>
    <numFmt numFmtId="274" formatCode="&quot;\&quot;#,##0.00;&quot;\&quot;&quot;\&quot;&quot;\&quot;&quot;\&quot;&quot;\&quot;&quot;\&quot;&quot;\&quot;&quot;\&quot;\-#,##0.00"/>
    <numFmt numFmtId="275" formatCode="_._.&quot;€&quot;* #,##0.0_)_%;_._.&quot;€&quot;* \(#,##0.0\)_%"/>
    <numFmt numFmtId="276" formatCode="&quot;€&quot;* #,##0.0_)_%;&quot;€&quot;* \(#,##0.0\)_%;&quot;€&quot;* \ .0_)_%"/>
    <numFmt numFmtId="277" formatCode="_._.&quot;$&quot;* #,##0.0_)_%;_._.&quot;$&quot;* \(#,##0.0\)_%"/>
    <numFmt numFmtId="278" formatCode="_._.&quot;€&quot;* #,##0.00_)_%;_._.&quot;€&quot;* \(#,##0.00\)_%"/>
    <numFmt numFmtId="279" formatCode="&quot;€&quot;* #,##0.00_)_%;&quot;€&quot;* \(#,##0.00\)_%;&quot;€&quot;* \ .00_)_%"/>
    <numFmt numFmtId="280" formatCode="_._.&quot;$&quot;* #,##0.00_)_%;_._.&quot;$&quot;* \(#,##0.00\)_%"/>
    <numFmt numFmtId="281" formatCode="_._.&quot;€&quot;* #,##0.000_)_%;_._.&quot;€&quot;* \(#,##0.000\)_%"/>
    <numFmt numFmtId="282" formatCode="&quot;€&quot;* #,##0.000_)_%;&quot;€&quot;* \(#,##0.000\)_%;&quot;€&quot;* \ .000_)_%"/>
    <numFmt numFmtId="283" formatCode="_._.&quot;$&quot;* #,##0.000_)_%;_._.&quot;$&quot;* \(#,##0.000\)_%"/>
    <numFmt numFmtId="284" formatCode="d/m/yy;@"/>
    <numFmt numFmtId="285" formatCode="_-* #,##0.00\ &quot;€&quot;_-;\-* #,##0.00\ &quot;€&quot;_-;_-* &quot;-&quot;??\ &quot;€&quot;_-;_-@_-"/>
    <numFmt numFmtId="286" formatCode="_ * #,##0_ ;_ * &quot;\&quot;&quot;\&quot;&quot;\&quot;&quot;\&quot;&quot;\&quot;&quot;\&quot;\-#,##0_ ;_ * &quot;-&quot;_ ;_ @_ "/>
    <numFmt numFmtId="287" formatCode="\$#,##0\ ;\(\$#,##0\)"/>
    <numFmt numFmtId="288" formatCode="&quot;$&quot;#,##0\ ;\(&quot;$&quot;#,##0\)"/>
    <numFmt numFmtId="289" formatCode="\t0.00%"/>
    <numFmt numFmtId="290" formatCode="##,##0.##"/>
    <numFmt numFmtId="291" formatCode="* #,##0_);* \(#,##0\);&quot;-&quot;??_);@"/>
    <numFmt numFmtId="292" formatCode="\U\S\$#,##0.00;\(\U\S\$#,##0.00\)"/>
    <numFmt numFmtId="293" formatCode="_(\§\g\ #,##0_);_(\§\g\ \(#,##0\);_(\§\g\ &quot;-&quot;??_);_(@_)"/>
    <numFmt numFmtId="294" formatCode="_(\§\g\ #,##0_);_(\§\g\ \(#,##0\);_(\§\g\ &quot;-&quot;_);_(@_)"/>
    <numFmt numFmtId="295" formatCode="\§\g#,##0_);\(\§\g#,##0\)"/>
    <numFmt numFmtId="296" formatCode="_-&quot;VND&quot;* #,##0_-;\-&quot;VND&quot;* #,##0_-;_-&quot;VND&quot;* &quot;-&quot;_-;_-@_-"/>
    <numFmt numFmtId="297" formatCode="_(&quot;Rp&quot;* #,##0.00_);_(&quot;Rp&quot;* \(#,##0.00\);_(&quot;Rp&quot;* &quot;-&quot;??_);_(@_)"/>
    <numFmt numFmtId="298" formatCode="#,##0.00\ &quot;FB&quot;;[Red]\-#,##0.00\ &quot;FB&quot;"/>
    <numFmt numFmtId="299" formatCode="#,##0\ &quot;$&quot;;\-#,##0\ &quot;$&quot;"/>
    <numFmt numFmtId="300" formatCode="&quot;$&quot;#,##0;\-&quot;$&quot;#,##0"/>
    <numFmt numFmtId="301" formatCode="_-* #,##0\ _F_B_-;\-* #,##0\ _F_B_-;_-* &quot;-&quot;\ _F_B_-;_-@_-"/>
    <numFmt numFmtId="302" formatCode="_-[$€-2]* #,##0.00_-;\-[$€-2]* #,##0.00_-;_-[$€-2]* &quot;-&quot;??_-"/>
    <numFmt numFmtId="303" formatCode="_-[$€]* #,##0.00_-;\-[$€]* #,##0.00_-;_-[$€]* &quot;-&quot;??_-;_-@_-"/>
    <numFmt numFmtId="304" formatCode="_ * #,##0.00_)_d_ ;_ * \(#,##0.00\)_d_ ;_ * &quot;-&quot;??_)_d_ ;_ @_ "/>
    <numFmt numFmtId="305" formatCode="#,##0_);\-#,##0_)"/>
    <numFmt numFmtId="306" formatCode="#,###;\-#,###;&quot;&quot;;_(@_)"/>
    <numFmt numFmtId="307" formatCode="&quot;€&quot;#,##0;\-&quot;€&quot;#,##0"/>
    <numFmt numFmtId="308" formatCode="#,##0\ &quot;$&quot;_);\(#,##0\ &quot;$&quot;\)"/>
    <numFmt numFmtId="309" formatCode="0.000"/>
    <numFmt numFmtId="310" formatCode="0&quot;.&quot;0000"/>
    <numFmt numFmtId="311" formatCode="_-&quot;£&quot;* #,##0_-;\-&quot;£&quot;* #,##0_-;_-&quot;£&quot;* &quot;-&quot;_-;_-@_-"/>
    <numFmt numFmtId="312" formatCode="#,###"/>
    <numFmt numFmtId="313" formatCode="#,##0.0;[Red]#,##0.0"/>
    <numFmt numFmtId="314" formatCode="&quot;\&quot;#,##0;[Red]\-&quot;\&quot;#,##0"/>
    <numFmt numFmtId="315" formatCode="&quot;\&quot;#,##0.00;\-&quot;\&quot;#,##0.00"/>
    <numFmt numFmtId="316" formatCode="0.00_)"/>
    <numFmt numFmtId="317" formatCode="&quot;VND&quot;#,##0_);[Red]\(&quot;VND&quot;#,##0\)"/>
    <numFmt numFmtId="318" formatCode="#,##0.00_);\-#,##0.00_)"/>
    <numFmt numFmtId="319" formatCode="0_)%;\(0\)%"/>
    <numFmt numFmtId="320" formatCode="_._._(* 0_)%;_._.* \(0\)%"/>
    <numFmt numFmtId="321" formatCode="_(0_)%;\(0\)%"/>
    <numFmt numFmtId="322" formatCode="0%_);\(0%\)"/>
    <numFmt numFmtId="323" formatCode="#,##0.000_);\(#,##0.000\)"/>
    <numFmt numFmtId="324" formatCode="_ &quot;\&quot;* #,##0_ ;_ &quot;\&quot;* &quot;\&quot;&quot;\&quot;&quot;\&quot;&quot;\&quot;&quot;\&quot;&quot;\&quot;&quot;\&quot;&quot;\&quot;&quot;\&quot;&quot;\&quot;&quot;\&quot;&quot;\&quot;&quot;\&quot;&quot;\&quot;\-#,##0_ ;_ &quot;\&quot;* &quot;-&quot;_ ;_ @_ "/>
    <numFmt numFmtId="325" formatCode="_(0.0_)%;\(0.0\)%"/>
    <numFmt numFmtId="326" formatCode="_._._(* 0.0_)%;_._.* \(0.0\)%"/>
    <numFmt numFmtId="327" formatCode="_(0.00_)%;\(0.00\)%"/>
    <numFmt numFmtId="328" formatCode="_._._(* 0.00_)%;_._.* \(0.00\)%"/>
    <numFmt numFmtId="329" formatCode="_(0.000_)%;\(0.000\)%"/>
    <numFmt numFmtId="330" formatCode="_._._(* 0.000_)%;_._.* \(0.000\)%"/>
    <numFmt numFmtId="331" formatCode="#,##0&quot;£&quot;_);[Red]\(#,##0&quot;£&quot;\)"/>
    <numFmt numFmtId="332" formatCode="#"/>
    <numFmt numFmtId="333" formatCode="&quot;¡Ì&quot;#,##0;[Red]\-&quot;¡Ì&quot;#,##0"/>
    <numFmt numFmtId="334" formatCode="0.0"/>
    <numFmt numFmtId="335" formatCode="&quot;£&quot;#,##0;[Red]\-&quot;£&quot;#,##0"/>
    <numFmt numFmtId="336" formatCode="&quot;.&quot;#,##0.00_);[Red]\(&quot;.&quot;#,##0.00\)"/>
    <numFmt numFmtId="337" formatCode="#,##0.00\ &quot;F&quot;;[Red]\-#,##0.00\ &quot;F&quot;"/>
    <numFmt numFmtId="338" formatCode="#,##0.00\ \ "/>
    <numFmt numFmtId="339" formatCode="_-* ###,0&quot;.&quot;00\ _F_B_-;\-* ###,0&quot;.&quot;00\ _F_B_-;_-* &quot;-&quot;??\ _F_B_-;_-@_-"/>
    <numFmt numFmtId="340" formatCode="_ * #,##0_ ;_ * \-#,##0_ ;_ * &quot;-&quot;??_ ;_ @_ "/>
    <numFmt numFmtId="341" formatCode="0.00000000000E+00;\?"/>
    <numFmt numFmtId="342" formatCode="_-* #,##0.0\ _F_-;\-* #,##0.0\ _F_-;_-* &quot;-&quot;??\ _F_-;_-@_-"/>
    <numFmt numFmtId="343" formatCode="_ * #,##0_)\ &quot;.&quot;_ ;_ * \(#,##0\)\ &quot;.&quot;_ ;_ * &quot;-&quot;_)\ &quot;.&quot;_ ;_ @_ "/>
    <numFmt numFmtId="344" formatCode="_(* #.##0.00_);_(* \(#.##0.00\);_(* &quot;-&quot;??_);_(@_)"/>
    <numFmt numFmtId="345" formatCode="#,##0.00\ \ \ \ "/>
    <numFmt numFmtId="346" formatCode="#,##0\ &quot;F&quot;;[Red]\-#,##0\ &quot;F&quot;"/>
    <numFmt numFmtId="347" formatCode="_ * #.##._ ;_ * \-#.##._ ;_ * &quot;-&quot;??_ ;_ @_ⴆ"/>
    <numFmt numFmtId="348" formatCode="#,##0\ &quot;F&quot;;\-#,##0\ &quot;F&quot;"/>
    <numFmt numFmtId="349" formatCode="&quot;\&quot;#,##0.00;[Red]&quot;\&quot;&quot;\&quot;&quot;\&quot;&quot;\&quot;&quot;\&quot;&quot;\&quot;&quot;\&quot;&quot;\&quot;&quot;\&quot;&quot;\&quot;&quot;\&quot;&quot;\&quot;&quot;\&quot;&quot;\&quot;\-#,##0.00"/>
    <numFmt numFmtId="350" formatCode="_ &quot;\&quot;* #,##0_ ;_ &quot;\&quot;* &quot;\&quot;&quot;\&quot;&quot;\&quot;&quot;\&quot;&quot;\&quot;&quot;\&quot;&quot;\&quot;&quot;\&quot;&quot;\&quot;&quot;\&quot;&quot;\&quot;&quot;\&quot;&quot;\&quot;\-#,##0_ ;_ &quot;\&quot;* &quot;-&quot;_ ;_ @_ "/>
    <numFmt numFmtId="351" formatCode="_-* #,##0\ _F_-;\-* #,##0\ _F_-;_-* &quot;-&quot;??\ _F_-;_-@_-"/>
    <numFmt numFmtId="352" formatCode="_-* ###,0&quot;.&quot;00_-;\-* ###,0&quot;.&quot;00_-;_-* &quot;-&quot;??_-;_-@_-"/>
    <numFmt numFmtId="353" formatCode="0.000\ "/>
    <numFmt numFmtId="354" formatCode="#,##0\ &quot;Lt&quot;;[Red]\-#,##0\ &quot;Lt&quot;"/>
    <numFmt numFmtId="355" formatCode="&quot;£&quot;#,##0;\-&quot;£&quot;#,##0"/>
    <numFmt numFmtId="356" formatCode="&quot;.&quot;#,##0.00_);\(&quot;.&quot;#,##0.00\)"/>
    <numFmt numFmtId="357" formatCode="&quot;\&quot;#,##0;\-&quot;\&quot;#,##0"/>
    <numFmt numFmtId="358" formatCode="_-&quot;$&quot;* #,##0.00_-;\-&quot;$&quot;* #,##0.00_-;_-&quot;$&quot;* &quot;-&quot;??_-;_-@_-"/>
    <numFmt numFmtId="359" formatCode="0.0%"/>
    <numFmt numFmtId="360" formatCode="_(* #,##0.000000_);_(* \(#,##0.000000\);_(* &quot;-&quot;??_);_(@_)"/>
  </numFmts>
  <fonts count="352">
    <font>
      <sz val="11"/>
      <color rgb="FF000000"/>
      <name val="Calibri"/>
      <scheme val="minor"/>
    </font>
    <font>
      <sz val="12"/>
      <color theme="1"/>
      <name val="Times New Roman"/>
      <family val="2"/>
      <charset val="163"/>
    </font>
    <font>
      <sz val="11"/>
      <color theme="1"/>
      <name val="Calibri"/>
      <family val="2"/>
      <scheme val="minor"/>
    </font>
    <font>
      <b/>
      <sz val="14"/>
      <color theme="1"/>
      <name val="Cambria"/>
      <family val="1"/>
    </font>
    <font>
      <sz val="14"/>
      <color theme="1"/>
      <name val="Cambria"/>
      <family val="1"/>
    </font>
    <font>
      <sz val="11"/>
      <name val="Calibri"/>
      <family val="2"/>
    </font>
    <font>
      <sz val="14"/>
      <color rgb="FF000000"/>
      <name val="Times New Roman"/>
      <family val="1"/>
    </font>
    <font>
      <sz val="14"/>
      <color theme="1"/>
      <name val="Times New Roman"/>
      <family val="1"/>
    </font>
    <font>
      <sz val="12"/>
      <color theme="1"/>
      <name val="Times New Roman"/>
      <family val="1"/>
    </font>
    <font>
      <sz val="16"/>
      <color theme="1"/>
      <name val="Times New Roman"/>
      <family val="1"/>
    </font>
    <font>
      <b/>
      <sz val="16"/>
      <color theme="1"/>
      <name val="Times New Roman"/>
      <family val="1"/>
    </font>
    <font>
      <b/>
      <sz val="11"/>
      <color theme="1"/>
      <name val="Times New Roman"/>
      <family val="1"/>
    </font>
    <font>
      <sz val="11"/>
      <color theme="1"/>
      <name val="Calibri"/>
      <family val="2"/>
    </font>
    <font>
      <sz val="11"/>
      <color theme="1"/>
      <name val="Times New Roman"/>
      <family val="1"/>
    </font>
    <font>
      <sz val="11"/>
      <color rgb="FFFF0000"/>
      <name val="Cambria"/>
      <family val="1"/>
    </font>
    <font>
      <sz val="11"/>
      <color rgb="FFFF0000"/>
      <name val="Times New Roman"/>
      <family val="1"/>
    </font>
    <font>
      <b/>
      <sz val="16"/>
      <color theme="1"/>
      <name val="Cambria"/>
      <family val="1"/>
    </font>
    <font>
      <sz val="16"/>
      <color theme="1"/>
      <name val="Cambria"/>
      <family val="1"/>
    </font>
    <font>
      <b/>
      <sz val="13"/>
      <color theme="1"/>
      <name val="Cambria"/>
      <family val="1"/>
    </font>
    <font>
      <sz val="13"/>
      <color theme="1"/>
      <name val="Cambria"/>
      <family val="1"/>
    </font>
    <font>
      <b/>
      <sz val="13"/>
      <color rgb="FFFF0000"/>
      <name val="Cambria"/>
      <family val="1"/>
    </font>
    <font>
      <sz val="13"/>
      <color rgb="FFFF0000"/>
      <name val="Cambria"/>
      <family val="1"/>
    </font>
    <font>
      <sz val="14"/>
      <color rgb="FFFF0000"/>
      <name val="Cambria"/>
      <family val="1"/>
    </font>
    <font>
      <sz val="14"/>
      <color rgb="FF000000"/>
      <name val="Cambria"/>
      <family val="1"/>
    </font>
    <font>
      <sz val="11"/>
      <color rgb="FF000000"/>
      <name val="Calibri"/>
      <family val="2"/>
    </font>
    <font>
      <sz val="11"/>
      <color theme="1"/>
      <name val="Calibri"/>
      <family val="2"/>
      <scheme val="minor"/>
    </font>
    <font>
      <sz val="13"/>
      <color rgb="FF000000"/>
      <name val="Cambria"/>
      <family val="1"/>
    </font>
    <font>
      <b/>
      <sz val="13"/>
      <color rgb="FF000000"/>
      <name val="Cambria"/>
      <family val="1"/>
    </font>
    <font>
      <b/>
      <sz val="14"/>
      <color rgb="FF000000"/>
      <name val="Cambria"/>
      <family val="1"/>
    </font>
    <font>
      <sz val="11"/>
      <color rgb="FF000000"/>
      <name val="Calibri"/>
      <family val="2"/>
      <scheme val="minor"/>
    </font>
    <font>
      <sz val="14"/>
      <name val="Times New Roman"/>
      <family val="1"/>
    </font>
    <font>
      <sz val="13"/>
      <name val="Times New Roman"/>
      <family val="1"/>
    </font>
    <font>
      <sz val="11"/>
      <color rgb="FF000000"/>
      <name val="Calibri"/>
      <family val="2"/>
      <scheme val="minor"/>
    </font>
    <font>
      <b/>
      <sz val="13"/>
      <color theme="1"/>
      <name val="Times New Roman"/>
      <family val="1"/>
    </font>
    <font>
      <sz val="13"/>
      <color rgb="FF000000"/>
      <name val="Calibri"/>
      <family val="2"/>
      <scheme val="minor"/>
    </font>
    <font>
      <sz val="13"/>
      <color theme="1"/>
      <name val="Calibri"/>
      <family val="2"/>
    </font>
    <font>
      <i/>
      <sz val="13"/>
      <color theme="1"/>
      <name val="Times New Roman"/>
      <family val="1"/>
    </font>
    <font>
      <sz val="13"/>
      <name val="Calibri"/>
      <family val="2"/>
    </font>
    <font>
      <sz val="13"/>
      <name val="Cambria"/>
      <family val="1"/>
    </font>
    <font>
      <sz val="13"/>
      <color theme="1"/>
      <name val="Times New Roman"/>
      <family val="1"/>
    </font>
    <font>
      <sz val="14"/>
      <name val="Calibri"/>
      <family val="1"/>
      <scheme val="major"/>
    </font>
    <font>
      <b/>
      <sz val="14"/>
      <name val="Calibri"/>
      <family val="1"/>
      <scheme val="major"/>
    </font>
    <font>
      <sz val="11"/>
      <color indexed="8"/>
      <name val="Calibri"/>
      <family val="2"/>
    </font>
    <font>
      <sz val="10"/>
      <name val="Arial"/>
      <family val="2"/>
    </font>
    <font>
      <sz val="14"/>
      <color theme="1"/>
      <name val="Times New Roman"/>
      <family val="2"/>
    </font>
    <font>
      <b/>
      <sz val="13"/>
      <color rgb="FF00B0F0"/>
      <name val="Cambria"/>
      <family val="1"/>
    </font>
    <font>
      <b/>
      <sz val="13"/>
      <color rgb="FFFF0000"/>
      <name val="Times New Roman"/>
      <family val="1"/>
    </font>
    <font>
      <b/>
      <sz val="11"/>
      <color rgb="FFFF0000"/>
      <name val="Times New Roman"/>
      <family val="1"/>
    </font>
    <font>
      <b/>
      <sz val="11"/>
      <color rgb="FFFF0000"/>
      <name val="Calibri"/>
      <family val="2"/>
      <scheme val="minor"/>
    </font>
    <font>
      <sz val="16"/>
      <color rgb="FF000000"/>
      <name val="Calibri"/>
      <family val="2"/>
      <scheme val="minor"/>
    </font>
    <font>
      <sz val="14"/>
      <color rgb="FFFF0000"/>
      <name val="Times New Roman"/>
      <family val="1"/>
    </font>
    <font>
      <b/>
      <sz val="18"/>
      <color theme="3"/>
      <name val="Calibri"/>
      <family val="2"/>
      <scheme val="major"/>
    </font>
    <font>
      <sz val="12"/>
      <name val="Times New Roman"/>
      <family val="1"/>
    </font>
    <font>
      <sz val="13"/>
      <name val="Times New Roman"/>
      <family val="1"/>
      <charset val="163"/>
    </font>
    <font>
      <sz val="14"/>
      <name val="Times New Roman"/>
      <family val="1"/>
      <charset val="163"/>
    </font>
    <font>
      <sz val="10"/>
      <name val="Times New Roman"/>
      <family val="1"/>
    </font>
    <font>
      <sz val="11"/>
      <name val="Times New Roman"/>
      <family val="1"/>
    </font>
    <font>
      <b/>
      <sz val="11"/>
      <name val="Times New Roman"/>
      <family val="1"/>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2"/>
      <color theme="1"/>
      <name val="Times New Roman"/>
      <family val="2"/>
    </font>
    <font>
      <b/>
      <sz val="11"/>
      <color rgb="FF3F3F3F"/>
      <name val="Calibri"/>
      <family val="2"/>
      <scheme val="minor"/>
    </font>
    <font>
      <b/>
      <sz val="11"/>
      <color theme="1"/>
      <name val="Calibri"/>
      <family val="2"/>
      <scheme val="minor"/>
    </font>
    <font>
      <sz val="11"/>
      <color rgb="FFFF0000"/>
      <name val="Calibri"/>
      <family val="2"/>
      <scheme val="minor"/>
    </font>
    <font>
      <sz val="12"/>
      <name val="Times New Roman"/>
      <family val="1"/>
      <charset val="163"/>
    </font>
    <font>
      <sz val="12"/>
      <name val="VNI-Times"/>
    </font>
    <font>
      <sz val="12"/>
      <name val=".VnTime"/>
      <family val="2"/>
    </font>
    <font>
      <sz val="10"/>
      <color indexed="8"/>
      <name val="MS Sans Serif"/>
      <family val="2"/>
    </font>
    <font>
      <sz val="10"/>
      <name val="Arial"/>
      <family val="2"/>
      <charset val="163"/>
    </font>
    <font>
      <sz val="12"/>
      <name val="돋움체"/>
      <family val="3"/>
      <charset val="129"/>
    </font>
    <font>
      <b/>
      <sz val="10"/>
      <name val="SVNtimes new roman"/>
      <family val="2"/>
    </font>
    <font>
      <sz val="12"/>
      <name val="VNtimes new roman"/>
      <family val="2"/>
    </font>
    <font>
      <sz val="9"/>
      <name val="Arial"/>
      <family val="2"/>
    </font>
    <font>
      <sz val="10"/>
      <name val=".VnTime"/>
      <family val="2"/>
    </font>
    <font>
      <sz val="10"/>
      <name val="?? ??"/>
      <family val="1"/>
      <charset val="136"/>
    </font>
    <font>
      <sz val="11"/>
      <name val="??"/>
      <family val="3"/>
    </font>
    <font>
      <sz val="12"/>
      <name val=".VnArial"/>
      <family val="2"/>
    </font>
    <font>
      <sz val="10"/>
      <name val="??"/>
      <family val="3"/>
      <charset val="129"/>
    </font>
    <font>
      <sz val="12"/>
      <name val="????"/>
      <family val="1"/>
      <charset val="136"/>
    </font>
    <font>
      <sz val="12"/>
      <name val="Courier"/>
      <family val="3"/>
    </font>
    <font>
      <sz val="10"/>
      <name val="AngsanaUPC"/>
      <family val="1"/>
    </font>
    <font>
      <sz val="10"/>
      <name val="Arial"/>
      <family val="2"/>
      <charset val="1"/>
    </font>
    <font>
      <sz val="12"/>
      <name val="|??¢¥¢¬¨Ï"/>
      <family val="1"/>
      <charset val="129"/>
    </font>
    <font>
      <b/>
      <sz val="12"/>
      <name val="Arial"/>
      <family val="2"/>
    </font>
    <font>
      <sz val="10"/>
      <name val="VNI-Times"/>
    </font>
    <font>
      <sz val="10"/>
      <name val="Ms sans serif"/>
      <family val="2"/>
    </font>
    <font>
      <sz val="10"/>
      <name val="Helv"/>
      <family val="2"/>
    </font>
    <font>
      <sz val="10"/>
      <color indexed="8"/>
      <name val="Arial"/>
      <family val="2"/>
    </font>
    <font>
      <sz val="10"/>
      <color indexed="8"/>
      <name val="Arial"/>
      <family val="2"/>
      <charset val="163"/>
    </font>
    <font>
      <sz val="12"/>
      <name val="VNI-Helve"/>
    </font>
    <font>
      <sz val="11"/>
      <name val="VNI-Aptima"/>
    </font>
    <font>
      <sz val="12"/>
      <name val="???"/>
    </font>
    <font>
      <sz val="11"/>
      <name val="‚l‚r ‚oƒSƒVƒbƒN"/>
      <family val="3"/>
      <charset val="128"/>
    </font>
    <font>
      <sz val="12"/>
      <name val="Arial"/>
      <family val="2"/>
    </font>
    <font>
      <sz val="11"/>
      <name val="–¾’©"/>
      <family val="1"/>
      <charset val="128"/>
    </font>
    <font>
      <sz val="14"/>
      <name val="VnTime"/>
    </font>
    <font>
      <sz val="10"/>
      <name val=".VnArial"/>
      <family val="2"/>
    </font>
    <font>
      <sz val="10"/>
      <name val=".VnArial NarrowH"/>
      <family val="2"/>
    </font>
    <font>
      <b/>
      <u/>
      <sz val="14"/>
      <color indexed="8"/>
      <name val=".VnBook-AntiquaH"/>
      <family val="2"/>
    </font>
    <font>
      <sz val="11"/>
      <name val=".VnTime"/>
      <family val="2"/>
    </font>
    <font>
      <b/>
      <u/>
      <sz val="10"/>
      <name val="VNI-Times"/>
    </font>
    <font>
      <b/>
      <sz val="10"/>
      <name val=".VnArial"/>
      <family val="2"/>
    </font>
    <font>
      <sz val="10"/>
      <name val="VnTimes"/>
    </font>
    <font>
      <sz val="12"/>
      <color indexed="10"/>
      <name val=".VnArial Narrow"/>
      <family val="2"/>
    </font>
    <font>
      <sz val="12"/>
      <color indexed="8"/>
      <name val="¹ÙÅÁÃ¼"/>
      <family val="1"/>
      <charset val="129"/>
    </font>
    <font>
      <i/>
      <sz val="12"/>
      <color indexed="8"/>
      <name val=".VnBook-AntiquaH"/>
      <family val="2"/>
    </font>
    <font>
      <b/>
      <sz val="12"/>
      <color indexed="8"/>
      <name val=".VnBook-Antiqua"/>
      <family val="2"/>
    </font>
    <font>
      <i/>
      <sz val="12"/>
      <color indexed="8"/>
      <name val=".VnBook-Antiqua"/>
      <family val="2"/>
    </font>
    <font>
      <sz val="14"/>
      <name val=".VnTimeH"/>
      <family val="2"/>
    </font>
    <font>
      <sz val="11"/>
      <color indexed="9"/>
      <name val="Calibri"/>
      <family val="2"/>
    </font>
    <font>
      <sz val="14"/>
      <name val=".VnTime"/>
      <family val="2"/>
    </font>
    <font>
      <sz val="11"/>
      <name val="VNtimes New Roman"/>
      <family val="2"/>
    </font>
    <font>
      <sz val="14"/>
      <name val="VNI-Times"/>
    </font>
    <font>
      <sz val="12"/>
      <name val="¹UAAA¼"/>
      <family val="3"/>
      <charset val="129"/>
    </font>
    <font>
      <sz val="11"/>
      <name val="VNI-Times"/>
    </font>
    <font>
      <sz val="8"/>
      <name val="Times New Roman"/>
      <family val="1"/>
    </font>
    <font>
      <b/>
      <sz val="12"/>
      <color indexed="63"/>
      <name val="VNI-Times"/>
    </font>
    <font>
      <sz val="12"/>
      <name val="¹ÙÅÁÃ¼"/>
      <charset val="129"/>
    </font>
    <font>
      <sz val="11"/>
      <color indexed="20"/>
      <name val="Calibri"/>
      <family val="2"/>
    </font>
    <font>
      <b/>
      <i/>
      <sz val="14"/>
      <name val="VNTime"/>
      <family val="2"/>
    </font>
    <font>
      <sz val="12"/>
      <name val="Tms Rmn"/>
    </font>
    <font>
      <sz val="13"/>
      <name val=".VnTime"/>
      <family val="2"/>
    </font>
    <font>
      <sz val="11"/>
      <name val="µ¸¿ò"/>
      <charset val="129"/>
    </font>
    <font>
      <sz val="12"/>
      <name val="System"/>
      <family val="1"/>
      <charset val="129"/>
    </font>
    <font>
      <sz val="11"/>
      <name val="µ¸¿ò"/>
      <family val="1"/>
    </font>
    <font>
      <sz val="10"/>
      <name val="±¼¸²A¼"/>
      <family val="3"/>
      <charset val="129"/>
    </font>
    <font>
      <sz val="12"/>
      <name val="¹ÙÅÁÃ¼"/>
      <family val="1"/>
      <charset val="129"/>
    </font>
    <font>
      <sz val="10"/>
      <name val="Helv"/>
    </font>
    <font>
      <b/>
      <sz val="11"/>
      <color indexed="52"/>
      <name val="Calibri"/>
      <family val="2"/>
    </font>
    <font>
      <b/>
      <sz val="10"/>
      <name val="Helv"/>
    </font>
    <font>
      <b/>
      <sz val="10"/>
      <name val="Helv"/>
      <family val="2"/>
    </font>
    <font>
      <b/>
      <sz val="8"/>
      <color indexed="12"/>
      <name val="Arial"/>
      <family val="2"/>
    </font>
    <font>
      <sz val="8"/>
      <color indexed="8"/>
      <name val="Arial"/>
      <family val="2"/>
    </font>
    <font>
      <b/>
      <sz val="11"/>
      <name val="Arial"/>
      <family val="2"/>
    </font>
    <font>
      <sz val="8"/>
      <name val="SVNtimes new roman"/>
      <family val="2"/>
    </font>
    <font>
      <b/>
      <sz val="11"/>
      <color indexed="9"/>
      <name val="Calibri"/>
      <family val="2"/>
    </font>
    <font>
      <b/>
      <sz val="12"/>
      <color theme="0"/>
      <name val="Times New Roman"/>
      <family val="2"/>
    </font>
    <font>
      <sz val="10"/>
      <name val="VNI-Aptima"/>
    </font>
    <font>
      <b/>
      <sz val="8"/>
      <name val="Arial"/>
      <family val="2"/>
    </font>
    <font>
      <sz val="12"/>
      <color indexed="8"/>
      <name val="Calibri"/>
      <family val="2"/>
    </font>
    <font>
      <sz val="12"/>
      <color theme="1"/>
      <name val="Calibri"/>
      <family val="2"/>
      <scheme val="minor"/>
    </font>
    <font>
      <u val="singleAccounting"/>
      <sz val="11"/>
      <name val="Times New Roman"/>
      <family val="1"/>
    </font>
    <font>
      <sz val="11"/>
      <color indexed="8"/>
      <name val="Arial"/>
      <family val="2"/>
    </font>
    <font>
      <sz val="14"/>
      <color indexed="8"/>
      <name val="Times New Roman"/>
      <family val="2"/>
    </font>
    <font>
      <sz val="12"/>
      <color indexed="8"/>
      <name val="Times New Roman"/>
      <family val="2"/>
    </font>
    <font>
      <sz val="11"/>
      <color indexed="8"/>
      <name val="Times New Roman"/>
      <family val="2"/>
    </font>
    <font>
      <sz val="11"/>
      <name val="UVnTime"/>
    </font>
    <font>
      <sz val="10"/>
      <color indexed="8"/>
      <name val="Times New Roman"/>
      <family val="2"/>
    </font>
    <font>
      <sz val="11"/>
      <color theme="1"/>
      <name val="Calibri"/>
      <family val="2"/>
      <charset val="163"/>
      <scheme val="minor"/>
    </font>
    <font>
      <sz val="12"/>
      <color indexed="8"/>
      <name val="Times New Roman"/>
      <family val="2"/>
      <charset val="163"/>
    </font>
    <font>
      <sz val="12"/>
      <color theme="1"/>
      <name val="Times New Roman"/>
      <family val="2"/>
      <charset val="163"/>
    </font>
    <font>
      <sz val="11"/>
      <color indexed="8"/>
      <name val="Calibri"/>
      <family val="2"/>
      <charset val="163"/>
    </font>
    <font>
      <sz val="10"/>
      <name val="Times New Roman"/>
      <family val="1"/>
      <charset val="163"/>
    </font>
    <font>
      <b/>
      <sz val="16"/>
      <name val="Times New Roman"/>
      <family val="1"/>
    </font>
    <font>
      <b/>
      <sz val="12"/>
      <name val="VNTime"/>
      <family val="2"/>
    </font>
    <font>
      <sz val="10"/>
      <name val="MS Serif"/>
      <family val="1"/>
    </font>
    <font>
      <sz val="11"/>
      <color indexed="12"/>
      <name val="Times New Roman"/>
      <family val="1"/>
    </font>
    <font>
      <sz val="11"/>
      <name val="VNcentury Gothic"/>
      <family val="2"/>
    </font>
    <font>
      <b/>
      <sz val="15"/>
      <name val="VNcentury Gothic"/>
      <family val="2"/>
    </font>
    <font>
      <sz val="12"/>
      <name val="SVNtimes new roman"/>
      <family val="2"/>
    </font>
    <font>
      <sz val="12"/>
      <name val="???"/>
      <family val="3"/>
      <charset val="129"/>
    </font>
    <font>
      <sz val="14"/>
      <color indexed="8"/>
      <name val="Times New Roman"/>
      <family val="2"/>
      <charset val="163"/>
    </font>
    <font>
      <sz val="10"/>
      <name val="SVNtimes new roman"/>
    </font>
    <font>
      <b/>
      <sz val="12"/>
      <name val="VNTimeH"/>
      <family val="2"/>
    </font>
    <font>
      <sz val="10"/>
      <name val="Arial CE"/>
      <charset val="238"/>
    </font>
    <font>
      <sz val="10"/>
      <name val="Arial CE"/>
    </font>
    <font>
      <sz val="10"/>
      <color indexed="16"/>
      <name val="MS Serif"/>
      <family val="1"/>
    </font>
    <font>
      <sz val="11"/>
      <color indexed="8"/>
      <name val="Calibri"/>
      <family val="2"/>
      <charset val="1"/>
    </font>
    <font>
      <i/>
      <sz val="11"/>
      <color indexed="23"/>
      <name val="Calibri"/>
      <family val="2"/>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2"/>
      <name val="VNTime"/>
      <family val="2"/>
    </font>
    <font>
      <sz val="11"/>
      <color indexed="17"/>
      <name val="Calibri"/>
      <family val="2"/>
    </font>
    <font>
      <sz val="8"/>
      <name val="Arial"/>
      <family val="2"/>
    </font>
    <font>
      <sz val="10"/>
      <name val=".VnArialH"/>
      <family val="2"/>
    </font>
    <font>
      <b/>
      <sz val="12"/>
      <name val=".VnBook-AntiquaH"/>
      <family val="2"/>
    </font>
    <font>
      <b/>
      <u/>
      <sz val="13"/>
      <name val="VnTime"/>
    </font>
    <font>
      <b/>
      <sz val="12"/>
      <color indexed="9"/>
      <name val="Tms Rmn"/>
    </font>
    <font>
      <b/>
      <sz val="12"/>
      <name val="Helv"/>
    </font>
    <font>
      <b/>
      <sz val="12"/>
      <name val="Helv"/>
      <family val="2"/>
    </font>
    <font>
      <b/>
      <sz val="10"/>
      <name val="Arial"/>
      <family val="2"/>
    </font>
    <font>
      <b/>
      <sz val="15"/>
      <color indexed="56"/>
      <name val="Calibri"/>
      <family val="2"/>
    </font>
    <font>
      <b/>
      <sz val="13"/>
      <color indexed="56"/>
      <name val="Calibri"/>
      <family val="2"/>
    </font>
    <font>
      <b/>
      <sz val="11"/>
      <color indexed="56"/>
      <name val="Calibri"/>
      <family val="2"/>
    </font>
    <font>
      <b/>
      <sz val="18"/>
      <name val="Arial"/>
      <family val="2"/>
    </font>
    <font>
      <b/>
      <sz val="18"/>
      <name val="Arial"/>
      <family val="2"/>
      <charset val="163"/>
    </font>
    <font>
      <b/>
      <sz val="12"/>
      <name val="Arial"/>
      <family val="2"/>
      <charset val="163"/>
    </font>
    <font>
      <b/>
      <sz val="8"/>
      <name val="MS Sans Serif"/>
      <family val="2"/>
    </font>
    <font>
      <b/>
      <sz val="10"/>
      <name val=".VnTime"/>
      <family val="2"/>
    </font>
    <font>
      <b/>
      <sz val="14"/>
      <name val=".VnTimeH"/>
      <family val="2"/>
    </font>
    <font>
      <sz val="12"/>
      <name val="±¼¸²Ã¼"/>
      <family val="3"/>
      <charset val="129"/>
    </font>
    <font>
      <sz val="11"/>
      <color indexed="62"/>
      <name val="Calibri"/>
      <family val="2"/>
    </font>
    <font>
      <sz val="11"/>
      <color indexed="62"/>
      <name val="Calibri"/>
      <family val="2"/>
      <charset val="163"/>
    </font>
    <font>
      <sz val="10"/>
      <name val="VNI-Helve"/>
    </font>
    <font>
      <u/>
      <sz val="10"/>
      <color indexed="12"/>
      <name val=".VnTime"/>
      <family val="2"/>
    </font>
    <font>
      <u/>
      <sz val="12"/>
      <color indexed="12"/>
      <name val=".VnTime"/>
      <family val="2"/>
    </font>
    <font>
      <u/>
      <sz val="12"/>
      <color indexed="12"/>
      <name val="Arial"/>
      <family val="2"/>
    </font>
    <font>
      <sz val="11"/>
      <color indexed="52"/>
      <name val="Calibri"/>
      <family val="2"/>
    </font>
    <font>
      <i/>
      <sz val="10"/>
      <name val=".VnTime"/>
      <family val="2"/>
    </font>
    <font>
      <sz val="8"/>
      <name val="VNarial"/>
      <family val="2"/>
    </font>
    <font>
      <b/>
      <i/>
      <sz val="12"/>
      <name val=".VnAristote"/>
      <family val="2"/>
    </font>
    <font>
      <b/>
      <sz val="11"/>
      <name val="Helv"/>
    </font>
    <font>
      <b/>
      <sz val="11"/>
      <name val="Helv"/>
      <family val="2"/>
    </font>
    <font>
      <sz val="10"/>
      <name val=".VNavant"/>
      <family val="2"/>
    </font>
    <font>
      <sz val="11"/>
      <color indexed="60"/>
      <name val="Calibri"/>
      <family val="2"/>
    </font>
    <font>
      <sz val="7"/>
      <name val="Small Fonts"/>
      <family val="2"/>
    </font>
    <font>
      <b/>
      <sz val="12"/>
      <name val="VN-NTime"/>
    </font>
    <font>
      <b/>
      <i/>
      <sz val="16"/>
      <name val="Helv"/>
    </font>
    <font>
      <sz val="10"/>
      <name val="VNtimes new roman"/>
      <family val="2"/>
    </font>
    <font>
      <sz val="12"/>
      <name val="바탕체"/>
      <family val="1"/>
      <charset val="129"/>
    </font>
    <font>
      <sz val="11"/>
      <color theme="1"/>
      <name val="Arial"/>
      <family val="2"/>
    </font>
    <font>
      <sz val="12"/>
      <name val=".VnArial Narrow"/>
      <family val="2"/>
    </font>
    <font>
      <sz val="9"/>
      <color theme="1"/>
      <name val="Times New Roman"/>
      <family val="2"/>
      <charset val="163"/>
    </font>
    <font>
      <sz val="13"/>
      <name val="Arial"/>
      <family val="2"/>
      <charset val="163"/>
    </font>
    <font>
      <sz val="13"/>
      <name val="Arial"/>
      <family val="2"/>
    </font>
    <font>
      <sz val="11"/>
      <color indexed="8"/>
      <name val="Helvetica Neue"/>
    </font>
    <font>
      <sz val="14"/>
      <name val="System"/>
      <family val="2"/>
    </font>
    <font>
      <b/>
      <sz val="11"/>
      <color indexed="63"/>
      <name val="Calibri"/>
      <family val="2"/>
    </font>
    <font>
      <b/>
      <sz val="12"/>
      <color rgb="FF3F3F3F"/>
      <name val="Times New Roman"/>
      <family val="2"/>
    </font>
    <font>
      <sz val="14"/>
      <name val=".VnArial Narrow"/>
      <family val="2"/>
    </font>
    <font>
      <sz val="12"/>
      <color indexed="8"/>
      <name val="Times New Roman"/>
      <family val="1"/>
    </font>
    <font>
      <sz val="12"/>
      <name val="Helv"/>
      <family val="2"/>
    </font>
    <font>
      <b/>
      <sz val="10"/>
      <name val="MS Sans Serif"/>
      <family val="2"/>
    </font>
    <font>
      <sz val="8"/>
      <name val="Wingdings"/>
      <charset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1"/>
      <name val="3C_Times_T"/>
    </font>
    <font>
      <u/>
      <sz val="10"/>
      <color indexed="12"/>
      <name val="Arial"/>
      <family val="2"/>
    </font>
    <font>
      <sz val="8"/>
      <name val="MS Sans Serif"/>
      <family val="2"/>
    </font>
    <font>
      <sz val="8"/>
      <name val="Tms Rmn"/>
    </font>
    <font>
      <b/>
      <sz val="10.5"/>
      <name val=".VnAvantH"/>
      <family val="2"/>
    </font>
    <font>
      <sz val="10"/>
      <name val="VNbook-Antiqua"/>
    </font>
    <font>
      <sz val="11"/>
      <color indexed="32"/>
      <name val="VNI-Times"/>
    </font>
    <font>
      <b/>
      <sz val="8"/>
      <color indexed="8"/>
      <name val="Helv"/>
      <family val="2"/>
    </font>
    <font>
      <sz val="10"/>
      <name val="Symbol"/>
      <family val="1"/>
      <charset val="2"/>
    </font>
    <font>
      <sz val="13"/>
      <name val=".VnArial"/>
      <family val="2"/>
    </font>
    <font>
      <b/>
      <sz val="10"/>
      <name val="VNI-Univer"/>
    </font>
    <font>
      <sz val="10"/>
      <name val=".VnBook-Antiqua"/>
      <family val="2"/>
    </font>
    <font>
      <sz val="12"/>
      <name val="VNTime"/>
    </font>
    <font>
      <b/>
      <sz val="12"/>
      <name val="VNI-Times"/>
    </font>
    <font>
      <sz val="11"/>
      <name val=".VnAvant"/>
      <family val="2"/>
    </font>
    <font>
      <b/>
      <sz val="13"/>
      <color indexed="8"/>
      <name val=".VnTimeH"/>
      <family val="2"/>
    </font>
    <font>
      <b/>
      <sz val="12"/>
      <name val=".vntime"/>
      <family val="2"/>
    </font>
    <font>
      <b/>
      <sz val="10"/>
      <color indexed="10"/>
      <name val="Arial"/>
      <family val="2"/>
    </font>
    <font>
      <b/>
      <u val="double"/>
      <sz val="12"/>
      <color indexed="12"/>
      <name val=".VnBahamasB"/>
      <family val="2"/>
    </font>
    <font>
      <b/>
      <i/>
      <u/>
      <sz val="12"/>
      <name val=".VnTimeH"/>
      <family val="2"/>
    </font>
    <font>
      <sz val="10"/>
      <name val=".VnArial Narrow"/>
      <family val="2"/>
    </font>
    <font>
      <sz val="9.5"/>
      <name val=".VnBlackH"/>
      <family val="2"/>
    </font>
    <font>
      <b/>
      <sz val="10"/>
      <name val=".VnBahamasBH"/>
      <family val="2"/>
    </font>
    <font>
      <b/>
      <sz val="11"/>
      <name val=".VnArialH"/>
      <family val="2"/>
    </font>
    <font>
      <b/>
      <sz val="18"/>
      <color indexed="56"/>
      <name val="Cambria"/>
      <family val="2"/>
      <charset val="163"/>
    </font>
    <font>
      <b/>
      <sz val="18"/>
      <color indexed="56"/>
      <name val="Cambria"/>
      <family val="2"/>
    </font>
    <font>
      <b/>
      <sz val="10"/>
      <name val=".VnTimeH"/>
      <family val="2"/>
    </font>
    <font>
      <b/>
      <sz val="11"/>
      <name val=".VnTimeH"/>
      <family val="2"/>
    </font>
    <font>
      <b/>
      <sz val="10"/>
      <name val=".VnArialH"/>
      <family val="2"/>
    </font>
    <font>
      <b/>
      <sz val="11"/>
      <color indexed="8"/>
      <name val="Calibri"/>
      <family val="2"/>
      <charset val="163"/>
    </font>
    <font>
      <b/>
      <sz val="11"/>
      <color indexed="8"/>
      <name val="Calibri"/>
      <family val="2"/>
    </font>
    <font>
      <sz val="10"/>
      <name val="VNtimes new roman"/>
      <family val="1"/>
    </font>
    <font>
      <sz val="14"/>
      <name val="VnTime"/>
      <family val="2"/>
    </font>
    <font>
      <b/>
      <sz val="8"/>
      <name val="VN Helvetica"/>
    </font>
    <font>
      <b/>
      <sz val="10"/>
      <name val="VN AvantGBook"/>
    </font>
    <font>
      <b/>
      <sz val="10"/>
      <name val="VN Helvetica"/>
    </font>
    <font>
      <b/>
      <sz val="16"/>
      <name val=".VnTime"/>
      <family val="2"/>
    </font>
    <font>
      <sz val="10"/>
      <name val="VN Helvetica"/>
    </font>
    <font>
      <sz val="9"/>
      <name val=".VnTime"/>
      <family val="2"/>
    </font>
    <font>
      <sz val="11"/>
      <color indexed="10"/>
      <name val="Calibri"/>
      <family val="2"/>
      <charset val="163"/>
    </font>
    <font>
      <sz val="11"/>
      <color indexed="10"/>
      <name val="Calibri"/>
      <family val="2"/>
    </font>
    <font>
      <sz val="10"/>
      <name val="Geneva"/>
      <family val="2"/>
    </font>
    <font>
      <b/>
      <i/>
      <sz val="12"/>
      <name val=".vntime"/>
      <family val="2"/>
    </font>
    <font>
      <sz val="14"/>
      <name val=".VnArial"/>
      <family val="2"/>
    </font>
    <font>
      <sz val="16"/>
      <name val="AngsanaUPC"/>
      <family val="3"/>
    </font>
    <font>
      <sz val="10"/>
      <name val=" "/>
      <family val="1"/>
      <charset val="136"/>
    </font>
    <font>
      <sz val="14"/>
      <name val="뼻뮝"/>
      <family val="3"/>
      <charset val="129"/>
    </font>
    <font>
      <sz val="12"/>
      <color indexed="8"/>
      <name val="바탕체"/>
      <family val="3"/>
    </font>
    <font>
      <sz val="12"/>
      <name val="뼻뮝"/>
      <family val="1"/>
      <charset val="129"/>
    </font>
    <font>
      <sz val="10"/>
      <name val="명조"/>
      <family val="3"/>
      <charset val="129"/>
    </font>
    <font>
      <sz val="10"/>
      <name val="돋움체"/>
      <family val="3"/>
      <charset val="129"/>
    </font>
    <font>
      <sz val="16"/>
      <name val="Times New Roman"/>
      <family val="1"/>
    </font>
    <font>
      <b/>
      <sz val="16"/>
      <color rgb="FFFF0000"/>
      <name val="Cambria"/>
      <family val="1"/>
    </font>
    <font>
      <b/>
      <sz val="16"/>
      <color theme="1"/>
      <name val="Calibri"/>
      <family val="2"/>
    </font>
    <font>
      <b/>
      <sz val="16"/>
      <color rgb="FFFF0000"/>
      <name val="Times New Roman"/>
      <family val="1"/>
    </font>
    <font>
      <b/>
      <sz val="16"/>
      <color rgb="FF000000"/>
      <name val="Calibri"/>
      <family val="2"/>
      <scheme val="minor"/>
    </font>
    <font>
      <sz val="18"/>
      <name val="Times New Roman"/>
      <family val="1"/>
    </font>
    <font>
      <sz val="16"/>
      <color rgb="FF000000"/>
      <name val="Times New Roman"/>
      <family val="1"/>
    </font>
    <font>
      <sz val="16"/>
      <color rgb="FF000000"/>
      <name val="Cambria"/>
      <family val="1"/>
    </font>
    <font>
      <b/>
      <sz val="16"/>
      <color rgb="FF000000"/>
      <name val="Cambria"/>
      <family val="1"/>
    </font>
    <font>
      <sz val="20"/>
      <name val="Cambria"/>
      <family val="1"/>
    </font>
    <font>
      <b/>
      <sz val="20"/>
      <color rgb="FFFF0000"/>
      <name val="Cambria"/>
      <family val="1"/>
    </font>
    <font>
      <b/>
      <sz val="16"/>
      <color rgb="FF000000"/>
      <name val="Times New Roman"/>
      <family val="1"/>
    </font>
    <font>
      <b/>
      <i/>
      <sz val="16"/>
      <color rgb="FF000000"/>
      <name val="Times New Roman"/>
      <family val="1"/>
    </font>
    <font>
      <i/>
      <sz val="16"/>
      <color theme="1"/>
      <name val="Times New Roman"/>
      <family val="1"/>
    </font>
    <font>
      <b/>
      <sz val="18"/>
      <name val="Times New Roman"/>
      <family val="1"/>
    </font>
    <font>
      <b/>
      <sz val="18"/>
      <color rgb="FF000000"/>
      <name val="Times New Roman"/>
      <family val="1"/>
    </font>
    <font>
      <i/>
      <sz val="16"/>
      <color rgb="FF000000"/>
      <name val="Times New Roman"/>
      <family val="1"/>
    </font>
    <font>
      <sz val="18"/>
      <color rgb="FF000000"/>
      <name val="Times New Roman"/>
      <family val="1"/>
    </font>
    <font>
      <sz val="11"/>
      <color rgb="FF000000"/>
      <name val="Times New Roman"/>
      <family val="1"/>
    </font>
    <font>
      <b/>
      <i/>
      <sz val="18"/>
      <color rgb="FF000000"/>
      <name val="Times New Roman"/>
      <family val="1"/>
    </font>
    <font>
      <i/>
      <sz val="18"/>
      <color rgb="FF000000"/>
      <name val="Times New Roman"/>
      <family val="1"/>
    </font>
    <font>
      <b/>
      <sz val="20"/>
      <name val="Cambria"/>
      <family val="1"/>
    </font>
    <font>
      <i/>
      <sz val="16"/>
      <color rgb="FF000000"/>
      <name val="Cambria"/>
      <family val="1"/>
    </font>
    <font>
      <b/>
      <sz val="20"/>
      <name val="Times New Roman"/>
      <family val="1"/>
    </font>
    <font>
      <b/>
      <i/>
      <sz val="18"/>
      <name val="Times New Roman"/>
      <family val="1"/>
    </font>
    <font>
      <sz val="16"/>
      <color rgb="FFFF0000"/>
      <name val="Times New Roman"/>
      <family val="1"/>
    </font>
    <font>
      <b/>
      <i/>
      <sz val="16"/>
      <name val="Times New Roman"/>
      <family val="1"/>
    </font>
    <font>
      <sz val="18"/>
      <color theme="1"/>
      <name val="Times New Roman"/>
      <family val="1"/>
    </font>
    <font>
      <b/>
      <sz val="12"/>
      <name val="Times New Roman"/>
      <family val="1"/>
    </font>
    <font>
      <b/>
      <i/>
      <sz val="11"/>
      <name val="Times New Roman"/>
      <family val="1"/>
    </font>
    <font>
      <b/>
      <i/>
      <sz val="18"/>
      <color theme="1"/>
      <name val="Times New Roman"/>
      <family val="1"/>
    </font>
    <font>
      <b/>
      <i/>
      <sz val="16"/>
      <color theme="1"/>
      <name val="Times New Roman"/>
      <family val="1"/>
    </font>
    <font>
      <b/>
      <sz val="22"/>
      <color theme="1"/>
      <name val="Cambria"/>
      <family val="1"/>
    </font>
    <font>
      <i/>
      <sz val="16"/>
      <color theme="1"/>
      <name val="Cambria"/>
      <family val="1"/>
    </font>
    <font>
      <b/>
      <sz val="18"/>
      <color theme="1"/>
      <name val="Times New Roman"/>
      <family val="1"/>
      <charset val="163"/>
    </font>
    <font>
      <sz val="18"/>
      <color theme="1"/>
      <name val="Times New Roman"/>
      <family val="1"/>
      <charset val="163"/>
    </font>
    <font>
      <b/>
      <sz val="16"/>
      <color theme="1"/>
      <name val="Times New Roman"/>
      <family val="1"/>
      <charset val="163"/>
    </font>
    <font>
      <sz val="8"/>
      <name val="Calibri"/>
      <scheme val="minor"/>
    </font>
    <font>
      <b/>
      <sz val="18"/>
      <color theme="1"/>
      <name val="Times New Roman"/>
      <family val="1"/>
    </font>
    <font>
      <sz val="16"/>
      <color rgb="FFFF0000"/>
      <name val="Cambria"/>
      <family val="1"/>
    </font>
    <font>
      <sz val="18"/>
      <name val="Times New Roman"/>
      <family val="1"/>
      <charset val="163"/>
    </font>
    <font>
      <b/>
      <i/>
      <sz val="18"/>
      <name val="Times New Roman"/>
      <family val="1"/>
      <charset val="163"/>
    </font>
    <font>
      <b/>
      <sz val="18"/>
      <name val="Times New Roman"/>
      <family val="1"/>
      <charset val="163"/>
    </font>
    <font>
      <sz val="16"/>
      <name val="Cambria"/>
      <family val="1"/>
    </font>
    <font>
      <i/>
      <sz val="18"/>
      <name val="Times New Roman"/>
      <family val="1"/>
      <charset val="163"/>
    </font>
    <font>
      <i/>
      <sz val="16"/>
      <name val="Cambria"/>
      <family val="1"/>
    </font>
    <font>
      <i/>
      <sz val="18"/>
      <color theme="1"/>
      <name val="Times New Roman"/>
      <family val="1"/>
    </font>
    <font>
      <b/>
      <sz val="14"/>
      <color rgb="FF000000"/>
      <name val="Times New Roman"/>
      <family val="1"/>
    </font>
    <font>
      <sz val="14"/>
      <color rgb="FF000000"/>
      <name val="Calibri"/>
      <family val="2"/>
      <scheme val="minor"/>
    </font>
    <font>
      <i/>
      <sz val="14"/>
      <color rgb="FF000000"/>
      <name val="Times New Roman"/>
      <family val="1"/>
    </font>
    <font>
      <b/>
      <sz val="14"/>
      <name val="Times New Roman"/>
      <family val="1"/>
    </font>
    <font>
      <sz val="11"/>
      <color rgb="FF000000"/>
      <name val="Calibri"/>
      <scheme val="minor"/>
    </font>
    <font>
      <sz val="16"/>
      <name val="Times New Roman"/>
      <family val="1"/>
      <charset val="163"/>
    </font>
    <font>
      <b/>
      <i/>
      <sz val="16"/>
      <name val="Times New Roman"/>
      <family val="1"/>
      <charset val="163"/>
    </font>
    <font>
      <b/>
      <sz val="18"/>
      <color rgb="FFFF0000"/>
      <name val="Times New Roman"/>
      <family val="1"/>
    </font>
  </fonts>
  <fills count="97">
    <fill>
      <patternFill patternType="none"/>
    </fill>
    <fill>
      <patternFill patternType="gray125"/>
    </fill>
    <fill>
      <patternFill patternType="solid">
        <fgColor rgb="FFFFFF00"/>
        <bgColor rgb="FFFFFF00"/>
      </patternFill>
    </fill>
    <fill>
      <patternFill patternType="solid">
        <fgColor rgb="FF92D050"/>
        <bgColor rgb="FF92D05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rgb="FF92D050"/>
        <bgColor rgb="FFFFFF00"/>
      </patternFill>
    </fill>
    <fill>
      <patternFill patternType="solid">
        <fgColor rgb="FF00B0F0"/>
        <bgColor rgb="FFFFFF00"/>
      </patternFill>
    </fill>
    <fill>
      <patternFill patternType="solid">
        <fgColor rgb="FF00B0F0"/>
        <bgColor rgb="FF92D050"/>
      </patternFill>
    </fill>
    <fill>
      <patternFill patternType="solid">
        <fgColor rgb="FF00B0F0"/>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5"/>
      </patternFill>
    </fill>
    <fill>
      <patternFill patternType="solid">
        <fgColor theme="5" tint="0.59999389629810485"/>
        <bgColor indexed="65"/>
      </patternFill>
    </fill>
    <fill>
      <patternFill patternType="solid">
        <fgColor theme="6"/>
      </patternFill>
    </fill>
    <fill>
      <patternFill patternType="solid">
        <fgColor theme="6" tint="0.59999389629810485"/>
        <bgColor indexed="65"/>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59999389629810485"/>
        <bgColor indexed="65"/>
      </patternFill>
    </fill>
    <fill>
      <patternFill patternType="solid">
        <fgColor theme="9"/>
      </patternFill>
    </fill>
    <fill>
      <patternFill patternType="solid">
        <fgColor theme="9" tint="0.59999389629810485"/>
        <bgColor indexed="65"/>
      </patternFill>
    </fill>
    <fill>
      <patternFill patternType="solid">
        <fgColor theme="4" tint="0.79992065187536243"/>
        <bgColor indexed="65"/>
      </patternFill>
    </fill>
    <fill>
      <patternFill patternType="solid">
        <fgColor theme="5" tint="0.79992065187536243"/>
        <bgColor indexed="65"/>
      </patternFill>
    </fill>
    <fill>
      <patternFill patternType="solid">
        <fgColor theme="6" tint="0.79992065187536243"/>
        <bgColor indexed="65"/>
      </patternFill>
    </fill>
    <fill>
      <patternFill patternType="solid">
        <fgColor theme="7" tint="0.79992065187536243"/>
        <bgColor indexed="65"/>
      </patternFill>
    </fill>
    <fill>
      <patternFill patternType="solid">
        <fgColor theme="8" tint="0.79992065187536243"/>
        <bgColor indexed="65"/>
      </patternFill>
    </fill>
    <fill>
      <patternFill patternType="solid">
        <fgColor theme="9" tint="0.79992065187536243"/>
        <bgColor indexed="65"/>
      </patternFill>
    </fill>
    <fill>
      <patternFill patternType="solid">
        <fgColor theme="4" tint="0.39991454817346722"/>
        <bgColor indexed="65"/>
      </patternFill>
    </fill>
    <fill>
      <patternFill patternType="solid">
        <fgColor theme="5" tint="0.39991454817346722"/>
        <bgColor indexed="65"/>
      </patternFill>
    </fill>
    <fill>
      <patternFill patternType="solid">
        <fgColor theme="6" tint="0.39991454817346722"/>
        <bgColor indexed="65"/>
      </patternFill>
    </fill>
    <fill>
      <patternFill patternType="solid">
        <fgColor theme="7" tint="0.39991454817346722"/>
        <bgColor indexed="65"/>
      </patternFill>
    </fill>
    <fill>
      <patternFill patternType="solid">
        <fgColor theme="8" tint="0.39991454817346722"/>
        <bgColor indexed="65"/>
      </patternFill>
    </fill>
    <fill>
      <patternFill patternType="solid">
        <fgColor theme="9" tint="0.39991454817346722"/>
        <bgColor indexed="65"/>
      </patternFill>
    </fill>
    <fill>
      <patternFill patternType="solid">
        <fgColor indexed="22"/>
        <bgColor indexed="64"/>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3"/>
        <bgColor indexed="64"/>
      </patternFill>
    </fill>
    <fill>
      <patternFill patternType="solid">
        <fgColor indexed="9"/>
        <bgColor indexed="64"/>
      </patternFill>
    </fill>
    <fill>
      <patternFill patternType="solid">
        <fgColor indexed="65"/>
        <bgColor indexed="64"/>
      </patternFill>
    </fill>
    <fill>
      <patternFill patternType="solid">
        <fgColor indexed="27"/>
        <bgColor indexed="64"/>
      </patternFill>
    </fill>
    <fill>
      <patternFill patternType="solid">
        <fgColor indexed="40"/>
        <bgColor indexed="64"/>
      </patternFill>
    </fill>
    <fill>
      <patternFill patternType="solid">
        <fgColor indexed="26"/>
        <bgColor indexed="64"/>
      </patternFill>
    </fill>
    <fill>
      <patternFill patternType="solid">
        <fgColor indexed="15"/>
        <bgColor indexed="64"/>
      </patternFill>
    </fill>
    <fill>
      <patternFill patternType="solid">
        <fgColor indexed="43"/>
      </patternFill>
    </fill>
    <fill>
      <patternFill patternType="solid">
        <fgColor indexed="26"/>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rgb="FFFFC000"/>
        <bgColor rgb="FFFFFF00"/>
      </patternFill>
    </fill>
    <fill>
      <patternFill patternType="solid">
        <fgColor rgb="FF00B050"/>
        <bgColor indexed="64"/>
      </patternFill>
    </fill>
    <fill>
      <patternFill patternType="solid">
        <fgColor rgb="FF00B050"/>
        <bgColor rgb="FFFFFF00"/>
      </patternFill>
    </fill>
    <fill>
      <patternFill patternType="solid">
        <fgColor rgb="FF00B050"/>
        <bgColor rgb="FF92D050"/>
      </patternFill>
    </fill>
  </fills>
  <borders count="9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right/>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right/>
      <top/>
      <bottom style="medium">
        <color theme="4" tint="0.39991454817346722"/>
      </bottom>
      <diagonal/>
    </border>
    <border>
      <left/>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uble">
        <color indexed="64"/>
      </top>
      <bottom style="hair">
        <color indexed="64"/>
      </bottom>
      <diagonal/>
    </border>
    <border>
      <left/>
      <right/>
      <top/>
      <bottom style="hair">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right/>
      <top style="thin">
        <color indexed="64"/>
      </top>
      <bottom/>
      <diagonal/>
    </border>
    <border>
      <left/>
      <right/>
      <top style="thin">
        <color indexed="64"/>
      </top>
      <bottom style="double">
        <color indexed="64"/>
      </bottom>
      <diagonal/>
    </border>
    <border>
      <left/>
      <right/>
      <top style="double">
        <color indexed="64"/>
      </top>
      <bottom style="double">
        <color indexed="64"/>
      </bottom>
      <diagonal/>
    </border>
    <border>
      <left style="thick">
        <color indexed="64"/>
      </left>
      <right/>
      <top style="thick">
        <color indexed="64"/>
      </top>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right/>
      <top style="medium">
        <color indexed="64"/>
      </top>
      <bottom style="medium">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style="medium">
        <color indexed="64"/>
      </right>
      <top style="medium">
        <color indexed="64"/>
      </top>
      <bottom style="thin">
        <color indexed="64"/>
      </bottom>
      <diagonal/>
    </border>
    <border>
      <left/>
      <right style="medium">
        <color indexed="8"/>
      </right>
      <top/>
      <bottom/>
      <diagonal/>
    </border>
    <border>
      <left/>
      <right style="medium">
        <color indexed="0"/>
      </right>
      <top/>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hair">
        <color indexed="64"/>
      </left>
      <right/>
      <top/>
      <bottom/>
      <diagonal/>
    </border>
    <border>
      <left style="hair">
        <color indexed="13"/>
      </left>
      <right style="hair">
        <color indexed="13"/>
      </right>
      <top style="hair">
        <color indexed="13"/>
      </top>
      <bottom style="hair">
        <color indexed="13"/>
      </bottom>
      <diagonal/>
    </border>
    <border>
      <left style="thin">
        <color indexed="64"/>
      </left>
      <right style="thin">
        <color indexed="64"/>
      </right>
      <top style="medium">
        <color indexed="64"/>
      </top>
      <bottom/>
      <diagonal/>
    </border>
    <border>
      <left style="thin">
        <color auto="1"/>
      </left>
      <right style="thin">
        <color auto="1"/>
      </right>
      <top style="thin">
        <color auto="1"/>
      </top>
      <bottom/>
      <diagonal/>
    </border>
    <border>
      <left/>
      <right style="thin">
        <color indexed="64"/>
      </right>
      <top/>
      <bottom style="thin">
        <color indexed="64"/>
      </bottom>
      <diagonal/>
    </border>
    <border>
      <left style="thin">
        <color indexed="64"/>
      </left>
      <right/>
      <top style="thin">
        <color indexed="64"/>
      </top>
      <bottom/>
      <diagonal/>
    </border>
    <border>
      <left style="thin">
        <color indexed="23"/>
      </left>
      <right style="thin">
        <color indexed="23"/>
      </right>
      <top style="thin">
        <color indexed="23"/>
      </top>
      <bottom style="thin">
        <color indexed="23"/>
      </bottom>
      <diagonal/>
    </border>
    <border>
      <left/>
      <right/>
      <top style="thin">
        <color indexed="64"/>
      </top>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right/>
      <top style="thin">
        <color indexed="62"/>
      </top>
      <bottom style="double">
        <color indexed="62"/>
      </bottom>
      <diagonal/>
    </border>
    <border>
      <left/>
      <right style="thin">
        <color indexed="64"/>
      </right>
      <top style="thin">
        <color indexed="64"/>
      </top>
      <bottom/>
      <diagonal/>
    </border>
    <border>
      <left style="thin">
        <color indexed="64"/>
      </left>
      <right/>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s>
  <cellStyleXfs count="6447">
    <xf numFmtId="0" fontId="0" fillId="0" borderId="0"/>
    <xf numFmtId="169" fontId="32" fillId="0" borderId="0" applyFont="0" applyFill="0" applyBorder="0" applyAlignment="0" applyProtection="0"/>
    <xf numFmtId="0" fontId="29" fillId="0" borderId="8" applyAlignment="0"/>
    <xf numFmtId="169" fontId="29" fillId="0" borderId="8" applyFont="0" applyFill="0" applyBorder="0" applyAlignment="0" applyProtection="0"/>
    <xf numFmtId="169" fontId="42" fillId="0" borderId="8" applyFont="0" applyFill="0" applyBorder="0" applyAlignment="0" applyProtection="0"/>
    <xf numFmtId="0" fontId="29" fillId="0" borderId="8" applyAlignment="0"/>
    <xf numFmtId="0" fontId="43" fillId="0" borderId="8"/>
    <xf numFmtId="0" fontId="44" fillId="0" borderId="8"/>
    <xf numFmtId="0" fontId="25" fillId="0" borderId="8"/>
    <xf numFmtId="0" fontId="29" fillId="0" borderId="8" applyAlignment="0"/>
    <xf numFmtId="9" fontId="32" fillId="0" borderId="0" applyFont="0" applyFill="0" applyBorder="0" applyAlignment="0" applyProtection="0"/>
    <xf numFmtId="0" fontId="25" fillId="31" borderId="8" applyAlignment="0"/>
    <xf numFmtId="0" fontId="25" fillId="32" borderId="8" applyAlignment="0"/>
    <xf numFmtId="0" fontId="25" fillId="33" borderId="8" applyAlignment="0"/>
    <xf numFmtId="0" fontId="25" fillId="34" borderId="8" applyAlignment="0"/>
    <xf numFmtId="0" fontId="25" fillId="35" borderId="8" applyAlignment="0"/>
    <xf numFmtId="0" fontId="25" fillId="36" borderId="8" applyAlignment="0"/>
    <xf numFmtId="0" fontId="25" fillId="20" borderId="8" applyAlignment="0"/>
    <xf numFmtId="0" fontId="25" fillId="22" borderId="8" applyAlignment="0"/>
    <xf numFmtId="0" fontId="25" fillId="24" borderId="8" applyAlignment="0"/>
    <xf numFmtId="0" fontId="25" fillId="26" borderId="8" applyAlignment="0"/>
    <xf numFmtId="0" fontId="25" fillId="28" borderId="8" applyAlignment="0"/>
    <xf numFmtId="0" fontId="25" fillId="30" borderId="8" applyAlignment="0"/>
    <xf numFmtId="0" fontId="58" fillId="37" borderId="8" applyAlignment="0"/>
    <xf numFmtId="0" fontId="58" fillId="38" borderId="8" applyAlignment="0"/>
    <xf numFmtId="0" fontId="58" fillId="39" borderId="8" applyAlignment="0"/>
    <xf numFmtId="0" fontId="58" fillId="40" borderId="8" applyAlignment="0"/>
    <xf numFmtId="0" fontId="58" fillId="41" borderId="8" applyAlignment="0"/>
    <xf numFmtId="0" fontId="58" fillId="42" borderId="8" applyAlignment="0"/>
    <xf numFmtId="0" fontId="58" fillId="19" borderId="8" applyAlignment="0"/>
    <xf numFmtId="0" fontId="58" fillId="21" borderId="8" applyAlignment="0"/>
    <xf numFmtId="0" fontId="58" fillId="23" borderId="8" applyAlignment="0"/>
    <xf numFmtId="0" fontId="58" fillId="25" borderId="8" applyAlignment="0"/>
    <xf numFmtId="0" fontId="58" fillId="27" borderId="8" applyAlignment="0"/>
    <xf numFmtId="0" fontId="58" fillId="29" borderId="8" applyAlignment="0"/>
    <xf numFmtId="0" fontId="59" fillId="13" borderId="8" applyAlignment="0"/>
    <xf numFmtId="0" fontId="60" fillId="16" borderId="28" applyAlignment="0"/>
    <xf numFmtId="0" fontId="61" fillId="17" borderId="31" applyAlignment="0"/>
    <xf numFmtId="169" fontId="42" fillId="0" borderId="8" applyFont="0" applyFill="0" applyBorder="0" applyAlignment="0" applyProtection="0"/>
    <xf numFmtId="0" fontId="25" fillId="0" borderId="8" applyFont="0" applyFill="0" applyBorder="0" applyAlignment="0" applyProtection="0"/>
    <xf numFmtId="169" fontId="44" fillId="0" borderId="8" applyFont="0" applyFill="0" applyBorder="0" applyAlignment="0" applyProtection="0"/>
    <xf numFmtId="169" fontId="44" fillId="0" borderId="8" applyFont="0" applyFill="0" applyBorder="0" applyAlignment="0" applyProtection="0"/>
    <xf numFmtId="169" fontId="44" fillId="0" borderId="8" applyFont="0" applyFill="0" applyBorder="0" applyAlignment="0" applyProtection="0"/>
    <xf numFmtId="169" fontId="44" fillId="0" borderId="8" applyFont="0" applyFill="0" applyBorder="0" applyAlignment="0" applyProtection="0"/>
    <xf numFmtId="0" fontId="62" fillId="0" borderId="8" applyAlignment="0"/>
    <xf numFmtId="0" fontId="62" fillId="0" borderId="8" applyAlignment="0"/>
    <xf numFmtId="0" fontId="63" fillId="12" borderId="8" applyAlignment="0"/>
    <xf numFmtId="0" fontId="64" fillId="0" borderId="26" applyAlignment="0"/>
    <xf numFmtId="0" fontId="64" fillId="0" borderId="26" applyAlignment="0"/>
    <xf numFmtId="0" fontId="65" fillId="0" borderId="27" applyAlignment="0"/>
    <xf numFmtId="0" fontId="65" fillId="0" borderId="27" applyAlignment="0"/>
    <xf numFmtId="0" fontId="66" fillId="0" borderId="35" applyAlignment="0"/>
    <xf numFmtId="0" fontId="66" fillId="0" borderId="35" applyAlignment="0"/>
    <xf numFmtId="0" fontId="66" fillId="0" borderId="8" applyAlignment="0"/>
    <xf numFmtId="0" fontId="66" fillId="0" borderId="8" applyAlignment="0"/>
    <xf numFmtId="0" fontId="67" fillId="15" borderId="28" applyAlignment="0"/>
    <xf numFmtId="0" fontId="68" fillId="0" borderId="30" applyAlignment="0"/>
    <xf numFmtId="0" fontId="68" fillId="0" borderId="30" applyAlignment="0"/>
    <xf numFmtId="0" fontId="69" fillId="14" borderId="8" applyAlignment="0"/>
    <xf numFmtId="0" fontId="25" fillId="0" borderId="8"/>
    <xf numFmtId="0" fontId="42" fillId="0" borderId="8"/>
    <xf numFmtId="0" fontId="70" fillId="0" borderId="8"/>
    <xf numFmtId="0" fontId="70" fillId="0" borderId="8"/>
    <xf numFmtId="0" fontId="43" fillId="0" borderId="8" applyAlignment="0"/>
    <xf numFmtId="0" fontId="43" fillId="0" borderId="8"/>
    <xf numFmtId="0" fontId="43" fillId="0" borderId="8"/>
    <xf numFmtId="0" fontId="43" fillId="0" borderId="8" applyAlignment="0"/>
    <xf numFmtId="0" fontId="43" fillId="0" borderId="8"/>
    <xf numFmtId="0" fontId="29" fillId="0" borderId="8" applyAlignment="0"/>
    <xf numFmtId="0" fontId="29" fillId="0" borderId="8" applyAlignment="0"/>
    <xf numFmtId="0" fontId="29" fillId="0" borderId="8" applyAlignment="0"/>
    <xf numFmtId="0" fontId="44" fillId="0" borderId="8"/>
    <xf numFmtId="0" fontId="44" fillId="0" borderId="8"/>
    <xf numFmtId="0" fontId="44" fillId="0" borderId="8"/>
    <xf numFmtId="0" fontId="44" fillId="0" borderId="8"/>
    <xf numFmtId="0" fontId="44" fillId="0" borderId="8"/>
    <xf numFmtId="0" fontId="44" fillId="0" borderId="8"/>
    <xf numFmtId="0" fontId="29" fillId="0" borderId="8" applyAlignment="0"/>
    <xf numFmtId="0" fontId="29" fillId="0" borderId="8" applyAlignment="0"/>
    <xf numFmtId="0" fontId="25" fillId="18" borderId="32" applyAlignment="0"/>
    <xf numFmtId="0" fontId="71" fillId="16" borderId="29" applyAlignment="0"/>
    <xf numFmtId="0" fontId="51" fillId="0" borderId="8" applyAlignment="0"/>
    <xf numFmtId="0" fontId="51" fillId="0" borderId="8" applyAlignment="0"/>
    <xf numFmtId="0" fontId="72" fillId="0" borderId="33" applyAlignment="0"/>
    <xf numFmtId="0" fontId="72" fillId="0" borderId="33" applyAlignment="0"/>
    <xf numFmtId="0" fontId="73" fillId="0" borderId="8" applyAlignment="0"/>
    <xf numFmtId="0" fontId="73" fillId="0" borderId="8" applyAlignment="0"/>
    <xf numFmtId="169" fontId="44" fillId="0" borderId="8" applyFont="0" applyFill="0" applyBorder="0" applyAlignment="0" applyProtection="0"/>
    <xf numFmtId="0" fontId="44" fillId="0" borderId="8"/>
    <xf numFmtId="0" fontId="44" fillId="0" borderId="8"/>
    <xf numFmtId="180" fontId="75" fillId="0" borderId="8" applyFont="0" applyFill="0" applyBorder="0" applyAlignment="0" applyProtection="0"/>
    <xf numFmtId="0" fontId="76" fillId="0" borderId="8" applyNumberFormat="0" applyFill="0" applyBorder="0" applyAlignment="0" applyProtection="0"/>
    <xf numFmtId="0" fontId="76" fillId="0" borderId="8" applyNumberFormat="0" applyFill="0" applyBorder="0" applyAlignment="0" applyProtection="0"/>
    <xf numFmtId="0" fontId="76" fillId="0" borderId="8" applyNumberFormat="0" applyFill="0" applyBorder="0" applyAlignment="0" applyProtection="0"/>
    <xf numFmtId="0" fontId="76" fillId="0" borderId="8" applyProtection="0"/>
    <xf numFmtId="0" fontId="77" fillId="0" borderId="8"/>
    <xf numFmtId="0" fontId="78" fillId="0" borderId="8"/>
    <xf numFmtId="3" fontId="79" fillId="0" borderId="19"/>
    <xf numFmtId="3" fontId="79" fillId="0" borderId="19"/>
    <xf numFmtId="181" fontId="80" fillId="0" borderId="37">
      <alignment horizontal="center"/>
      <protection hidden="1"/>
    </xf>
    <xf numFmtId="173" fontId="81" fillId="0" borderId="38" applyFont="0" applyBorder="0"/>
    <xf numFmtId="173" fontId="82" fillId="0" borderId="8" applyProtection="0"/>
    <xf numFmtId="173" fontId="81" fillId="0" borderId="38" applyFont="0" applyBorder="0"/>
    <xf numFmtId="173" fontId="81" fillId="0" borderId="38" applyFont="0" applyBorder="0"/>
    <xf numFmtId="0" fontId="83" fillId="0" borderId="8"/>
    <xf numFmtId="182" fontId="43" fillId="0" borderId="8" applyFont="0" applyFill="0" applyBorder="0" applyAlignment="0" applyProtection="0"/>
    <xf numFmtId="0" fontId="84" fillId="0" borderId="8" applyFont="0" applyFill="0" applyBorder="0" applyAlignment="0" applyProtection="0"/>
    <xf numFmtId="183" fontId="43" fillId="0" borderId="8" applyFont="0" applyFill="0" applyBorder="0" applyAlignment="0" applyProtection="0"/>
    <xf numFmtId="184" fontId="85" fillId="0" borderId="8" applyFont="0" applyFill="0" applyBorder="0" applyAlignment="0" applyProtection="0"/>
    <xf numFmtId="185" fontId="85" fillId="0" borderId="8" applyFont="0" applyFill="0" applyBorder="0" applyAlignment="0" applyProtection="0"/>
    <xf numFmtId="185" fontId="85" fillId="0" borderId="8" applyFont="0" applyFill="0" applyBorder="0" applyAlignment="0" applyProtection="0"/>
    <xf numFmtId="185" fontId="85" fillId="0" borderId="8" applyFont="0" applyFill="0" applyBorder="0" applyAlignment="0" applyProtection="0"/>
    <xf numFmtId="185" fontId="85" fillId="0" borderId="8" applyFont="0" applyFill="0" applyBorder="0" applyAlignment="0" applyProtection="0"/>
    <xf numFmtId="185" fontId="85" fillId="0" borderId="8" applyFont="0" applyFill="0" applyBorder="0" applyAlignment="0" applyProtection="0"/>
    <xf numFmtId="185" fontId="85" fillId="0" borderId="8" applyFont="0" applyFill="0" applyBorder="0" applyAlignment="0" applyProtection="0"/>
    <xf numFmtId="0" fontId="43" fillId="0" borderId="8" applyNumberFormat="0" applyFill="0" applyBorder="0" applyAlignment="0" applyProtection="0"/>
    <xf numFmtId="0" fontId="43" fillId="0" borderId="8" applyNumberFormat="0" applyFill="0" applyBorder="0" applyAlignment="0" applyProtection="0"/>
    <xf numFmtId="0" fontId="43" fillId="0" borderId="8" applyNumberFormat="0" applyFill="0" applyBorder="0" applyAlignment="0" applyProtection="0"/>
    <xf numFmtId="0" fontId="43" fillId="0" borderId="8" applyNumberFormat="0" applyFill="0" applyBorder="0" applyAlignment="0" applyProtection="0"/>
    <xf numFmtId="0" fontId="43" fillId="0" borderId="8" applyNumberFormat="0" applyFill="0" applyBorder="0" applyAlignment="0" applyProtection="0"/>
    <xf numFmtId="0" fontId="43" fillId="0" borderId="8" applyNumberFormat="0" applyFill="0" applyBorder="0" applyAlignment="0" applyProtection="0"/>
    <xf numFmtId="0" fontId="43" fillId="0" borderId="8" applyNumberFormat="0" applyFill="0" applyBorder="0" applyAlignment="0" applyProtection="0"/>
    <xf numFmtId="0" fontId="43" fillId="0" borderId="8" applyNumberFormat="0" applyFill="0" applyBorder="0" applyAlignment="0" applyProtection="0"/>
    <xf numFmtId="0" fontId="43" fillId="0" borderId="8" applyNumberFormat="0" applyFill="0" applyBorder="0" applyAlignment="0" applyProtection="0"/>
    <xf numFmtId="0" fontId="43" fillId="0" borderId="8" applyNumberFormat="0" applyFill="0" applyBorder="0" applyAlignment="0" applyProtection="0"/>
    <xf numFmtId="0" fontId="43" fillId="0" borderId="8" applyNumberFormat="0" applyFill="0" applyBorder="0" applyAlignment="0" applyProtection="0"/>
    <xf numFmtId="0" fontId="43" fillId="0" borderId="8" applyNumberFormat="0" applyFill="0" applyBorder="0" applyAlignment="0" applyProtection="0"/>
    <xf numFmtId="0" fontId="43" fillId="0" borderId="8" applyNumberFormat="0" applyFill="0" applyBorder="0" applyAlignment="0" applyProtection="0"/>
    <xf numFmtId="0" fontId="43" fillId="0" borderId="8" applyNumberFormat="0" applyFill="0" applyBorder="0" applyAlignment="0" applyProtection="0"/>
    <xf numFmtId="0" fontId="43" fillId="0" borderId="8" applyNumberFormat="0" applyFill="0" applyBorder="0" applyAlignment="0" applyProtection="0"/>
    <xf numFmtId="0" fontId="86" fillId="0" borderId="8" applyFont="0" applyFill="0" applyBorder="0" applyAlignment="0" applyProtection="0"/>
    <xf numFmtId="0" fontId="87" fillId="0" borderId="39"/>
    <xf numFmtId="186" fontId="83" fillId="0" borderId="8" applyFont="0" applyFill="0" applyBorder="0" applyAlignment="0" applyProtection="0"/>
    <xf numFmtId="41" fontId="88" fillId="0" borderId="8" applyFont="0" applyFill="0" applyBorder="0" applyAlignment="0" applyProtection="0"/>
    <xf numFmtId="43" fontId="88" fillId="0" borderId="8" applyFont="0" applyFill="0" applyBorder="0" applyAlignment="0" applyProtection="0"/>
    <xf numFmtId="187" fontId="89" fillId="0" borderId="8" applyFont="0" applyFill="0" applyBorder="0" applyAlignment="0" applyProtection="0"/>
    <xf numFmtId="0" fontId="90" fillId="0" borderId="8" applyFont="0" applyFill="0" applyBorder="0" applyAlignment="0" applyProtection="0"/>
    <xf numFmtId="0" fontId="43" fillId="0" borderId="8" applyFont="0" applyFill="0" applyBorder="0" applyAlignment="0" applyProtection="0"/>
    <xf numFmtId="0" fontId="43" fillId="0" borderId="8" applyFont="0" applyFill="0" applyBorder="0" applyAlignment="0" applyProtection="0"/>
    <xf numFmtId="0" fontId="43" fillId="0" borderId="8" applyProtection="0"/>
    <xf numFmtId="0" fontId="91" fillId="0" borderId="8"/>
    <xf numFmtId="0" fontId="43" fillId="0" borderId="8" applyProtection="0"/>
    <xf numFmtId="0" fontId="92" fillId="0" borderId="8"/>
    <xf numFmtId="0" fontId="43" fillId="0" borderId="8" applyNumberFormat="0" applyFill="0" applyBorder="0" applyAlignment="0" applyProtection="0"/>
    <xf numFmtId="0" fontId="43" fillId="0" borderId="8" applyNumberFormat="0" applyFill="0" applyBorder="0" applyAlignment="0" applyProtection="0"/>
    <xf numFmtId="0" fontId="43" fillId="0" borderId="8" applyNumberFormat="0" applyFill="0" applyBorder="0" applyAlignment="0" applyProtection="0"/>
    <xf numFmtId="0" fontId="43" fillId="0" borderId="8" applyNumberFormat="0" applyFill="0" applyBorder="0" applyAlignment="0" applyProtection="0"/>
    <xf numFmtId="0" fontId="43" fillId="0" borderId="8" applyNumberFormat="0" applyFill="0" applyBorder="0" applyAlignment="0" applyProtection="0"/>
    <xf numFmtId="0" fontId="43" fillId="0" borderId="8" applyNumberFormat="0" applyFill="0" applyBorder="0" applyAlignment="0" applyProtection="0"/>
    <xf numFmtId="0" fontId="43" fillId="0" borderId="8" applyNumberFormat="0" applyFill="0" applyBorder="0" applyAlignment="0" applyProtection="0"/>
    <xf numFmtId="0" fontId="43" fillId="0" borderId="8" applyNumberFormat="0" applyFill="0" applyBorder="0" applyAlignment="0" applyProtection="0"/>
    <xf numFmtId="0" fontId="43" fillId="0" borderId="8" applyNumberFormat="0" applyFill="0" applyBorder="0" applyAlignment="0" applyProtection="0"/>
    <xf numFmtId="0" fontId="43" fillId="0" borderId="8" applyNumberFormat="0" applyFill="0" applyBorder="0" applyAlignment="0" applyProtection="0"/>
    <xf numFmtId="0" fontId="43" fillId="0" borderId="8" applyNumberFormat="0" applyFill="0" applyBorder="0" applyAlignment="0" applyProtection="0"/>
    <xf numFmtId="0" fontId="43" fillId="0" borderId="8" applyNumberFormat="0" applyFill="0" applyBorder="0" applyAlignment="0" applyProtection="0"/>
    <xf numFmtId="0" fontId="43" fillId="0" borderId="8" applyNumberFormat="0" applyFill="0" applyBorder="0" applyAlignment="0" applyProtection="0"/>
    <xf numFmtId="0" fontId="43" fillId="0" borderId="8" applyNumberFormat="0" applyFill="0" applyBorder="0" applyAlignment="0" applyProtection="0"/>
    <xf numFmtId="0" fontId="43" fillId="0" borderId="8" applyNumberFormat="0" applyFill="0" applyBorder="0" applyAlignment="0" applyProtection="0"/>
    <xf numFmtId="0" fontId="43" fillId="0" borderId="8" applyProtection="0"/>
    <xf numFmtId="0" fontId="93" fillId="0" borderId="8" applyNumberFormat="0" applyFill="0" applyBorder="0" applyProtection="0">
      <alignment vertical="center"/>
    </xf>
    <xf numFmtId="41" fontId="76" fillId="0" borderId="8" applyFont="0" applyFill="0" applyBorder="0" applyAlignment="0" applyProtection="0"/>
    <xf numFmtId="188" fontId="94" fillId="0" borderId="8" applyFont="0" applyFill="0" applyBorder="0" applyAlignment="0" applyProtection="0"/>
    <xf numFmtId="189" fontId="75" fillId="0" borderId="8" applyFont="0" applyFill="0" applyBorder="0" applyAlignment="0" applyProtection="0"/>
    <xf numFmtId="166" fontId="94" fillId="0" borderId="8" applyFon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190" fontId="94" fillId="0" borderId="8" applyFont="0" applyFill="0" applyBorder="0" applyAlignment="0" applyProtection="0"/>
    <xf numFmtId="190" fontId="94" fillId="0" borderId="8" applyFont="0" applyFill="0" applyBorder="0" applyAlignment="0" applyProtection="0"/>
    <xf numFmtId="0" fontId="95" fillId="0" borderId="8"/>
    <xf numFmtId="0" fontId="95" fillId="0" borderId="8"/>
    <xf numFmtId="0" fontId="95" fillId="0" borderId="8"/>
    <xf numFmtId="0" fontId="95" fillId="0" borderId="8"/>
    <xf numFmtId="0" fontId="95" fillId="0" borderId="8"/>
    <xf numFmtId="0" fontId="95" fillId="0" borderId="8"/>
    <xf numFmtId="0" fontId="95" fillId="0" borderId="8"/>
    <xf numFmtId="0" fontId="95" fillId="0" borderId="8"/>
    <xf numFmtId="0" fontId="95" fillId="0" borderId="8"/>
    <xf numFmtId="190" fontId="94" fillId="0" borderId="8" applyFont="0" applyFill="0" applyBorder="0" applyAlignment="0" applyProtection="0"/>
    <xf numFmtId="190" fontId="94" fillId="0" borderId="8" applyFont="0" applyFill="0" applyBorder="0" applyAlignment="0" applyProtection="0"/>
    <xf numFmtId="190" fontId="94" fillId="0" borderId="8" applyFon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191" fontId="76" fillId="0" borderId="8" applyFont="0" applyFill="0" applyBorder="0" applyAlignment="0" applyProtection="0"/>
    <xf numFmtId="166" fontId="94" fillId="0" borderId="8" applyFont="0" applyFill="0" applyBorder="0" applyAlignment="0" applyProtection="0"/>
    <xf numFmtId="188" fontId="94" fillId="0" borderId="8" applyFont="0" applyFill="0" applyBorder="0" applyAlignment="0" applyProtection="0"/>
    <xf numFmtId="166" fontId="94" fillId="0" borderId="8" applyFon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96" fillId="0" borderId="8"/>
    <xf numFmtId="166" fontId="94" fillId="0" borderId="8" applyFont="0" applyFill="0" applyBorder="0" applyAlignment="0" applyProtection="0"/>
    <xf numFmtId="188" fontId="94" fillId="0" borderId="8" applyFont="0" applyFill="0" applyBorder="0" applyAlignment="0" applyProtection="0"/>
    <xf numFmtId="0" fontId="96" fillId="0" borderId="8"/>
    <xf numFmtId="166" fontId="94" fillId="0" borderId="8" applyFont="0" applyFill="0" applyBorder="0" applyAlignment="0" applyProtection="0"/>
    <xf numFmtId="0" fontId="97" fillId="0" borderId="8">
      <alignment vertical="top"/>
    </xf>
    <xf numFmtId="0" fontId="98" fillId="0" borderId="8">
      <alignment vertical="top"/>
    </xf>
    <xf numFmtId="0" fontId="98" fillId="0" borderId="8">
      <alignment vertical="top"/>
    </xf>
    <xf numFmtId="0" fontId="83" fillId="0" borderId="8" applyNumberFormat="0" applyFill="0" applyBorder="0" applyAlignment="0" applyProtection="0"/>
    <xf numFmtId="192" fontId="75" fillId="0" borderId="8" applyFont="0" applyFill="0" applyBorder="0" applyAlignment="0" applyProtection="0"/>
    <xf numFmtId="0" fontId="83" fillId="0" borderId="8" applyNumberFormat="0" applyFill="0" applyBorder="0" applyAlignment="0" applyProtection="0"/>
    <xf numFmtId="166" fontId="94" fillId="0" borderId="8" applyFont="0" applyFill="0" applyBorder="0" applyAlignment="0" applyProtection="0"/>
    <xf numFmtId="0" fontId="83" fillId="0" borderId="8" applyNumberFormat="0" applyFill="0" applyBorder="0" applyAlignment="0" applyProtection="0"/>
    <xf numFmtId="0" fontId="96" fillId="0" borderId="8"/>
    <xf numFmtId="190" fontId="94" fillId="0" borderId="8" applyFont="0" applyFill="0" applyBorder="0" applyAlignment="0" applyProtection="0"/>
    <xf numFmtId="193" fontId="94" fillId="0" borderId="8" applyFont="0" applyFill="0" applyBorder="0" applyAlignment="0" applyProtection="0"/>
    <xf numFmtId="193" fontId="94" fillId="0" borderId="8" applyFont="0" applyFill="0" applyBorder="0" applyAlignment="0" applyProtection="0"/>
    <xf numFmtId="193" fontId="94" fillId="0" borderId="8" applyFont="0" applyFill="0" applyBorder="0" applyAlignment="0" applyProtection="0"/>
    <xf numFmtId="194" fontId="94" fillId="0" borderId="8" applyFon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166" fontId="94" fillId="0" borderId="8" applyFont="0" applyFill="0" applyBorder="0" applyAlignment="0" applyProtection="0"/>
    <xf numFmtId="0" fontId="96" fillId="0" borderId="8"/>
    <xf numFmtId="188" fontId="94" fillId="0" borderId="8" applyFont="0" applyFill="0" applyBorder="0" applyAlignment="0" applyProtection="0"/>
    <xf numFmtId="0" fontId="96" fillId="0" borderId="8"/>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96" fillId="0" borderId="8"/>
    <xf numFmtId="166" fontId="94" fillId="0" borderId="8" applyFont="0" applyFill="0" applyBorder="0" applyAlignment="0" applyProtection="0"/>
    <xf numFmtId="195" fontId="75" fillId="0" borderId="8" applyFont="0" applyFill="0" applyBorder="0" applyAlignment="0" applyProtection="0"/>
    <xf numFmtId="0" fontId="97" fillId="0" borderId="8">
      <alignment vertical="top"/>
    </xf>
    <xf numFmtId="0" fontId="97" fillId="0" borderId="8">
      <alignment vertical="top"/>
    </xf>
    <xf numFmtId="0" fontId="97" fillId="0" borderId="8">
      <alignment vertical="top"/>
    </xf>
    <xf numFmtId="166" fontId="94" fillId="0" borderId="8" applyFon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96" fillId="0" borderId="8"/>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96" fillId="0" borderId="8"/>
    <xf numFmtId="166" fontId="94" fillId="0" borderId="8" applyFont="0" applyFill="0" applyBorder="0" applyAlignment="0" applyProtection="0"/>
    <xf numFmtId="0" fontId="96" fillId="0" borderId="8"/>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190" fontId="94" fillId="0" borderId="8" applyFont="0" applyFill="0" applyBorder="0" applyAlignment="0" applyProtection="0"/>
    <xf numFmtId="0" fontId="96" fillId="0" borderId="8"/>
    <xf numFmtId="0" fontId="96" fillId="0" borderId="8"/>
    <xf numFmtId="0" fontId="96" fillId="0" borderId="8"/>
    <xf numFmtId="194" fontId="94" fillId="0" borderId="8" applyFont="0" applyFill="0" applyBorder="0" applyAlignment="0" applyProtection="0"/>
    <xf numFmtId="190" fontId="94" fillId="0" borderId="8" applyFont="0" applyFill="0" applyBorder="0" applyAlignment="0" applyProtection="0"/>
    <xf numFmtId="166" fontId="94" fillId="0" borderId="8" applyFont="0" applyFill="0" applyBorder="0" applyAlignment="0" applyProtection="0"/>
    <xf numFmtId="166" fontId="94" fillId="0" borderId="8" applyFont="0" applyFill="0" applyBorder="0" applyAlignment="0" applyProtection="0"/>
    <xf numFmtId="166" fontId="94" fillId="0" borderId="8" applyFont="0" applyFill="0" applyBorder="0" applyAlignment="0" applyProtection="0"/>
    <xf numFmtId="0" fontId="95" fillId="0" borderId="8" applyFont="0" applyFill="0" applyBorder="0" applyAlignment="0" applyProtection="0"/>
    <xf numFmtId="0" fontId="95" fillId="0" borderId="8" applyFont="0" applyFill="0" applyBorder="0" applyAlignment="0" applyProtection="0"/>
    <xf numFmtId="0" fontId="96" fillId="0" borderId="8"/>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166" fontId="94" fillId="0" borderId="8" applyFont="0" applyFill="0" applyBorder="0" applyAlignment="0" applyProtection="0"/>
    <xf numFmtId="194" fontId="94" fillId="0" borderId="8" applyFon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166" fontId="94" fillId="0" borderId="8" applyFont="0" applyFill="0" applyBorder="0" applyAlignment="0" applyProtection="0"/>
    <xf numFmtId="0" fontId="96" fillId="0" borderId="8"/>
    <xf numFmtId="0" fontId="96" fillId="0" borderId="8"/>
    <xf numFmtId="188" fontId="94" fillId="0" borderId="8" applyFont="0" applyFill="0" applyBorder="0" applyAlignment="0" applyProtection="0"/>
    <xf numFmtId="0" fontId="96" fillId="0" borderId="8"/>
    <xf numFmtId="0" fontId="95" fillId="0" borderId="8"/>
    <xf numFmtId="0" fontId="96" fillId="0" borderId="8"/>
    <xf numFmtId="0" fontId="96" fillId="0" borderId="8"/>
    <xf numFmtId="189" fontId="75" fillId="0" borderId="8" applyFont="0" applyFill="0" applyBorder="0" applyAlignment="0" applyProtection="0"/>
    <xf numFmtId="190" fontId="94" fillId="0" borderId="8" applyFont="0" applyFill="0" applyBorder="0" applyAlignment="0" applyProtection="0"/>
    <xf numFmtId="190" fontId="94" fillId="0" borderId="8" applyFont="0" applyFill="0" applyBorder="0" applyAlignment="0" applyProtection="0"/>
    <xf numFmtId="166" fontId="94" fillId="0" borderId="8" applyFont="0" applyFill="0" applyBorder="0" applyAlignment="0" applyProtection="0"/>
    <xf numFmtId="180" fontId="75" fillId="0" borderId="8" applyFont="0" applyFill="0" applyBorder="0" applyAlignment="0" applyProtection="0"/>
    <xf numFmtId="180" fontId="75" fillId="0" borderId="8" applyFont="0" applyFill="0" applyBorder="0" applyAlignment="0" applyProtection="0"/>
    <xf numFmtId="189" fontId="75" fillId="0" borderId="8" applyFont="0" applyFill="0" applyBorder="0" applyAlignment="0" applyProtection="0"/>
    <xf numFmtId="189" fontId="75" fillId="0" borderId="8" applyFont="0" applyFill="0" applyBorder="0" applyAlignment="0" applyProtection="0"/>
    <xf numFmtId="189" fontId="75" fillId="0" borderId="8" applyFont="0" applyFill="0" applyBorder="0" applyAlignment="0" applyProtection="0"/>
    <xf numFmtId="189" fontId="75" fillId="0" borderId="8" applyFont="0" applyFill="0" applyBorder="0" applyAlignment="0" applyProtection="0"/>
    <xf numFmtId="189" fontId="75" fillId="0" borderId="8" applyFont="0" applyFill="0" applyBorder="0" applyAlignment="0" applyProtection="0"/>
    <xf numFmtId="180" fontId="75" fillId="0" borderId="8" applyFont="0" applyFill="0" applyBorder="0" applyAlignment="0" applyProtection="0"/>
    <xf numFmtId="189" fontId="75" fillId="0" borderId="8" applyFont="0" applyFill="0" applyBorder="0" applyAlignment="0" applyProtection="0"/>
    <xf numFmtId="189" fontId="75" fillId="0" borderId="8" applyFont="0" applyFill="0" applyBorder="0" applyAlignment="0" applyProtection="0"/>
    <xf numFmtId="189" fontId="75" fillId="0" borderId="8" applyFont="0" applyFill="0" applyBorder="0" applyAlignment="0" applyProtection="0"/>
    <xf numFmtId="195" fontId="75" fillId="0" borderId="8" applyFont="0" applyFill="0" applyBorder="0" applyAlignment="0" applyProtection="0"/>
    <xf numFmtId="43" fontId="75" fillId="0" borderId="8" applyFont="0" applyFill="0" applyBorder="0" applyAlignment="0" applyProtection="0"/>
    <xf numFmtId="0" fontId="94" fillId="0" borderId="8" applyFont="0" applyFill="0" applyBorder="0" applyAlignment="0" applyProtection="0"/>
    <xf numFmtId="196" fontId="94" fillId="0" borderId="8" applyFont="0" applyFill="0" applyBorder="0" applyAlignment="0" applyProtection="0"/>
    <xf numFmtId="169" fontId="94" fillId="0" borderId="8" applyFont="0" applyFill="0" applyBorder="0" applyAlignment="0" applyProtection="0"/>
    <xf numFmtId="43" fontId="94" fillId="0" borderId="8" applyFont="0" applyFill="0" applyBorder="0" applyAlignment="0" applyProtection="0"/>
    <xf numFmtId="171" fontId="94" fillId="0" borderId="8" applyFont="0" applyFill="0" applyBorder="0" applyAlignment="0" applyProtection="0"/>
    <xf numFmtId="197" fontId="94" fillId="0" borderId="8" applyFont="0" applyFill="0" applyBorder="0" applyAlignment="0" applyProtection="0"/>
    <xf numFmtId="198" fontId="94" fillId="0" borderId="8" applyFont="0" applyFill="0" applyBorder="0" applyAlignment="0" applyProtection="0"/>
    <xf numFmtId="199" fontId="94" fillId="0" borderId="8" applyFont="0" applyFill="0" applyBorder="0" applyAlignment="0" applyProtection="0"/>
    <xf numFmtId="198" fontId="94" fillId="0" borderId="8" applyFont="0" applyFill="0" applyBorder="0" applyAlignment="0" applyProtection="0"/>
    <xf numFmtId="171" fontId="94" fillId="0" borderId="8" applyFont="0" applyFill="0" applyBorder="0" applyAlignment="0" applyProtection="0"/>
    <xf numFmtId="200" fontId="94" fillId="0" borderId="8" applyFont="0" applyFill="0" applyBorder="0" applyAlignment="0" applyProtection="0"/>
    <xf numFmtId="169" fontId="94" fillId="0" borderId="8" applyFont="0" applyFill="0" applyBorder="0" applyAlignment="0" applyProtection="0"/>
    <xf numFmtId="43" fontId="94" fillId="0" borderId="8" applyFont="0" applyFill="0" applyBorder="0" applyAlignment="0" applyProtection="0"/>
    <xf numFmtId="43" fontId="94" fillId="0" borderId="8" applyFont="0" applyFill="0" applyBorder="0" applyAlignment="0" applyProtection="0"/>
    <xf numFmtId="43" fontId="94" fillId="0" borderId="8" applyFont="0" applyFill="0" applyBorder="0" applyAlignment="0" applyProtection="0"/>
    <xf numFmtId="169" fontId="94" fillId="0" borderId="8" applyFont="0" applyFill="0" applyBorder="0" applyAlignment="0" applyProtection="0"/>
    <xf numFmtId="199" fontId="94" fillId="0" borderId="8" applyFont="0" applyFill="0" applyBorder="0" applyAlignment="0" applyProtection="0"/>
    <xf numFmtId="201" fontId="94" fillId="0" borderId="8" applyFont="0" applyFill="0" applyBorder="0" applyAlignment="0" applyProtection="0"/>
    <xf numFmtId="169" fontId="94" fillId="0" borderId="8" applyFont="0" applyFill="0" applyBorder="0" applyAlignment="0" applyProtection="0"/>
    <xf numFmtId="169" fontId="94" fillId="0" borderId="8" applyFont="0" applyFill="0" applyBorder="0" applyAlignment="0" applyProtection="0"/>
    <xf numFmtId="43" fontId="94" fillId="0" borderId="8" applyFont="0" applyFill="0" applyBorder="0" applyAlignment="0" applyProtection="0"/>
    <xf numFmtId="198" fontId="94" fillId="0" borderId="8" applyFont="0" applyFill="0" applyBorder="0" applyAlignment="0" applyProtection="0"/>
    <xf numFmtId="169" fontId="94" fillId="0" borderId="8" applyFont="0" applyFill="0" applyBorder="0" applyAlignment="0" applyProtection="0"/>
    <xf numFmtId="197" fontId="94" fillId="0" borderId="8" applyFont="0" applyFill="0" applyBorder="0" applyAlignment="0" applyProtection="0"/>
    <xf numFmtId="171" fontId="94" fillId="0" borderId="8" applyFont="0" applyFill="0" applyBorder="0" applyAlignment="0" applyProtection="0"/>
    <xf numFmtId="171" fontId="94" fillId="0" borderId="8" applyFont="0" applyFill="0" applyBorder="0" applyAlignment="0" applyProtection="0"/>
    <xf numFmtId="171" fontId="94" fillId="0" borderId="8" applyFont="0" applyFill="0" applyBorder="0" applyAlignment="0" applyProtection="0"/>
    <xf numFmtId="171" fontId="94" fillId="0" borderId="8" applyFont="0" applyFill="0" applyBorder="0" applyAlignment="0" applyProtection="0"/>
    <xf numFmtId="43" fontId="94" fillId="0" borderId="8" applyFont="0" applyFill="0" applyBorder="0" applyAlignment="0" applyProtection="0"/>
    <xf numFmtId="171" fontId="94" fillId="0" borderId="8" applyFont="0" applyFill="0" applyBorder="0" applyAlignment="0" applyProtection="0"/>
    <xf numFmtId="199" fontId="94" fillId="0" borderId="8" applyFont="0" applyFill="0" applyBorder="0" applyAlignment="0" applyProtection="0"/>
    <xf numFmtId="0" fontId="94" fillId="0" borderId="8" applyFont="0" applyFill="0" applyBorder="0" applyAlignment="0" applyProtection="0"/>
    <xf numFmtId="43" fontId="94" fillId="0" borderId="8" applyFont="0" applyFill="0" applyBorder="0" applyAlignment="0" applyProtection="0"/>
    <xf numFmtId="43" fontId="94" fillId="0" borderId="8" applyFont="0" applyFill="0" applyBorder="0" applyAlignment="0" applyProtection="0"/>
    <xf numFmtId="43" fontId="94" fillId="0" borderId="8" applyFont="0" applyFill="0" applyBorder="0" applyAlignment="0" applyProtection="0"/>
    <xf numFmtId="200" fontId="94" fillId="0" borderId="8" applyFont="0" applyFill="0" applyBorder="0" applyAlignment="0" applyProtection="0"/>
    <xf numFmtId="199" fontId="94" fillId="0" borderId="8" applyFont="0" applyFill="0" applyBorder="0" applyAlignment="0" applyProtection="0"/>
    <xf numFmtId="0" fontId="94" fillId="0" borderId="8" applyFont="0" applyFill="0" applyBorder="0" applyAlignment="0" applyProtection="0"/>
    <xf numFmtId="199" fontId="94" fillId="0" borderId="8" applyFont="0" applyFill="0" applyBorder="0" applyAlignment="0" applyProtection="0"/>
    <xf numFmtId="199" fontId="94" fillId="0" borderId="8" applyFont="0" applyFill="0" applyBorder="0" applyAlignment="0" applyProtection="0"/>
    <xf numFmtId="201" fontId="94" fillId="0" borderId="8" applyFont="0" applyFill="0" applyBorder="0" applyAlignment="0" applyProtection="0"/>
    <xf numFmtId="199" fontId="94" fillId="0" borderId="8" applyFont="0" applyFill="0" applyBorder="0" applyAlignment="0" applyProtection="0"/>
    <xf numFmtId="199" fontId="94" fillId="0" borderId="8" applyFont="0" applyFill="0" applyBorder="0" applyAlignment="0" applyProtection="0"/>
    <xf numFmtId="199" fontId="94" fillId="0" borderId="8" applyFont="0" applyFill="0" applyBorder="0" applyAlignment="0" applyProtection="0"/>
    <xf numFmtId="199" fontId="94" fillId="0" borderId="8" applyFont="0" applyFill="0" applyBorder="0" applyAlignment="0" applyProtection="0"/>
    <xf numFmtId="199" fontId="94" fillId="0" borderId="8" applyFont="0" applyFill="0" applyBorder="0" applyAlignment="0" applyProtection="0"/>
    <xf numFmtId="199" fontId="94" fillId="0" borderId="8" applyFont="0" applyFill="0" applyBorder="0" applyAlignment="0" applyProtection="0"/>
    <xf numFmtId="199" fontId="94" fillId="0" borderId="8" applyFont="0" applyFill="0" applyBorder="0" applyAlignment="0" applyProtection="0"/>
    <xf numFmtId="199" fontId="94" fillId="0" borderId="8" applyFont="0" applyFill="0" applyBorder="0" applyAlignment="0" applyProtection="0"/>
    <xf numFmtId="199" fontId="94" fillId="0" borderId="8" applyFont="0" applyFill="0" applyBorder="0" applyAlignment="0" applyProtection="0"/>
    <xf numFmtId="171" fontId="94" fillId="0" borderId="8" applyFont="0" applyFill="0" applyBorder="0" applyAlignment="0" applyProtection="0"/>
    <xf numFmtId="169" fontId="94" fillId="0" borderId="8" applyFont="0" applyFill="0" applyBorder="0" applyAlignment="0" applyProtection="0"/>
    <xf numFmtId="43" fontId="94" fillId="0" borderId="8" applyFont="0" applyFill="0" applyBorder="0" applyAlignment="0" applyProtection="0"/>
    <xf numFmtId="169" fontId="94" fillId="0" borderId="8" applyFont="0" applyFill="0" applyBorder="0" applyAlignment="0" applyProtection="0"/>
    <xf numFmtId="199" fontId="94" fillId="0" borderId="8" applyFont="0" applyFill="0" applyBorder="0" applyAlignment="0" applyProtection="0"/>
    <xf numFmtId="43" fontId="94" fillId="0" borderId="8" applyFont="0" applyFill="0" applyBorder="0" applyAlignment="0" applyProtection="0"/>
    <xf numFmtId="169" fontId="94" fillId="0" borderId="8" applyFont="0" applyFill="0" applyBorder="0" applyAlignment="0" applyProtection="0"/>
    <xf numFmtId="199" fontId="94" fillId="0" borderId="8" applyFont="0" applyFill="0" applyBorder="0" applyAlignment="0" applyProtection="0"/>
    <xf numFmtId="43" fontId="94" fillId="0" borderId="8" applyFont="0" applyFill="0" applyBorder="0" applyAlignment="0" applyProtection="0"/>
    <xf numFmtId="169" fontId="94" fillId="0" borderId="8" applyFont="0" applyFill="0" applyBorder="0" applyAlignment="0" applyProtection="0"/>
    <xf numFmtId="199" fontId="94" fillId="0" borderId="8" applyFont="0" applyFill="0" applyBorder="0" applyAlignment="0" applyProtection="0"/>
    <xf numFmtId="169" fontId="94" fillId="0" borderId="8" applyFont="0" applyFill="0" applyBorder="0" applyAlignment="0" applyProtection="0"/>
    <xf numFmtId="43" fontId="94" fillId="0" borderId="8" applyFont="0" applyFill="0" applyBorder="0" applyAlignment="0" applyProtection="0"/>
    <xf numFmtId="201" fontId="94" fillId="0" borderId="8" applyFont="0" applyFill="0" applyBorder="0" applyAlignment="0" applyProtection="0"/>
    <xf numFmtId="171" fontId="94" fillId="0" borderId="8" applyFont="0" applyFill="0" applyBorder="0" applyAlignment="0" applyProtection="0"/>
    <xf numFmtId="201" fontId="94" fillId="0" borderId="8" applyFont="0" applyFill="0" applyBorder="0" applyAlignment="0" applyProtection="0"/>
    <xf numFmtId="169" fontId="94" fillId="0" borderId="8" applyFont="0" applyFill="0" applyBorder="0" applyAlignment="0" applyProtection="0"/>
    <xf numFmtId="199" fontId="94" fillId="0" borderId="8" applyFont="0" applyFill="0" applyBorder="0" applyAlignment="0" applyProtection="0"/>
    <xf numFmtId="200" fontId="94" fillId="0" borderId="8" applyFont="0" applyFill="0" applyBorder="0" applyAlignment="0" applyProtection="0"/>
    <xf numFmtId="199" fontId="94" fillId="0" borderId="8" applyFont="0" applyFill="0" applyBorder="0" applyAlignment="0" applyProtection="0"/>
    <xf numFmtId="169" fontId="94" fillId="0" borderId="8" applyFont="0" applyFill="0" applyBorder="0" applyAlignment="0" applyProtection="0"/>
    <xf numFmtId="43" fontId="94" fillId="0" borderId="8" applyFont="0" applyFill="0" applyBorder="0" applyAlignment="0" applyProtection="0"/>
    <xf numFmtId="201" fontId="94" fillId="0" borderId="8" applyFont="0" applyFill="0" applyBorder="0" applyAlignment="0" applyProtection="0"/>
    <xf numFmtId="198" fontId="94" fillId="0" borderId="8" applyFont="0" applyFill="0" applyBorder="0" applyAlignment="0" applyProtection="0"/>
    <xf numFmtId="169" fontId="94" fillId="0" borderId="8" applyFont="0" applyFill="0" applyBorder="0" applyAlignment="0" applyProtection="0"/>
    <xf numFmtId="198" fontId="94" fillId="0" borderId="8" applyFont="0" applyFill="0" applyBorder="0" applyAlignment="0" applyProtection="0"/>
    <xf numFmtId="199" fontId="94" fillId="0" borderId="8" applyFont="0" applyFill="0" applyBorder="0" applyAlignment="0" applyProtection="0"/>
    <xf numFmtId="198" fontId="94" fillId="0" borderId="8" applyFont="0" applyFill="0" applyBorder="0" applyAlignment="0" applyProtection="0"/>
    <xf numFmtId="199" fontId="94" fillId="0" borderId="8" applyFont="0" applyFill="0" applyBorder="0" applyAlignment="0" applyProtection="0"/>
    <xf numFmtId="202" fontId="94" fillId="0" borderId="8" applyFont="0" applyFill="0" applyBorder="0" applyAlignment="0" applyProtection="0"/>
    <xf numFmtId="203" fontId="94" fillId="0" borderId="8" applyFont="0" applyFill="0" applyBorder="0" applyAlignment="0" applyProtection="0"/>
    <xf numFmtId="201" fontId="94" fillId="0" borderId="8" applyFont="0" applyFill="0" applyBorder="0" applyAlignment="0" applyProtection="0"/>
    <xf numFmtId="169" fontId="94" fillId="0" borderId="8" applyFont="0" applyFill="0" applyBorder="0" applyAlignment="0" applyProtection="0"/>
    <xf numFmtId="169" fontId="94" fillId="0" borderId="8" applyFont="0" applyFill="0" applyBorder="0" applyAlignment="0" applyProtection="0"/>
    <xf numFmtId="169" fontId="94" fillId="0" borderId="8" applyFont="0" applyFill="0" applyBorder="0" applyAlignment="0" applyProtection="0"/>
    <xf numFmtId="169" fontId="94" fillId="0" borderId="8" applyFont="0" applyFill="0" applyBorder="0" applyAlignment="0" applyProtection="0"/>
    <xf numFmtId="200" fontId="94" fillId="0" borderId="8" applyFont="0" applyFill="0" applyBorder="0" applyAlignment="0" applyProtection="0"/>
    <xf numFmtId="199" fontId="94" fillId="0" borderId="8" applyFont="0" applyFill="0" applyBorder="0" applyAlignment="0" applyProtection="0"/>
    <xf numFmtId="41" fontId="75" fillId="0" borderId="8" applyFont="0" applyFill="0" applyBorder="0" applyAlignment="0" applyProtection="0"/>
    <xf numFmtId="190" fontId="94" fillId="0" borderId="8" applyFont="0" applyFill="0" applyBorder="0" applyAlignment="0" applyProtection="0"/>
    <xf numFmtId="190" fontId="94" fillId="0" borderId="8" applyFont="0" applyFill="0" applyBorder="0" applyAlignment="0" applyProtection="0"/>
    <xf numFmtId="166" fontId="94" fillId="0" borderId="8" applyFont="0" applyFill="0" applyBorder="0" applyAlignment="0" applyProtection="0"/>
    <xf numFmtId="188" fontId="94" fillId="0" borderId="8" applyFont="0" applyFill="0" applyBorder="0" applyAlignment="0" applyProtection="0"/>
    <xf numFmtId="166" fontId="94" fillId="0" borderId="8" applyFont="0" applyFill="0" applyBorder="0" applyAlignment="0" applyProtection="0"/>
    <xf numFmtId="166" fontId="94" fillId="0" borderId="8" applyFont="0" applyFill="0" applyBorder="0" applyAlignment="0" applyProtection="0"/>
    <xf numFmtId="194" fontId="94" fillId="0" borderId="8" applyFont="0" applyFill="0" applyBorder="0" applyAlignment="0" applyProtection="0"/>
    <xf numFmtId="166" fontId="94" fillId="0" borderId="8" applyFont="0" applyFill="0" applyBorder="0" applyAlignment="0" applyProtection="0"/>
    <xf numFmtId="166" fontId="94" fillId="0" borderId="8" applyFont="0" applyFill="0" applyBorder="0" applyAlignment="0" applyProtection="0"/>
    <xf numFmtId="194" fontId="94" fillId="0" borderId="8" applyFont="0" applyFill="0" applyBorder="0" applyAlignment="0" applyProtection="0"/>
    <xf numFmtId="192" fontId="75" fillId="0" borderId="8" applyFont="0" applyFill="0" applyBorder="0" applyAlignment="0" applyProtection="0"/>
    <xf numFmtId="192" fontId="75" fillId="0" borderId="8" applyFont="0" applyFill="0" applyBorder="0" applyAlignment="0" applyProtection="0"/>
    <xf numFmtId="190" fontId="94" fillId="0" borderId="8" applyFont="0" applyFill="0" applyBorder="0" applyAlignment="0" applyProtection="0"/>
    <xf numFmtId="193" fontId="94" fillId="0" borderId="8" applyFont="0" applyFill="0" applyBorder="0" applyAlignment="0" applyProtection="0"/>
    <xf numFmtId="193" fontId="94" fillId="0" borderId="8" applyFont="0" applyFill="0" applyBorder="0" applyAlignment="0" applyProtection="0"/>
    <xf numFmtId="193" fontId="94" fillId="0" borderId="8" applyFont="0" applyFill="0" applyBorder="0" applyAlignment="0" applyProtection="0"/>
    <xf numFmtId="188" fontId="94" fillId="0" borderId="8" applyFont="0" applyFill="0" applyBorder="0" applyAlignment="0" applyProtection="0"/>
    <xf numFmtId="194" fontId="94" fillId="0" borderId="8" applyFont="0" applyFill="0" applyBorder="0" applyAlignment="0" applyProtection="0"/>
    <xf numFmtId="166" fontId="94" fillId="0" borderId="8" applyFont="0" applyFill="0" applyBorder="0" applyAlignment="0" applyProtection="0"/>
    <xf numFmtId="166" fontId="94" fillId="0" borderId="8" applyFont="0" applyFill="0" applyBorder="0" applyAlignment="0" applyProtection="0"/>
    <xf numFmtId="166" fontId="94" fillId="0" borderId="8" applyFont="0" applyFill="0" applyBorder="0" applyAlignment="0" applyProtection="0"/>
    <xf numFmtId="166" fontId="94" fillId="0" borderId="8" applyFont="0" applyFill="0" applyBorder="0" applyAlignment="0" applyProtection="0"/>
    <xf numFmtId="166" fontId="94" fillId="0" borderId="8" applyFont="0" applyFill="0" applyBorder="0" applyAlignment="0" applyProtection="0"/>
    <xf numFmtId="166" fontId="94" fillId="0" borderId="8" applyFont="0" applyFill="0" applyBorder="0" applyAlignment="0" applyProtection="0"/>
    <xf numFmtId="166" fontId="94" fillId="0" borderId="8" applyFont="0" applyFill="0" applyBorder="0" applyAlignment="0" applyProtection="0"/>
    <xf numFmtId="194" fontId="94" fillId="0" borderId="8" applyFont="0" applyFill="0" applyBorder="0" applyAlignment="0" applyProtection="0"/>
    <xf numFmtId="166" fontId="94" fillId="0" borderId="8" applyFont="0" applyFill="0" applyBorder="0" applyAlignment="0" applyProtection="0"/>
    <xf numFmtId="194" fontId="94" fillId="0" borderId="8" applyFont="0" applyFill="0" applyBorder="0" applyAlignment="0" applyProtection="0"/>
    <xf numFmtId="166" fontId="94" fillId="0" borderId="8" applyFont="0" applyFill="0" applyBorder="0" applyAlignment="0" applyProtection="0"/>
    <xf numFmtId="166" fontId="94" fillId="0" borderId="8" applyFont="0" applyFill="0" applyBorder="0" applyAlignment="0" applyProtection="0"/>
    <xf numFmtId="188" fontId="94" fillId="0" borderId="8" applyFont="0" applyFill="0" applyBorder="0" applyAlignment="0" applyProtection="0"/>
    <xf numFmtId="166" fontId="94" fillId="0" borderId="8" applyFont="0" applyFill="0" applyBorder="0" applyAlignment="0" applyProtection="0"/>
    <xf numFmtId="190" fontId="94" fillId="0" borderId="8" applyFont="0" applyFill="0" applyBorder="0" applyAlignment="0" applyProtection="0"/>
    <xf numFmtId="166" fontId="94" fillId="0" borderId="8" applyFont="0" applyFill="0" applyBorder="0" applyAlignment="0" applyProtection="0"/>
    <xf numFmtId="166" fontId="94" fillId="0" borderId="8" applyFont="0" applyFill="0" applyBorder="0" applyAlignment="0" applyProtection="0"/>
    <xf numFmtId="166" fontId="94" fillId="0" borderId="8" applyFont="0" applyFill="0" applyBorder="0" applyAlignment="0" applyProtection="0"/>
    <xf numFmtId="194" fontId="94" fillId="0" borderId="8" applyFont="0" applyFill="0" applyBorder="0" applyAlignment="0" applyProtection="0"/>
    <xf numFmtId="192" fontId="94" fillId="0" borderId="8" applyFont="0" applyFill="0" applyBorder="0" applyAlignment="0" applyProtection="0"/>
    <xf numFmtId="204" fontId="94" fillId="0" borderId="8" applyFont="0" applyFill="0" applyBorder="0" applyAlignment="0" applyProtection="0"/>
    <xf numFmtId="204" fontId="94" fillId="0" borderId="8" applyFont="0" applyFill="0" applyBorder="0" applyAlignment="0" applyProtection="0"/>
    <xf numFmtId="204" fontId="94" fillId="0" borderId="8" applyFont="0" applyFill="0" applyBorder="0" applyAlignment="0" applyProtection="0"/>
    <xf numFmtId="204" fontId="94" fillId="0" borderId="8" applyFont="0" applyFill="0" applyBorder="0" applyAlignment="0" applyProtection="0"/>
    <xf numFmtId="192" fontId="75" fillId="0" borderId="8" applyFont="0" applyFill="0" applyBorder="0" applyAlignment="0" applyProtection="0"/>
    <xf numFmtId="205" fontId="99" fillId="0" borderId="8" applyFont="0" applyFill="0" applyBorder="0" applyAlignment="0" applyProtection="0"/>
    <xf numFmtId="206" fontId="94" fillId="0" borderId="8" applyFont="0" applyFill="0" applyBorder="0" applyAlignment="0" applyProtection="0"/>
    <xf numFmtId="204" fontId="94" fillId="0" borderId="8" applyFont="0" applyFill="0" applyBorder="0" applyAlignment="0" applyProtection="0"/>
    <xf numFmtId="204" fontId="94" fillId="0" borderId="8" applyFont="0" applyFill="0" applyBorder="0" applyAlignment="0" applyProtection="0"/>
    <xf numFmtId="204" fontId="94" fillId="0" borderId="8" applyFont="0" applyFill="0" applyBorder="0" applyAlignment="0" applyProtection="0"/>
    <xf numFmtId="204" fontId="94" fillId="0" borderId="8" applyFont="0" applyFill="0" applyBorder="0" applyAlignment="0" applyProtection="0"/>
    <xf numFmtId="192" fontId="94" fillId="0" borderId="8" applyFont="0" applyFill="0" applyBorder="0" applyAlignment="0" applyProtection="0"/>
    <xf numFmtId="207" fontId="94" fillId="0" borderId="8" applyFont="0" applyFill="0" applyBorder="0" applyAlignment="0" applyProtection="0"/>
    <xf numFmtId="194" fontId="94" fillId="0" borderId="8" applyFont="0" applyFill="0" applyBorder="0" applyAlignment="0" applyProtection="0"/>
    <xf numFmtId="166" fontId="94" fillId="0" borderId="8" applyFont="0" applyFill="0" applyBorder="0" applyAlignment="0" applyProtection="0"/>
    <xf numFmtId="188" fontId="94" fillId="0" borderId="8" applyFont="0" applyFill="0" applyBorder="0" applyAlignment="0" applyProtection="0"/>
    <xf numFmtId="166" fontId="94" fillId="0" borderId="8" applyFont="0" applyFill="0" applyBorder="0" applyAlignment="0" applyProtection="0"/>
    <xf numFmtId="0" fontId="94" fillId="0" borderId="8" applyFont="0" applyFill="0" applyBorder="0" applyAlignment="0" applyProtection="0"/>
    <xf numFmtId="196" fontId="94" fillId="0" borderId="8" applyFont="0" applyFill="0" applyBorder="0" applyAlignment="0" applyProtection="0"/>
    <xf numFmtId="169" fontId="94" fillId="0" borderId="8" applyFont="0" applyFill="0" applyBorder="0" applyAlignment="0" applyProtection="0"/>
    <xf numFmtId="43" fontId="94" fillId="0" borderId="8" applyFont="0" applyFill="0" applyBorder="0" applyAlignment="0" applyProtection="0"/>
    <xf numFmtId="171" fontId="94" fillId="0" borderId="8" applyFont="0" applyFill="0" applyBorder="0" applyAlignment="0" applyProtection="0"/>
    <xf numFmtId="197" fontId="94" fillId="0" borderId="8" applyFont="0" applyFill="0" applyBorder="0" applyAlignment="0" applyProtection="0"/>
    <xf numFmtId="198" fontId="94" fillId="0" borderId="8" applyFont="0" applyFill="0" applyBorder="0" applyAlignment="0" applyProtection="0"/>
    <xf numFmtId="199" fontId="94" fillId="0" borderId="8" applyFont="0" applyFill="0" applyBorder="0" applyAlignment="0" applyProtection="0"/>
    <xf numFmtId="198" fontId="94" fillId="0" borderId="8" applyFont="0" applyFill="0" applyBorder="0" applyAlignment="0" applyProtection="0"/>
    <xf numFmtId="171" fontId="94" fillId="0" borderId="8" applyFont="0" applyFill="0" applyBorder="0" applyAlignment="0" applyProtection="0"/>
    <xf numFmtId="200" fontId="94" fillId="0" borderId="8" applyFont="0" applyFill="0" applyBorder="0" applyAlignment="0" applyProtection="0"/>
    <xf numFmtId="169" fontId="94" fillId="0" borderId="8" applyFont="0" applyFill="0" applyBorder="0" applyAlignment="0" applyProtection="0"/>
    <xf numFmtId="43" fontId="94" fillId="0" borderId="8" applyFont="0" applyFill="0" applyBorder="0" applyAlignment="0" applyProtection="0"/>
    <xf numFmtId="43" fontId="94" fillId="0" borderId="8" applyFont="0" applyFill="0" applyBorder="0" applyAlignment="0" applyProtection="0"/>
    <xf numFmtId="43" fontId="94" fillId="0" borderId="8" applyFont="0" applyFill="0" applyBorder="0" applyAlignment="0" applyProtection="0"/>
    <xf numFmtId="169" fontId="94" fillId="0" borderId="8" applyFont="0" applyFill="0" applyBorder="0" applyAlignment="0" applyProtection="0"/>
    <xf numFmtId="199" fontId="94" fillId="0" borderId="8" applyFont="0" applyFill="0" applyBorder="0" applyAlignment="0" applyProtection="0"/>
    <xf numFmtId="201" fontId="94" fillId="0" borderId="8" applyFont="0" applyFill="0" applyBorder="0" applyAlignment="0" applyProtection="0"/>
    <xf numFmtId="169" fontId="94" fillId="0" borderId="8" applyFont="0" applyFill="0" applyBorder="0" applyAlignment="0" applyProtection="0"/>
    <xf numFmtId="169" fontId="94" fillId="0" borderId="8" applyFont="0" applyFill="0" applyBorder="0" applyAlignment="0" applyProtection="0"/>
    <xf numFmtId="43" fontId="94" fillId="0" borderId="8" applyFont="0" applyFill="0" applyBorder="0" applyAlignment="0" applyProtection="0"/>
    <xf numFmtId="198" fontId="94" fillId="0" borderId="8" applyFont="0" applyFill="0" applyBorder="0" applyAlignment="0" applyProtection="0"/>
    <xf numFmtId="169" fontId="94" fillId="0" borderId="8" applyFont="0" applyFill="0" applyBorder="0" applyAlignment="0" applyProtection="0"/>
    <xf numFmtId="197" fontId="94" fillId="0" borderId="8" applyFont="0" applyFill="0" applyBorder="0" applyAlignment="0" applyProtection="0"/>
    <xf numFmtId="171" fontId="94" fillId="0" borderId="8" applyFont="0" applyFill="0" applyBorder="0" applyAlignment="0" applyProtection="0"/>
    <xf numFmtId="171" fontId="94" fillId="0" borderId="8" applyFont="0" applyFill="0" applyBorder="0" applyAlignment="0" applyProtection="0"/>
    <xf numFmtId="171" fontId="94" fillId="0" borderId="8" applyFont="0" applyFill="0" applyBorder="0" applyAlignment="0" applyProtection="0"/>
    <xf numFmtId="171" fontId="94" fillId="0" borderId="8" applyFont="0" applyFill="0" applyBorder="0" applyAlignment="0" applyProtection="0"/>
    <xf numFmtId="43" fontId="94" fillId="0" borderId="8" applyFont="0" applyFill="0" applyBorder="0" applyAlignment="0" applyProtection="0"/>
    <xf numFmtId="171" fontId="94" fillId="0" borderId="8" applyFont="0" applyFill="0" applyBorder="0" applyAlignment="0" applyProtection="0"/>
    <xf numFmtId="199" fontId="94" fillId="0" borderId="8" applyFont="0" applyFill="0" applyBorder="0" applyAlignment="0" applyProtection="0"/>
    <xf numFmtId="0" fontId="94" fillId="0" borderId="8" applyFont="0" applyFill="0" applyBorder="0" applyAlignment="0" applyProtection="0"/>
    <xf numFmtId="43" fontId="94" fillId="0" borderId="8" applyFont="0" applyFill="0" applyBorder="0" applyAlignment="0" applyProtection="0"/>
    <xf numFmtId="43" fontId="94" fillId="0" borderId="8" applyFont="0" applyFill="0" applyBorder="0" applyAlignment="0" applyProtection="0"/>
    <xf numFmtId="43" fontId="94" fillId="0" borderId="8" applyFont="0" applyFill="0" applyBorder="0" applyAlignment="0" applyProtection="0"/>
    <xf numFmtId="200" fontId="94" fillId="0" borderId="8" applyFont="0" applyFill="0" applyBorder="0" applyAlignment="0" applyProtection="0"/>
    <xf numFmtId="199" fontId="94" fillId="0" borderId="8" applyFont="0" applyFill="0" applyBorder="0" applyAlignment="0" applyProtection="0"/>
    <xf numFmtId="0" fontId="94" fillId="0" borderId="8" applyFont="0" applyFill="0" applyBorder="0" applyAlignment="0" applyProtection="0"/>
    <xf numFmtId="199" fontId="94" fillId="0" borderId="8" applyFont="0" applyFill="0" applyBorder="0" applyAlignment="0" applyProtection="0"/>
    <xf numFmtId="199" fontId="94" fillId="0" borderId="8" applyFont="0" applyFill="0" applyBorder="0" applyAlignment="0" applyProtection="0"/>
    <xf numFmtId="201" fontId="94" fillId="0" borderId="8" applyFont="0" applyFill="0" applyBorder="0" applyAlignment="0" applyProtection="0"/>
    <xf numFmtId="199" fontId="94" fillId="0" borderId="8" applyFont="0" applyFill="0" applyBorder="0" applyAlignment="0" applyProtection="0"/>
    <xf numFmtId="199" fontId="94" fillId="0" borderId="8" applyFont="0" applyFill="0" applyBorder="0" applyAlignment="0" applyProtection="0"/>
    <xf numFmtId="199" fontId="94" fillId="0" borderId="8" applyFont="0" applyFill="0" applyBorder="0" applyAlignment="0" applyProtection="0"/>
    <xf numFmtId="199" fontId="94" fillId="0" borderId="8" applyFont="0" applyFill="0" applyBorder="0" applyAlignment="0" applyProtection="0"/>
    <xf numFmtId="199" fontId="94" fillId="0" borderId="8" applyFont="0" applyFill="0" applyBorder="0" applyAlignment="0" applyProtection="0"/>
    <xf numFmtId="199" fontId="94" fillId="0" borderId="8" applyFont="0" applyFill="0" applyBorder="0" applyAlignment="0" applyProtection="0"/>
    <xf numFmtId="199" fontId="94" fillId="0" borderId="8" applyFont="0" applyFill="0" applyBorder="0" applyAlignment="0" applyProtection="0"/>
    <xf numFmtId="199" fontId="94" fillId="0" borderId="8" applyFont="0" applyFill="0" applyBorder="0" applyAlignment="0" applyProtection="0"/>
    <xf numFmtId="199" fontId="94" fillId="0" borderId="8" applyFont="0" applyFill="0" applyBorder="0" applyAlignment="0" applyProtection="0"/>
    <xf numFmtId="171" fontId="94" fillId="0" borderId="8" applyFont="0" applyFill="0" applyBorder="0" applyAlignment="0" applyProtection="0"/>
    <xf numFmtId="169" fontId="94" fillId="0" borderId="8" applyFont="0" applyFill="0" applyBorder="0" applyAlignment="0" applyProtection="0"/>
    <xf numFmtId="43" fontId="94" fillId="0" borderId="8" applyFont="0" applyFill="0" applyBorder="0" applyAlignment="0" applyProtection="0"/>
    <xf numFmtId="169" fontId="94" fillId="0" borderId="8" applyFont="0" applyFill="0" applyBorder="0" applyAlignment="0" applyProtection="0"/>
    <xf numFmtId="199" fontId="94" fillId="0" borderId="8" applyFont="0" applyFill="0" applyBorder="0" applyAlignment="0" applyProtection="0"/>
    <xf numFmtId="43" fontId="94" fillId="0" borderId="8" applyFont="0" applyFill="0" applyBorder="0" applyAlignment="0" applyProtection="0"/>
    <xf numFmtId="169" fontId="94" fillId="0" borderId="8" applyFont="0" applyFill="0" applyBorder="0" applyAlignment="0" applyProtection="0"/>
    <xf numFmtId="199" fontId="94" fillId="0" borderId="8" applyFont="0" applyFill="0" applyBorder="0" applyAlignment="0" applyProtection="0"/>
    <xf numFmtId="43" fontId="94" fillId="0" borderId="8" applyFont="0" applyFill="0" applyBorder="0" applyAlignment="0" applyProtection="0"/>
    <xf numFmtId="169" fontId="94" fillId="0" borderId="8" applyFont="0" applyFill="0" applyBorder="0" applyAlignment="0" applyProtection="0"/>
    <xf numFmtId="199" fontId="94" fillId="0" borderId="8" applyFont="0" applyFill="0" applyBorder="0" applyAlignment="0" applyProtection="0"/>
    <xf numFmtId="169" fontId="94" fillId="0" borderId="8" applyFont="0" applyFill="0" applyBorder="0" applyAlignment="0" applyProtection="0"/>
    <xf numFmtId="43" fontId="94" fillId="0" borderId="8" applyFont="0" applyFill="0" applyBorder="0" applyAlignment="0" applyProtection="0"/>
    <xf numFmtId="201" fontId="94" fillId="0" borderId="8" applyFont="0" applyFill="0" applyBorder="0" applyAlignment="0" applyProtection="0"/>
    <xf numFmtId="171" fontId="94" fillId="0" borderId="8" applyFont="0" applyFill="0" applyBorder="0" applyAlignment="0" applyProtection="0"/>
    <xf numFmtId="201" fontId="94" fillId="0" borderId="8" applyFont="0" applyFill="0" applyBorder="0" applyAlignment="0" applyProtection="0"/>
    <xf numFmtId="169" fontId="94" fillId="0" borderId="8" applyFont="0" applyFill="0" applyBorder="0" applyAlignment="0" applyProtection="0"/>
    <xf numFmtId="199" fontId="94" fillId="0" borderId="8" applyFont="0" applyFill="0" applyBorder="0" applyAlignment="0" applyProtection="0"/>
    <xf numFmtId="200" fontId="94" fillId="0" borderId="8" applyFont="0" applyFill="0" applyBorder="0" applyAlignment="0" applyProtection="0"/>
    <xf numFmtId="199" fontId="94" fillId="0" borderId="8" applyFont="0" applyFill="0" applyBorder="0" applyAlignment="0" applyProtection="0"/>
    <xf numFmtId="169" fontId="94" fillId="0" borderId="8" applyFont="0" applyFill="0" applyBorder="0" applyAlignment="0" applyProtection="0"/>
    <xf numFmtId="43" fontId="94" fillId="0" borderId="8" applyFont="0" applyFill="0" applyBorder="0" applyAlignment="0" applyProtection="0"/>
    <xf numFmtId="201" fontId="94" fillId="0" borderId="8" applyFont="0" applyFill="0" applyBorder="0" applyAlignment="0" applyProtection="0"/>
    <xf numFmtId="198" fontId="94" fillId="0" borderId="8" applyFont="0" applyFill="0" applyBorder="0" applyAlignment="0" applyProtection="0"/>
    <xf numFmtId="169" fontId="94" fillId="0" borderId="8" applyFont="0" applyFill="0" applyBorder="0" applyAlignment="0" applyProtection="0"/>
    <xf numFmtId="198" fontId="94" fillId="0" borderId="8" applyFont="0" applyFill="0" applyBorder="0" applyAlignment="0" applyProtection="0"/>
    <xf numFmtId="199" fontId="94" fillId="0" borderId="8" applyFont="0" applyFill="0" applyBorder="0" applyAlignment="0" applyProtection="0"/>
    <xf numFmtId="198" fontId="94" fillId="0" borderId="8" applyFont="0" applyFill="0" applyBorder="0" applyAlignment="0" applyProtection="0"/>
    <xf numFmtId="199" fontId="94" fillId="0" borderId="8" applyFont="0" applyFill="0" applyBorder="0" applyAlignment="0" applyProtection="0"/>
    <xf numFmtId="202" fontId="94" fillId="0" borderId="8" applyFont="0" applyFill="0" applyBorder="0" applyAlignment="0" applyProtection="0"/>
    <xf numFmtId="203" fontId="94" fillId="0" borderId="8" applyFont="0" applyFill="0" applyBorder="0" applyAlignment="0" applyProtection="0"/>
    <xf numFmtId="43" fontId="75" fillId="0" borderId="8" applyFont="0" applyFill="0" applyBorder="0" applyAlignment="0" applyProtection="0"/>
    <xf numFmtId="201" fontId="94" fillId="0" borderId="8" applyFont="0" applyFill="0" applyBorder="0" applyAlignment="0" applyProtection="0"/>
    <xf numFmtId="169" fontId="94" fillId="0" borderId="8" applyFont="0" applyFill="0" applyBorder="0" applyAlignment="0" applyProtection="0"/>
    <xf numFmtId="169" fontId="94" fillId="0" borderId="8" applyFont="0" applyFill="0" applyBorder="0" applyAlignment="0" applyProtection="0"/>
    <xf numFmtId="169" fontId="94" fillId="0" borderId="8" applyFont="0" applyFill="0" applyBorder="0" applyAlignment="0" applyProtection="0"/>
    <xf numFmtId="169" fontId="94" fillId="0" borderId="8" applyFont="0" applyFill="0" applyBorder="0" applyAlignment="0" applyProtection="0"/>
    <xf numFmtId="200" fontId="94" fillId="0" borderId="8" applyFont="0" applyFill="0" applyBorder="0" applyAlignment="0" applyProtection="0"/>
    <xf numFmtId="199" fontId="94" fillId="0" borderId="8" applyFont="0" applyFill="0" applyBorder="0" applyAlignment="0" applyProtection="0"/>
    <xf numFmtId="191" fontId="94" fillId="0" borderId="8" applyFont="0" applyFill="0" applyBorder="0" applyAlignment="0" applyProtection="0"/>
    <xf numFmtId="208" fontId="94" fillId="0" borderId="8" applyFont="0" applyFill="0" applyBorder="0" applyAlignment="0" applyProtection="0"/>
    <xf numFmtId="167" fontId="94" fillId="0" borderId="8" applyFont="0" applyFill="0" applyBorder="0" applyAlignment="0" applyProtection="0"/>
    <xf numFmtId="41" fontId="94" fillId="0" borderId="8" applyFont="0" applyFill="0" applyBorder="0" applyAlignment="0" applyProtection="0"/>
    <xf numFmtId="170" fontId="94" fillId="0" borderId="8" applyFont="0" applyFill="0" applyBorder="0" applyAlignment="0" applyProtection="0"/>
    <xf numFmtId="209" fontId="94" fillId="0" borderId="8" applyFont="0" applyFill="0" applyBorder="0" applyAlignment="0" applyProtection="0"/>
    <xf numFmtId="210" fontId="94" fillId="0" borderId="8" applyFont="0" applyFill="0" applyBorder="0" applyAlignment="0" applyProtection="0"/>
    <xf numFmtId="191" fontId="94" fillId="0" borderId="8" applyFont="0" applyFill="0" applyBorder="0" applyAlignment="0" applyProtection="0"/>
    <xf numFmtId="210" fontId="94" fillId="0" borderId="8" applyFont="0" applyFill="0" applyBorder="0" applyAlignment="0" applyProtection="0"/>
    <xf numFmtId="170" fontId="94" fillId="0" borderId="8" applyFont="0" applyFill="0" applyBorder="0" applyAlignment="0" applyProtection="0"/>
    <xf numFmtId="211" fontId="94" fillId="0" borderId="8" applyFont="0" applyFill="0" applyBorder="0" applyAlignment="0" applyProtection="0"/>
    <xf numFmtId="167" fontId="94" fillId="0" borderId="8" applyFont="0" applyFill="0" applyBorder="0" applyAlignment="0" applyProtection="0"/>
    <xf numFmtId="41" fontId="94" fillId="0" borderId="8" applyFont="0" applyFill="0" applyBorder="0" applyAlignment="0" applyProtection="0"/>
    <xf numFmtId="41" fontId="94" fillId="0" borderId="8" applyFont="0" applyFill="0" applyBorder="0" applyAlignment="0" applyProtection="0"/>
    <xf numFmtId="41" fontId="94" fillId="0" borderId="8" applyFont="0" applyFill="0" applyBorder="0" applyAlignment="0" applyProtection="0"/>
    <xf numFmtId="167" fontId="94" fillId="0" borderId="8" applyFont="0" applyFill="0" applyBorder="0" applyAlignment="0" applyProtection="0"/>
    <xf numFmtId="191" fontId="94" fillId="0" borderId="8" applyFont="0" applyFill="0" applyBorder="0" applyAlignment="0" applyProtection="0"/>
    <xf numFmtId="212" fontId="94" fillId="0" borderId="8" applyFont="0" applyFill="0" applyBorder="0" applyAlignment="0" applyProtection="0"/>
    <xf numFmtId="167" fontId="94" fillId="0" borderId="8" applyFont="0" applyFill="0" applyBorder="0" applyAlignment="0" applyProtection="0"/>
    <xf numFmtId="167" fontId="94" fillId="0" borderId="8" applyFont="0" applyFill="0" applyBorder="0" applyAlignment="0" applyProtection="0"/>
    <xf numFmtId="41" fontId="94" fillId="0" borderId="8" applyFont="0" applyFill="0" applyBorder="0" applyAlignment="0" applyProtection="0"/>
    <xf numFmtId="210" fontId="94" fillId="0" borderId="8" applyFont="0" applyFill="0" applyBorder="0" applyAlignment="0" applyProtection="0"/>
    <xf numFmtId="167" fontId="94" fillId="0" borderId="8" applyFont="0" applyFill="0" applyBorder="0" applyAlignment="0" applyProtection="0"/>
    <xf numFmtId="209" fontId="94" fillId="0" borderId="8" applyFont="0" applyFill="0" applyBorder="0" applyAlignment="0" applyProtection="0"/>
    <xf numFmtId="170" fontId="94" fillId="0" borderId="8" applyFont="0" applyFill="0" applyBorder="0" applyAlignment="0" applyProtection="0"/>
    <xf numFmtId="170" fontId="94" fillId="0" borderId="8" applyFont="0" applyFill="0" applyBorder="0" applyAlignment="0" applyProtection="0"/>
    <xf numFmtId="170" fontId="94" fillId="0" borderId="8" applyFont="0" applyFill="0" applyBorder="0" applyAlignment="0" applyProtection="0"/>
    <xf numFmtId="170" fontId="94" fillId="0" borderId="8" applyFont="0" applyFill="0" applyBorder="0" applyAlignment="0" applyProtection="0"/>
    <xf numFmtId="41" fontId="94" fillId="0" borderId="8" applyFont="0" applyFill="0" applyBorder="0" applyAlignment="0" applyProtection="0"/>
    <xf numFmtId="170" fontId="94" fillId="0" borderId="8" applyFont="0" applyFill="0" applyBorder="0" applyAlignment="0" applyProtection="0"/>
    <xf numFmtId="191" fontId="94" fillId="0" borderId="8" applyFont="0" applyFill="0" applyBorder="0" applyAlignment="0" applyProtection="0"/>
    <xf numFmtId="191" fontId="75" fillId="0" borderId="8" applyFont="0" applyFill="0" applyBorder="0" applyAlignment="0" applyProtection="0"/>
    <xf numFmtId="41" fontId="94" fillId="0" borderId="8" applyFont="0" applyFill="0" applyBorder="0" applyAlignment="0" applyProtection="0"/>
    <xf numFmtId="41" fontId="94" fillId="0" borderId="8" applyFont="0" applyFill="0" applyBorder="0" applyAlignment="0" applyProtection="0"/>
    <xf numFmtId="41" fontId="94" fillId="0" borderId="8" applyFont="0" applyFill="0" applyBorder="0" applyAlignment="0" applyProtection="0"/>
    <xf numFmtId="211" fontId="94" fillId="0" borderId="8" applyFont="0" applyFill="0" applyBorder="0" applyAlignment="0" applyProtection="0"/>
    <xf numFmtId="191" fontId="75" fillId="0" borderId="8" applyFont="0" applyFill="0" applyBorder="0" applyAlignment="0" applyProtection="0"/>
    <xf numFmtId="191" fontId="94" fillId="0" borderId="8" applyFont="0" applyFill="0" applyBorder="0" applyAlignment="0" applyProtection="0"/>
    <xf numFmtId="213" fontId="94" fillId="0" borderId="8" applyFont="0" applyFill="0" applyBorder="0" applyAlignment="0" applyProtection="0"/>
    <xf numFmtId="191" fontId="94" fillId="0" borderId="8" applyFont="0" applyFill="0" applyBorder="0" applyAlignment="0" applyProtection="0"/>
    <xf numFmtId="212" fontId="94" fillId="0" borderId="8" applyFont="0" applyFill="0" applyBorder="0" applyAlignment="0" applyProtection="0"/>
    <xf numFmtId="191" fontId="94" fillId="0" borderId="8" applyFont="0" applyFill="0" applyBorder="0" applyAlignment="0" applyProtection="0"/>
    <xf numFmtId="191" fontId="94" fillId="0" borderId="8" applyFont="0" applyFill="0" applyBorder="0" applyAlignment="0" applyProtection="0"/>
    <xf numFmtId="191" fontId="94" fillId="0" borderId="8" applyFont="0" applyFill="0" applyBorder="0" applyAlignment="0" applyProtection="0"/>
    <xf numFmtId="191" fontId="94" fillId="0" borderId="8" applyFont="0" applyFill="0" applyBorder="0" applyAlignment="0" applyProtection="0"/>
    <xf numFmtId="191" fontId="94" fillId="0" borderId="8" applyFont="0" applyFill="0" applyBorder="0" applyAlignment="0" applyProtection="0"/>
    <xf numFmtId="191" fontId="94" fillId="0" borderId="8" applyFont="0" applyFill="0" applyBorder="0" applyAlignment="0" applyProtection="0"/>
    <xf numFmtId="191" fontId="94" fillId="0" borderId="8" applyFont="0" applyFill="0" applyBorder="0" applyAlignment="0" applyProtection="0"/>
    <xf numFmtId="191" fontId="94" fillId="0" borderId="8" applyFont="0" applyFill="0" applyBorder="0" applyAlignment="0" applyProtection="0"/>
    <xf numFmtId="191" fontId="94" fillId="0" borderId="8" applyFont="0" applyFill="0" applyBorder="0" applyAlignment="0" applyProtection="0"/>
    <xf numFmtId="170" fontId="94" fillId="0" borderId="8" applyFont="0" applyFill="0" applyBorder="0" applyAlignment="0" applyProtection="0"/>
    <xf numFmtId="167" fontId="94" fillId="0" borderId="8" applyFont="0" applyFill="0" applyBorder="0" applyAlignment="0" applyProtection="0"/>
    <xf numFmtId="41" fontId="94" fillId="0" borderId="8" applyFont="0" applyFill="0" applyBorder="0" applyAlignment="0" applyProtection="0"/>
    <xf numFmtId="167" fontId="94" fillId="0" borderId="8" applyFont="0" applyFill="0" applyBorder="0" applyAlignment="0" applyProtection="0"/>
    <xf numFmtId="41" fontId="94" fillId="0" borderId="8" applyFont="0" applyFill="0" applyBorder="0" applyAlignment="0" applyProtection="0"/>
    <xf numFmtId="167" fontId="94" fillId="0" borderId="8" applyFont="0" applyFill="0" applyBorder="0" applyAlignment="0" applyProtection="0"/>
    <xf numFmtId="191" fontId="94" fillId="0" borderId="8" applyFont="0" applyFill="0" applyBorder="0" applyAlignment="0" applyProtection="0"/>
    <xf numFmtId="41" fontId="94" fillId="0" borderId="8" applyFont="0" applyFill="0" applyBorder="0" applyAlignment="0" applyProtection="0"/>
    <xf numFmtId="167" fontId="94" fillId="0" borderId="8" applyFont="0" applyFill="0" applyBorder="0" applyAlignment="0" applyProtection="0"/>
    <xf numFmtId="191" fontId="94" fillId="0" borderId="8" applyFont="0" applyFill="0" applyBorder="0" applyAlignment="0" applyProtection="0"/>
    <xf numFmtId="167" fontId="94" fillId="0" borderId="8" applyFont="0" applyFill="0" applyBorder="0" applyAlignment="0" applyProtection="0"/>
    <xf numFmtId="41" fontId="94" fillId="0" borderId="8" applyFont="0" applyFill="0" applyBorder="0" applyAlignment="0" applyProtection="0"/>
    <xf numFmtId="212" fontId="94" fillId="0" borderId="8" applyFont="0" applyFill="0" applyBorder="0" applyAlignment="0" applyProtection="0"/>
    <xf numFmtId="170" fontId="94" fillId="0" borderId="8" applyFont="0" applyFill="0" applyBorder="0" applyAlignment="0" applyProtection="0"/>
    <xf numFmtId="212" fontId="94" fillId="0" borderId="8" applyFont="0" applyFill="0" applyBorder="0" applyAlignment="0" applyProtection="0"/>
    <xf numFmtId="167" fontId="94" fillId="0" borderId="8" applyFont="0" applyFill="0" applyBorder="0" applyAlignment="0" applyProtection="0"/>
    <xf numFmtId="191" fontId="94" fillId="0" borderId="8" applyFont="0" applyFill="0" applyBorder="0" applyAlignment="0" applyProtection="0"/>
    <xf numFmtId="211" fontId="94" fillId="0" borderId="8" applyFont="0" applyFill="0" applyBorder="0" applyAlignment="0" applyProtection="0"/>
    <xf numFmtId="191" fontId="94" fillId="0" borderId="8" applyFont="0" applyFill="0" applyBorder="0" applyAlignment="0" applyProtection="0"/>
    <xf numFmtId="167" fontId="94" fillId="0" borderId="8" applyFont="0" applyFill="0" applyBorder="0" applyAlignment="0" applyProtection="0"/>
    <xf numFmtId="41" fontId="94" fillId="0" borderId="8" applyFont="0" applyFill="0" applyBorder="0" applyAlignment="0" applyProtection="0"/>
    <xf numFmtId="212" fontId="94" fillId="0" borderId="8" applyFont="0" applyFill="0" applyBorder="0" applyAlignment="0" applyProtection="0"/>
    <xf numFmtId="210" fontId="94" fillId="0" borderId="8" applyFont="0" applyFill="0" applyBorder="0" applyAlignment="0" applyProtection="0"/>
    <xf numFmtId="167" fontId="94" fillId="0" borderId="8" applyFont="0" applyFill="0" applyBorder="0" applyAlignment="0" applyProtection="0"/>
    <xf numFmtId="210" fontId="94" fillId="0" borderId="8" applyFont="0" applyFill="0" applyBorder="0" applyAlignment="0" applyProtection="0"/>
    <xf numFmtId="191" fontId="94" fillId="0" borderId="8" applyFont="0" applyFill="0" applyBorder="0" applyAlignment="0" applyProtection="0"/>
    <xf numFmtId="210" fontId="94" fillId="0" borderId="8" applyFont="0" applyFill="0" applyBorder="0" applyAlignment="0" applyProtection="0"/>
    <xf numFmtId="191" fontId="94" fillId="0" borderId="8" applyFont="0" applyFill="0" applyBorder="0" applyAlignment="0" applyProtection="0"/>
    <xf numFmtId="214" fontId="94" fillId="0" borderId="8" applyFont="0" applyFill="0" applyBorder="0" applyAlignment="0" applyProtection="0"/>
    <xf numFmtId="215" fontId="94" fillId="0" borderId="8" applyFont="0" applyFill="0" applyBorder="0" applyAlignment="0" applyProtection="0"/>
    <xf numFmtId="212" fontId="94" fillId="0" borderId="8" applyFont="0" applyFill="0" applyBorder="0" applyAlignment="0" applyProtection="0"/>
    <xf numFmtId="167" fontId="94" fillId="0" borderId="8" applyFont="0" applyFill="0" applyBorder="0" applyAlignment="0" applyProtection="0"/>
    <xf numFmtId="167" fontId="94" fillId="0" borderId="8" applyFont="0" applyFill="0" applyBorder="0" applyAlignment="0" applyProtection="0"/>
    <xf numFmtId="167" fontId="94" fillId="0" borderId="8" applyFont="0" applyFill="0" applyBorder="0" applyAlignment="0" applyProtection="0"/>
    <xf numFmtId="167" fontId="94" fillId="0" borderId="8" applyFont="0" applyFill="0" applyBorder="0" applyAlignment="0" applyProtection="0"/>
    <xf numFmtId="211" fontId="94" fillId="0" borderId="8" applyFont="0" applyFill="0" applyBorder="0" applyAlignment="0" applyProtection="0"/>
    <xf numFmtId="191" fontId="94" fillId="0" borderId="8" applyFont="0" applyFill="0" applyBorder="0" applyAlignment="0" applyProtection="0"/>
    <xf numFmtId="188" fontId="94" fillId="0" borderId="8" applyFont="0" applyFill="0" applyBorder="0" applyAlignment="0" applyProtection="0"/>
    <xf numFmtId="166" fontId="94" fillId="0" borderId="8" applyFont="0" applyFill="0" applyBorder="0" applyAlignment="0" applyProtection="0"/>
    <xf numFmtId="166" fontId="94" fillId="0" borderId="8" applyFont="0" applyFill="0" applyBorder="0" applyAlignment="0" applyProtection="0"/>
    <xf numFmtId="194" fontId="94" fillId="0" borderId="8" applyFont="0" applyFill="0" applyBorder="0" applyAlignment="0" applyProtection="0"/>
    <xf numFmtId="166" fontId="94" fillId="0" borderId="8" applyFont="0" applyFill="0" applyBorder="0" applyAlignment="0" applyProtection="0"/>
    <xf numFmtId="166" fontId="94" fillId="0" borderId="8" applyFont="0" applyFill="0" applyBorder="0" applyAlignment="0" applyProtection="0"/>
    <xf numFmtId="194" fontId="94" fillId="0" borderId="8" applyFont="0" applyFill="0" applyBorder="0" applyAlignment="0" applyProtection="0"/>
    <xf numFmtId="192" fontId="75" fillId="0" borderId="8" applyFont="0" applyFill="0" applyBorder="0" applyAlignment="0" applyProtection="0"/>
    <xf numFmtId="192" fontId="75" fillId="0" borderId="8" applyFont="0" applyFill="0" applyBorder="0" applyAlignment="0" applyProtection="0"/>
    <xf numFmtId="190" fontId="94" fillId="0" borderId="8" applyFont="0" applyFill="0" applyBorder="0" applyAlignment="0" applyProtection="0"/>
    <xf numFmtId="193" fontId="94" fillId="0" borderId="8" applyFont="0" applyFill="0" applyBorder="0" applyAlignment="0" applyProtection="0"/>
    <xf numFmtId="193" fontId="94" fillId="0" borderId="8" applyFont="0" applyFill="0" applyBorder="0" applyAlignment="0" applyProtection="0"/>
    <xf numFmtId="193" fontId="94" fillId="0" borderId="8" applyFont="0" applyFill="0" applyBorder="0" applyAlignment="0" applyProtection="0"/>
    <xf numFmtId="188" fontId="94" fillId="0" borderId="8" applyFont="0" applyFill="0" applyBorder="0" applyAlignment="0" applyProtection="0"/>
    <xf numFmtId="194" fontId="94" fillId="0" borderId="8" applyFont="0" applyFill="0" applyBorder="0" applyAlignment="0" applyProtection="0"/>
    <xf numFmtId="166" fontId="94" fillId="0" borderId="8" applyFont="0" applyFill="0" applyBorder="0" applyAlignment="0" applyProtection="0"/>
    <xf numFmtId="166" fontId="94" fillId="0" borderId="8" applyFont="0" applyFill="0" applyBorder="0" applyAlignment="0" applyProtection="0"/>
    <xf numFmtId="166" fontId="94" fillId="0" borderId="8" applyFont="0" applyFill="0" applyBorder="0" applyAlignment="0" applyProtection="0"/>
    <xf numFmtId="166" fontId="94" fillId="0" borderId="8" applyFont="0" applyFill="0" applyBorder="0" applyAlignment="0" applyProtection="0"/>
    <xf numFmtId="166" fontId="94" fillId="0" borderId="8" applyFont="0" applyFill="0" applyBorder="0" applyAlignment="0" applyProtection="0"/>
    <xf numFmtId="166" fontId="94" fillId="0" borderId="8" applyFont="0" applyFill="0" applyBorder="0" applyAlignment="0" applyProtection="0"/>
    <xf numFmtId="166" fontId="94" fillId="0" borderId="8" applyFont="0" applyFill="0" applyBorder="0" applyAlignment="0" applyProtection="0"/>
    <xf numFmtId="194" fontId="94" fillId="0" borderId="8" applyFont="0" applyFill="0" applyBorder="0" applyAlignment="0" applyProtection="0"/>
    <xf numFmtId="166" fontId="94" fillId="0" borderId="8" applyFont="0" applyFill="0" applyBorder="0" applyAlignment="0" applyProtection="0"/>
    <xf numFmtId="194" fontId="94" fillId="0" borderId="8" applyFont="0" applyFill="0" applyBorder="0" applyAlignment="0" applyProtection="0"/>
    <xf numFmtId="166" fontId="94" fillId="0" borderId="8" applyFont="0" applyFill="0" applyBorder="0" applyAlignment="0" applyProtection="0"/>
    <xf numFmtId="166" fontId="94" fillId="0" borderId="8" applyFont="0" applyFill="0" applyBorder="0" applyAlignment="0" applyProtection="0"/>
    <xf numFmtId="188" fontId="94" fillId="0" borderId="8" applyFont="0" applyFill="0" applyBorder="0" applyAlignment="0" applyProtection="0"/>
    <xf numFmtId="166" fontId="94" fillId="0" borderId="8" applyFont="0" applyFill="0" applyBorder="0" applyAlignment="0" applyProtection="0"/>
    <xf numFmtId="190" fontId="94" fillId="0" borderId="8" applyFont="0" applyFill="0" applyBorder="0" applyAlignment="0" applyProtection="0"/>
    <xf numFmtId="166" fontId="94" fillId="0" borderId="8" applyFont="0" applyFill="0" applyBorder="0" applyAlignment="0" applyProtection="0"/>
    <xf numFmtId="166" fontId="94" fillId="0" borderId="8" applyFont="0" applyFill="0" applyBorder="0" applyAlignment="0" applyProtection="0"/>
    <xf numFmtId="166" fontId="94" fillId="0" borderId="8" applyFont="0" applyFill="0" applyBorder="0" applyAlignment="0" applyProtection="0"/>
    <xf numFmtId="194" fontId="94" fillId="0" borderId="8" applyFont="0" applyFill="0" applyBorder="0" applyAlignment="0" applyProtection="0"/>
    <xf numFmtId="192" fontId="94" fillId="0" borderId="8" applyFont="0" applyFill="0" applyBorder="0" applyAlignment="0" applyProtection="0"/>
    <xf numFmtId="204" fontId="94" fillId="0" borderId="8" applyFont="0" applyFill="0" applyBorder="0" applyAlignment="0" applyProtection="0"/>
    <xf numFmtId="204" fontId="94" fillId="0" borderId="8" applyFont="0" applyFill="0" applyBorder="0" applyAlignment="0" applyProtection="0"/>
    <xf numFmtId="204" fontId="94" fillId="0" borderId="8" applyFont="0" applyFill="0" applyBorder="0" applyAlignment="0" applyProtection="0"/>
    <xf numFmtId="204" fontId="94" fillId="0" borderId="8" applyFont="0" applyFill="0" applyBorder="0" applyAlignment="0" applyProtection="0"/>
    <xf numFmtId="192" fontId="75" fillId="0" borderId="8" applyFont="0" applyFill="0" applyBorder="0" applyAlignment="0" applyProtection="0"/>
    <xf numFmtId="205" fontId="99" fillId="0" borderId="8" applyFont="0" applyFill="0" applyBorder="0" applyAlignment="0" applyProtection="0"/>
    <xf numFmtId="206" fontId="94" fillId="0" borderId="8" applyFont="0" applyFill="0" applyBorder="0" applyAlignment="0" applyProtection="0"/>
    <xf numFmtId="204" fontId="94" fillId="0" borderId="8" applyFont="0" applyFill="0" applyBorder="0" applyAlignment="0" applyProtection="0"/>
    <xf numFmtId="204" fontId="94" fillId="0" borderId="8" applyFont="0" applyFill="0" applyBorder="0" applyAlignment="0" applyProtection="0"/>
    <xf numFmtId="204" fontId="94" fillId="0" borderId="8" applyFont="0" applyFill="0" applyBorder="0" applyAlignment="0" applyProtection="0"/>
    <xf numFmtId="204" fontId="94" fillId="0" borderId="8" applyFont="0" applyFill="0" applyBorder="0" applyAlignment="0" applyProtection="0"/>
    <xf numFmtId="192" fontId="94" fillId="0" borderId="8" applyFont="0" applyFill="0" applyBorder="0" applyAlignment="0" applyProtection="0"/>
    <xf numFmtId="207" fontId="94" fillId="0" borderId="8" applyFont="0" applyFill="0" applyBorder="0" applyAlignment="0" applyProtection="0"/>
    <xf numFmtId="41" fontId="75" fillId="0" borderId="8" applyFont="0" applyFill="0" applyBorder="0" applyAlignment="0" applyProtection="0"/>
    <xf numFmtId="194" fontId="94" fillId="0" borderId="8" applyFont="0" applyFill="0" applyBorder="0" applyAlignment="0" applyProtection="0"/>
    <xf numFmtId="166" fontId="94" fillId="0" borderId="8" applyFont="0" applyFill="0" applyBorder="0" applyAlignment="0" applyProtection="0"/>
    <xf numFmtId="188" fontId="94" fillId="0" borderId="8" applyFont="0" applyFill="0" applyBorder="0" applyAlignment="0" applyProtection="0"/>
    <xf numFmtId="166" fontId="94" fillId="0" borderId="8" applyFont="0" applyFill="0" applyBorder="0" applyAlignment="0" applyProtection="0"/>
    <xf numFmtId="43" fontId="75" fillId="0" borderId="8" applyFont="0" applyFill="0" applyBorder="0" applyAlignment="0" applyProtection="0"/>
    <xf numFmtId="191" fontId="94" fillId="0" borderId="8" applyFont="0" applyFill="0" applyBorder="0" applyAlignment="0" applyProtection="0"/>
    <xf numFmtId="208" fontId="94" fillId="0" borderId="8" applyFont="0" applyFill="0" applyBorder="0" applyAlignment="0" applyProtection="0"/>
    <xf numFmtId="167" fontId="94" fillId="0" borderId="8" applyFont="0" applyFill="0" applyBorder="0" applyAlignment="0" applyProtection="0"/>
    <xf numFmtId="41" fontId="94" fillId="0" borderId="8" applyFont="0" applyFill="0" applyBorder="0" applyAlignment="0" applyProtection="0"/>
    <xf numFmtId="170" fontId="94" fillId="0" borderId="8" applyFont="0" applyFill="0" applyBorder="0" applyAlignment="0" applyProtection="0"/>
    <xf numFmtId="209" fontId="94" fillId="0" borderId="8" applyFont="0" applyFill="0" applyBorder="0" applyAlignment="0" applyProtection="0"/>
    <xf numFmtId="210" fontId="94" fillId="0" borderId="8" applyFont="0" applyFill="0" applyBorder="0" applyAlignment="0" applyProtection="0"/>
    <xf numFmtId="191" fontId="94" fillId="0" borderId="8" applyFont="0" applyFill="0" applyBorder="0" applyAlignment="0" applyProtection="0"/>
    <xf numFmtId="210" fontId="94" fillId="0" borderId="8" applyFont="0" applyFill="0" applyBorder="0" applyAlignment="0" applyProtection="0"/>
    <xf numFmtId="170" fontId="94" fillId="0" borderId="8" applyFont="0" applyFill="0" applyBorder="0" applyAlignment="0" applyProtection="0"/>
    <xf numFmtId="211" fontId="94" fillId="0" borderId="8" applyFont="0" applyFill="0" applyBorder="0" applyAlignment="0" applyProtection="0"/>
    <xf numFmtId="167" fontId="94" fillId="0" borderId="8" applyFont="0" applyFill="0" applyBorder="0" applyAlignment="0" applyProtection="0"/>
    <xf numFmtId="41" fontId="94" fillId="0" borderId="8" applyFont="0" applyFill="0" applyBorder="0" applyAlignment="0" applyProtection="0"/>
    <xf numFmtId="41" fontId="94" fillId="0" borderId="8" applyFont="0" applyFill="0" applyBorder="0" applyAlignment="0" applyProtection="0"/>
    <xf numFmtId="41" fontId="94" fillId="0" borderId="8" applyFont="0" applyFill="0" applyBorder="0" applyAlignment="0" applyProtection="0"/>
    <xf numFmtId="167" fontId="94" fillId="0" borderId="8" applyFont="0" applyFill="0" applyBorder="0" applyAlignment="0" applyProtection="0"/>
    <xf numFmtId="191" fontId="94" fillId="0" borderId="8" applyFont="0" applyFill="0" applyBorder="0" applyAlignment="0" applyProtection="0"/>
    <xf numFmtId="212" fontId="94" fillId="0" borderId="8" applyFont="0" applyFill="0" applyBorder="0" applyAlignment="0" applyProtection="0"/>
    <xf numFmtId="167" fontId="94" fillId="0" borderId="8" applyFont="0" applyFill="0" applyBorder="0" applyAlignment="0" applyProtection="0"/>
    <xf numFmtId="167" fontId="94" fillId="0" borderId="8" applyFont="0" applyFill="0" applyBorder="0" applyAlignment="0" applyProtection="0"/>
    <xf numFmtId="41" fontId="94" fillId="0" borderId="8" applyFont="0" applyFill="0" applyBorder="0" applyAlignment="0" applyProtection="0"/>
    <xf numFmtId="210" fontId="94" fillId="0" borderId="8" applyFont="0" applyFill="0" applyBorder="0" applyAlignment="0" applyProtection="0"/>
    <xf numFmtId="167" fontId="94" fillId="0" borderId="8" applyFont="0" applyFill="0" applyBorder="0" applyAlignment="0" applyProtection="0"/>
    <xf numFmtId="209" fontId="94" fillId="0" borderId="8" applyFont="0" applyFill="0" applyBorder="0" applyAlignment="0" applyProtection="0"/>
    <xf numFmtId="170" fontId="94" fillId="0" borderId="8" applyFont="0" applyFill="0" applyBorder="0" applyAlignment="0" applyProtection="0"/>
    <xf numFmtId="170" fontId="94" fillId="0" borderId="8" applyFont="0" applyFill="0" applyBorder="0" applyAlignment="0" applyProtection="0"/>
    <xf numFmtId="170" fontId="94" fillId="0" borderId="8" applyFont="0" applyFill="0" applyBorder="0" applyAlignment="0" applyProtection="0"/>
    <xf numFmtId="170" fontId="94" fillId="0" borderId="8" applyFont="0" applyFill="0" applyBorder="0" applyAlignment="0" applyProtection="0"/>
    <xf numFmtId="41" fontId="94" fillId="0" borderId="8" applyFont="0" applyFill="0" applyBorder="0" applyAlignment="0" applyProtection="0"/>
    <xf numFmtId="170" fontId="94" fillId="0" borderId="8" applyFont="0" applyFill="0" applyBorder="0" applyAlignment="0" applyProtection="0"/>
    <xf numFmtId="191" fontId="94" fillId="0" borderId="8" applyFont="0" applyFill="0" applyBorder="0" applyAlignment="0" applyProtection="0"/>
    <xf numFmtId="191" fontId="75" fillId="0" borderId="8" applyFont="0" applyFill="0" applyBorder="0" applyAlignment="0" applyProtection="0"/>
    <xf numFmtId="41" fontId="94" fillId="0" borderId="8" applyFont="0" applyFill="0" applyBorder="0" applyAlignment="0" applyProtection="0"/>
    <xf numFmtId="41" fontId="94" fillId="0" borderId="8" applyFont="0" applyFill="0" applyBorder="0" applyAlignment="0" applyProtection="0"/>
    <xf numFmtId="41" fontId="94" fillId="0" borderId="8" applyFont="0" applyFill="0" applyBorder="0" applyAlignment="0" applyProtection="0"/>
    <xf numFmtId="211" fontId="94" fillId="0" borderId="8" applyFont="0" applyFill="0" applyBorder="0" applyAlignment="0" applyProtection="0"/>
    <xf numFmtId="191" fontId="75" fillId="0" borderId="8" applyFont="0" applyFill="0" applyBorder="0" applyAlignment="0" applyProtection="0"/>
    <xf numFmtId="191" fontId="94" fillId="0" borderId="8" applyFont="0" applyFill="0" applyBorder="0" applyAlignment="0" applyProtection="0"/>
    <xf numFmtId="213" fontId="94" fillId="0" borderId="8" applyFont="0" applyFill="0" applyBorder="0" applyAlignment="0" applyProtection="0"/>
    <xf numFmtId="191" fontId="94" fillId="0" borderId="8" applyFont="0" applyFill="0" applyBorder="0" applyAlignment="0" applyProtection="0"/>
    <xf numFmtId="212" fontId="94" fillId="0" borderId="8" applyFont="0" applyFill="0" applyBorder="0" applyAlignment="0" applyProtection="0"/>
    <xf numFmtId="191" fontId="94" fillId="0" borderId="8" applyFont="0" applyFill="0" applyBorder="0" applyAlignment="0" applyProtection="0"/>
    <xf numFmtId="191" fontId="94" fillId="0" borderId="8" applyFont="0" applyFill="0" applyBorder="0" applyAlignment="0" applyProtection="0"/>
    <xf numFmtId="191" fontId="94" fillId="0" borderId="8" applyFont="0" applyFill="0" applyBorder="0" applyAlignment="0" applyProtection="0"/>
    <xf numFmtId="191" fontId="94" fillId="0" borderId="8" applyFont="0" applyFill="0" applyBorder="0" applyAlignment="0" applyProtection="0"/>
    <xf numFmtId="191" fontId="94" fillId="0" borderId="8" applyFont="0" applyFill="0" applyBorder="0" applyAlignment="0" applyProtection="0"/>
    <xf numFmtId="191" fontId="94" fillId="0" borderId="8" applyFont="0" applyFill="0" applyBorder="0" applyAlignment="0" applyProtection="0"/>
    <xf numFmtId="191" fontId="94" fillId="0" borderId="8" applyFont="0" applyFill="0" applyBorder="0" applyAlignment="0" applyProtection="0"/>
    <xf numFmtId="191" fontId="94" fillId="0" borderId="8" applyFont="0" applyFill="0" applyBorder="0" applyAlignment="0" applyProtection="0"/>
    <xf numFmtId="191" fontId="94" fillId="0" borderId="8" applyFont="0" applyFill="0" applyBorder="0" applyAlignment="0" applyProtection="0"/>
    <xf numFmtId="170" fontId="94" fillId="0" borderId="8" applyFont="0" applyFill="0" applyBorder="0" applyAlignment="0" applyProtection="0"/>
    <xf numFmtId="167" fontId="94" fillId="0" borderId="8" applyFont="0" applyFill="0" applyBorder="0" applyAlignment="0" applyProtection="0"/>
    <xf numFmtId="41" fontId="94" fillId="0" borderId="8" applyFont="0" applyFill="0" applyBorder="0" applyAlignment="0" applyProtection="0"/>
    <xf numFmtId="167" fontId="94" fillId="0" borderId="8" applyFont="0" applyFill="0" applyBorder="0" applyAlignment="0" applyProtection="0"/>
    <xf numFmtId="41" fontId="94" fillId="0" borderId="8" applyFont="0" applyFill="0" applyBorder="0" applyAlignment="0" applyProtection="0"/>
    <xf numFmtId="167" fontId="94" fillId="0" borderId="8" applyFont="0" applyFill="0" applyBorder="0" applyAlignment="0" applyProtection="0"/>
    <xf numFmtId="191" fontId="94" fillId="0" borderId="8" applyFont="0" applyFill="0" applyBorder="0" applyAlignment="0" applyProtection="0"/>
    <xf numFmtId="41" fontId="94" fillId="0" borderId="8" applyFont="0" applyFill="0" applyBorder="0" applyAlignment="0" applyProtection="0"/>
    <xf numFmtId="167" fontId="94" fillId="0" borderId="8" applyFont="0" applyFill="0" applyBorder="0" applyAlignment="0" applyProtection="0"/>
    <xf numFmtId="191" fontId="94" fillId="0" borderId="8" applyFont="0" applyFill="0" applyBorder="0" applyAlignment="0" applyProtection="0"/>
    <xf numFmtId="167" fontId="94" fillId="0" borderId="8" applyFont="0" applyFill="0" applyBorder="0" applyAlignment="0" applyProtection="0"/>
    <xf numFmtId="41" fontId="94" fillId="0" borderId="8" applyFont="0" applyFill="0" applyBorder="0" applyAlignment="0" applyProtection="0"/>
    <xf numFmtId="212" fontId="94" fillId="0" borderId="8" applyFont="0" applyFill="0" applyBorder="0" applyAlignment="0" applyProtection="0"/>
    <xf numFmtId="170" fontId="94" fillId="0" borderId="8" applyFont="0" applyFill="0" applyBorder="0" applyAlignment="0" applyProtection="0"/>
    <xf numFmtId="212" fontId="94" fillId="0" borderId="8" applyFont="0" applyFill="0" applyBorder="0" applyAlignment="0" applyProtection="0"/>
    <xf numFmtId="167" fontId="94" fillId="0" borderId="8" applyFont="0" applyFill="0" applyBorder="0" applyAlignment="0" applyProtection="0"/>
    <xf numFmtId="191" fontId="94" fillId="0" borderId="8" applyFont="0" applyFill="0" applyBorder="0" applyAlignment="0" applyProtection="0"/>
    <xf numFmtId="211" fontId="94" fillId="0" borderId="8" applyFont="0" applyFill="0" applyBorder="0" applyAlignment="0" applyProtection="0"/>
    <xf numFmtId="191" fontId="94" fillId="0" borderId="8" applyFont="0" applyFill="0" applyBorder="0" applyAlignment="0" applyProtection="0"/>
    <xf numFmtId="167" fontId="94" fillId="0" borderId="8" applyFont="0" applyFill="0" applyBorder="0" applyAlignment="0" applyProtection="0"/>
    <xf numFmtId="41" fontId="94" fillId="0" borderId="8" applyFont="0" applyFill="0" applyBorder="0" applyAlignment="0" applyProtection="0"/>
    <xf numFmtId="212" fontId="94" fillId="0" borderId="8" applyFont="0" applyFill="0" applyBorder="0" applyAlignment="0" applyProtection="0"/>
    <xf numFmtId="210" fontId="94" fillId="0" borderId="8" applyFont="0" applyFill="0" applyBorder="0" applyAlignment="0" applyProtection="0"/>
    <xf numFmtId="167" fontId="94" fillId="0" borderId="8" applyFont="0" applyFill="0" applyBorder="0" applyAlignment="0" applyProtection="0"/>
    <xf numFmtId="210" fontId="94" fillId="0" borderId="8" applyFont="0" applyFill="0" applyBorder="0" applyAlignment="0" applyProtection="0"/>
    <xf numFmtId="191" fontId="94" fillId="0" borderId="8" applyFont="0" applyFill="0" applyBorder="0" applyAlignment="0" applyProtection="0"/>
    <xf numFmtId="210" fontId="94" fillId="0" borderId="8" applyFont="0" applyFill="0" applyBorder="0" applyAlignment="0" applyProtection="0"/>
    <xf numFmtId="191" fontId="94" fillId="0" borderId="8" applyFont="0" applyFill="0" applyBorder="0" applyAlignment="0" applyProtection="0"/>
    <xf numFmtId="214" fontId="94" fillId="0" borderId="8" applyFont="0" applyFill="0" applyBorder="0" applyAlignment="0" applyProtection="0"/>
    <xf numFmtId="215" fontId="94" fillId="0" borderId="8" applyFont="0" applyFill="0" applyBorder="0" applyAlignment="0" applyProtection="0"/>
    <xf numFmtId="212" fontId="94" fillId="0" borderId="8" applyFont="0" applyFill="0" applyBorder="0" applyAlignment="0" applyProtection="0"/>
    <xf numFmtId="167" fontId="94" fillId="0" borderId="8" applyFont="0" applyFill="0" applyBorder="0" applyAlignment="0" applyProtection="0"/>
    <xf numFmtId="167" fontId="94" fillId="0" borderId="8" applyFont="0" applyFill="0" applyBorder="0" applyAlignment="0" applyProtection="0"/>
    <xf numFmtId="167" fontId="94" fillId="0" borderId="8" applyFont="0" applyFill="0" applyBorder="0" applyAlignment="0" applyProtection="0"/>
    <xf numFmtId="167" fontId="94" fillId="0" borderId="8" applyFont="0" applyFill="0" applyBorder="0" applyAlignment="0" applyProtection="0"/>
    <xf numFmtId="211" fontId="94" fillId="0" borderId="8" applyFont="0" applyFill="0" applyBorder="0" applyAlignment="0" applyProtection="0"/>
    <xf numFmtId="191" fontId="94" fillId="0" borderId="8" applyFont="0" applyFill="0" applyBorder="0" applyAlignment="0" applyProtection="0"/>
    <xf numFmtId="0" fontId="94" fillId="0" borderId="8" applyFont="0" applyFill="0" applyBorder="0" applyAlignment="0" applyProtection="0"/>
    <xf numFmtId="196" fontId="94" fillId="0" borderId="8" applyFont="0" applyFill="0" applyBorder="0" applyAlignment="0" applyProtection="0"/>
    <xf numFmtId="169" fontId="94" fillId="0" borderId="8" applyFont="0" applyFill="0" applyBorder="0" applyAlignment="0" applyProtection="0"/>
    <xf numFmtId="43" fontId="94" fillId="0" borderId="8" applyFont="0" applyFill="0" applyBorder="0" applyAlignment="0" applyProtection="0"/>
    <xf numFmtId="171" fontId="94" fillId="0" borderId="8" applyFont="0" applyFill="0" applyBorder="0" applyAlignment="0" applyProtection="0"/>
    <xf numFmtId="197" fontId="94" fillId="0" borderId="8" applyFont="0" applyFill="0" applyBorder="0" applyAlignment="0" applyProtection="0"/>
    <xf numFmtId="198" fontId="94" fillId="0" borderId="8" applyFont="0" applyFill="0" applyBorder="0" applyAlignment="0" applyProtection="0"/>
    <xf numFmtId="199" fontId="94" fillId="0" borderId="8" applyFont="0" applyFill="0" applyBorder="0" applyAlignment="0" applyProtection="0"/>
    <xf numFmtId="198" fontId="94" fillId="0" borderId="8" applyFont="0" applyFill="0" applyBorder="0" applyAlignment="0" applyProtection="0"/>
    <xf numFmtId="171" fontId="94" fillId="0" borderId="8" applyFont="0" applyFill="0" applyBorder="0" applyAlignment="0" applyProtection="0"/>
    <xf numFmtId="200" fontId="94" fillId="0" borderId="8" applyFont="0" applyFill="0" applyBorder="0" applyAlignment="0" applyProtection="0"/>
    <xf numFmtId="169" fontId="94" fillId="0" borderId="8" applyFont="0" applyFill="0" applyBorder="0" applyAlignment="0" applyProtection="0"/>
    <xf numFmtId="43" fontId="94" fillId="0" borderId="8" applyFont="0" applyFill="0" applyBorder="0" applyAlignment="0" applyProtection="0"/>
    <xf numFmtId="43" fontId="94" fillId="0" borderId="8" applyFont="0" applyFill="0" applyBorder="0" applyAlignment="0" applyProtection="0"/>
    <xf numFmtId="43" fontId="94" fillId="0" borderId="8" applyFont="0" applyFill="0" applyBorder="0" applyAlignment="0" applyProtection="0"/>
    <xf numFmtId="169" fontId="94" fillId="0" borderId="8" applyFont="0" applyFill="0" applyBorder="0" applyAlignment="0" applyProtection="0"/>
    <xf numFmtId="199" fontId="94" fillId="0" borderId="8" applyFont="0" applyFill="0" applyBorder="0" applyAlignment="0" applyProtection="0"/>
    <xf numFmtId="201" fontId="94" fillId="0" borderId="8" applyFont="0" applyFill="0" applyBorder="0" applyAlignment="0" applyProtection="0"/>
    <xf numFmtId="169" fontId="94" fillId="0" borderId="8" applyFont="0" applyFill="0" applyBorder="0" applyAlignment="0" applyProtection="0"/>
    <xf numFmtId="169" fontId="94" fillId="0" borderId="8" applyFont="0" applyFill="0" applyBorder="0" applyAlignment="0" applyProtection="0"/>
    <xf numFmtId="43" fontId="94" fillId="0" borderId="8" applyFont="0" applyFill="0" applyBorder="0" applyAlignment="0" applyProtection="0"/>
    <xf numFmtId="198" fontId="94" fillId="0" borderId="8" applyFont="0" applyFill="0" applyBorder="0" applyAlignment="0" applyProtection="0"/>
    <xf numFmtId="169" fontId="94" fillId="0" borderId="8" applyFont="0" applyFill="0" applyBorder="0" applyAlignment="0" applyProtection="0"/>
    <xf numFmtId="197" fontId="94" fillId="0" borderId="8" applyFont="0" applyFill="0" applyBorder="0" applyAlignment="0" applyProtection="0"/>
    <xf numFmtId="171" fontId="94" fillId="0" borderId="8" applyFont="0" applyFill="0" applyBorder="0" applyAlignment="0" applyProtection="0"/>
    <xf numFmtId="171" fontId="94" fillId="0" borderId="8" applyFont="0" applyFill="0" applyBorder="0" applyAlignment="0" applyProtection="0"/>
    <xf numFmtId="171" fontId="94" fillId="0" borderId="8" applyFont="0" applyFill="0" applyBorder="0" applyAlignment="0" applyProtection="0"/>
    <xf numFmtId="171" fontId="94" fillId="0" borderId="8" applyFont="0" applyFill="0" applyBorder="0" applyAlignment="0" applyProtection="0"/>
    <xf numFmtId="43" fontId="94" fillId="0" borderId="8" applyFont="0" applyFill="0" applyBorder="0" applyAlignment="0" applyProtection="0"/>
    <xf numFmtId="171" fontId="94" fillId="0" borderId="8" applyFont="0" applyFill="0" applyBorder="0" applyAlignment="0" applyProtection="0"/>
    <xf numFmtId="199" fontId="94" fillId="0" borderId="8" applyFont="0" applyFill="0" applyBorder="0" applyAlignment="0" applyProtection="0"/>
    <xf numFmtId="0" fontId="94" fillId="0" borderId="8" applyFont="0" applyFill="0" applyBorder="0" applyAlignment="0" applyProtection="0"/>
    <xf numFmtId="43" fontId="94" fillId="0" borderId="8" applyFont="0" applyFill="0" applyBorder="0" applyAlignment="0" applyProtection="0"/>
    <xf numFmtId="43" fontId="94" fillId="0" borderId="8" applyFont="0" applyFill="0" applyBorder="0" applyAlignment="0" applyProtection="0"/>
    <xf numFmtId="43" fontId="94" fillId="0" borderId="8" applyFont="0" applyFill="0" applyBorder="0" applyAlignment="0" applyProtection="0"/>
    <xf numFmtId="200" fontId="94" fillId="0" borderId="8" applyFont="0" applyFill="0" applyBorder="0" applyAlignment="0" applyProtection="0"/>
    <xf numFmtId="199" fontId="94" fillId="0" borderId="8" applyFont="0" applyFill="0" applyBorder="0" applyAlignment="0" applyProtection="0"/>
    <xf numFmtId="0" fontId="94" fillId="0" borderId="8" applyFont="0" applyFill="0" applyBorder="0" applyAlignment="0" applyProtection="0"/>
    <xf numFmtId="199" fontId="94" fillId="0" borderId="8" applyFont="0" applyFill="0" applyBorder="0" applyAlignment="0" applyProtection="0"/>
    <xf numFmtId="199" fontId="94" fillId="0" borderId="8" applyFont="0" applyFill="0" applyBorder="0" applyAlignment="0" applyProtection="0"/>
    <xf numFmtId="201" fontId="94" fillId="0" borderId="8" applyFont="0" applyFill="0" applyBorder="0" applyAlignment="0" applyProtection="0"/>
    <xf numFmtId="199" fontId="94" fillId="0" borderId="8" applyFont="0" applyFill="0" applyBorder="0" applyAlignment="0" applyProtection="0"/>
    <xf numFmtId="199" fontId="94" fillId="0" borderId="8" applyFont="0" applyFill="0" applyBorder="0" applyAlignment="0" applyProtection="0"/>
    <xf numFmtId="199" fontId="94" fillId="0" borderId="8" applyFont="0" applyFill="0" applyBorder="0" applyAlignment="0" applyProtection="0"/>
    <xf numFmtId="199" fontId="94" fillId="0" borderId="8" applyFont="0" applyFill="0" applyBorder="0" applyAlignment="0" applyProtection="0"/>
    <xf numFmtId="199" fontId="94" fillId="0" borderId="8" applyFont="0" applyFill="0" applyBorder="0" applyAlignment="0" applyProtection="0"/>
    <xf numFmtId="199" fontId="94" fillId="0" borderId="8" applyFont="0" applyFill="0" applyBorder="0" applyAlignment="0" applyProtection="0"/>
    <xf numFmtId="199" fontId="94" fillId="0" borderId="8" applyFont="0" applyFill="0" applyBorder="0" applyAlignment="0" applyProtection="0"/>
    <xf numFmtId="199" fontId="94" fillId="0" borderId="8" applyFont="0" applyFill="0" applyBorder="0" applyAlignment="0" applyProtection="0"/>
    <xf numFmtId="199" fontId="94" fillId="0" borderId="8" applyFont="0" applyFill="0" applyBorder="0" applyAlignment="0" applyProtection="0"/>
    <xf numFmtId="171" fontId="94" fillId="0" borderId="8" applyFont="0" applyFill="0" applyBorder="0" applyAlignment="0" applyProtection="0"/>
    <xf numFmtId="169" fontId="94" fillId="0" borderId="8" applyFont="0" applyFill="0" applyBorder="0" applyAlignment="0" applyProtection="0"/>
    <xf numFmtId="43" fontId="94" fillId="0" borderId="8" applyFont="0" applyFill="0" applyBorder="0" applyAlignment="0" applyProtection="0"/>
    <xf numFmtId="169" fontId="94" fillId="0" borderId="8" applyFont="0" applyFill="0" applyBorder="0" applyAlignment="0" applyProtection="0"/>
    <xf numFmtId="199" fontId="94" fillId="0" borderId="8" applyFont="0" applyFill="0" applyBorder="0" applyAlignment="0" applyProtection="0"/>
    <xf numFmtId="43" fontId="94" fillId="0" borderId="8" applyFont="0" applyFill="0" applyBorder="0" applyAlignment="0" applyProtection="0"/>
    <xf numFmtId="169" fontId="94" fillId="0" borderId="8" applyFont="0" applyFill="0" applyBorder="0" applyAlignment="0" applyProtection="0"/>
    <xf numFmtId="199" fontId="94" fillId="0" borderId="8" applyFont="0" applyFill="0" applyBorder="0" applyAlignment="0" applyProtection="0"/>
    <xf numFmtId="43" fontId="94" fillId="0" borderId="8" applyFont="0" applyFill="0" applyBorder="0" applyAlignment="0" applyProtection="0"/>
    <xf numFmtId="169" fontId="94" fillId="0" borderId="8" applyFont="0" applyFill="0" applyBorder="0" applyAlignment="0" applyProtection="0"/>
    <xf numFmtId="199" fontId="94" fillId="0" borderId="8" applyFont="0" applyFill="0" applyBorder="0" applyAlignment="0" applyProtection="0"/>
    <xf numFmtId="169" fontId="94" fillId="0" borderId="8" applyFont="0" applyFill="0" applyBorder="0" applyAlignment="0" applyProtection="0"/>
    <xf numFmtId="43" fontId="94" fillId="0" borderId="8" applyFont="0" applyFill="0" applyBorder="0" applyAlignment="0" applyProtection="0"/>
    <xf numFmtId="201" fontId="94" fillId="0" borderId="8" applyFont="0" applyFill="0" applyBorder="0" applyAlignment="0" applyProtection="0"/>
    <xf numFmtId="171" fontId="94" fillId="0" borderId="8" applyFont="0" applyFill="0" applyBorder="0" applyAlignment="0" applyProtection="0"/>
    <xf numFmtId="201" fontId="94" fillId="0" borderId="8" applyFont="0" applyFill="0" applyBorder="0" applyAlignment="0" applyProtection="0"/>
    <xf numFmtId="169" fontId="94" fillId="0" borderId="8" applyFont="0" applyFill="0" applyBorder="0" applyAlignment="0" applyProtection="0"/>
    <xf numFmtId="199" fontId="94" fillId="0" borderId="8" applyFont="0" applyFill="0" applyBorder="0" applyAlignment="0" applyProtection="0"/>
    <xf numFmtId="200" fontId="94" fillId="0" borderId="8" applyFont="0" applyFill="0" applyBorder="0" applyAlignment="0" applyProtection="0"/>
    <xf numFmtId="199" fontId="94" fillId="0" borderId="8" applyFont="0" applyFill="0" applyBorder="0" applyAlignment="0" applyProtection="0"/>
    <xf numFmtId="169" fontId="94" fillId="0" borderId="8" applyFont="0" applyFill="0" applyBorder="0" applyAlignment="0" applyProtection="0"/>
    <xf numFmtId="43" fontId="94" fillId="0" borderId="8" applyFont="0" applyFill="0" applyBorder="0" applyAlignment="0" applyProtection="0"/>
    <xf numFmtId="201" fontId="94" fillId="0" borderId="8" applyFont="0" applyFill="0" applyBorder="0" applyAlignment="0" applyProtection="0"/>
    <xf numFmtId="198" fontId="94" fillId="0" borderId="8" applyFont="0" applyFill="0" applyBorder="0" applyAlignment="0" applyProtection="0"/>
    <xf numFmtId="169" fontId="94" fillId="0" borderId="8" applyFont="0" applyFill="0" applyBorder="0" applyAlignment="0" applyProtection="0"/>
    <xf numFmtId="198" fontId="94" fillId="0" borderId="8" applyFont="0" applyFill="0" applyBorder="0" applyAlignment="0" applyProtection="0"/>
    <xf numFmtId="199" fontId="94" fillId="0" borderId="8" applyFont="0" applyFill="0" applyBorder="0" applyAlignment="0" applyProtection="0"/>
    <xf numFmtId="198" fontId="94" fillId="0" borderId="8" applyFont="0" applyFill="0" applyBorder="0" applyAlignment="0" applyProtection="0"/>
    <xf numFmtId="199" fontId="94" fillId="0" borderId="8" applyFont="0" applyFill="0" applyBorder="0" applyAlignment="0" applyProtection="0"/>
    <xf numFmtId="202" fontId="94" fillId="0" borderId="8" applyFont="0" applyFill="0" applyBorder="0" applyAlignment="0" applyProtection="0"/>
    <xf numFmtId="203" fontId="94" fillId="0" borderId="8" applyFont="0" applyFill="0" applyBorder="0" applyAlignment="0" applyProtection="0"/>
    <xf numFmtId="201" fontId="94" fillId="0" borderId="8" applyFont="0" applyFill="0" applyBorder="0" applyAlignment="0" applyProtection="0"/>
    <xf numFmtId="169" fontId="94" fillId="0" borderId="8" applyFont="0" applyFill="0" applyBorder="0" applyAlignment="0" applyProtection="0"/>
    <xf numFmtId="169" fontId="94" fillId="0" borderId="8" applyFont="0" applyFill="0" applyBorder="0" applyAlignment="0" applyProtection="0"/>
    <xf numFmtId="169" fontId="94" fillId="0" borderId="8" applyFont="0" applyFill="0" applyBorder="0" applyAlignment="0" applyProtection="0"/>
    <xf numFmtId="169" fontId="94" fillId="0" borderId="8" applyFont="0" applyFill="0" applyBorder="0" applyAlignment="0" applyProtection="0"/>
    <xf numFmtId="200" fontId="94" fillId="0" borderId="8" applyFont="0" applyFill="0" applyBorder="0" applyAlignment="0" applyProtection="0"/>
    <xf numFmtId="199" fontId="94" fillId="0" borderId="8" applyFont="0" applyFill="0" applyBorder="0" applyAlignment="0" applyProtection="0"/>
    <xf numFmtId="41" fontId="75" fillId="0" borderId="8" applyFont="0" applyFill="0" applyBorder="0" applyAlignment="0" applyProtection="0"/>
    <xf numFmtId="180" fontId="75" fillId="0" borderId="8" applyFont="0" applyFill="0" applyBorder="0" applyAlignment="0" applyProtection="0"/>
    <xf numFmtId="180" fontId="75" fillId="0" borderId="8" applyFont="0" applyFill="0" applyBorder="0" applyAlignment="0" applyProtection="0"/>
    <xf numFmtId="189" fontId="75" fillId="0" borderId="8" applyFont="0" applyFill="0" applyBorder="0" applyAlignment="0" applyProtection="0"/>
    <xf numFmtId="189" fontId="75" fillId="0" borderId="8" applyFont="0" applyFill="0" applyBorder="0" applyAlignment="0" applyProtection="0"/>
    <xf numFmtId="189" fontId="75" fillId="0" borderId="8" applyFont="0" applyFill="0" applyBorder="0" applyAlignment="0" applyProtection="0"/>
    <xf numFmtId="189" fontId="75" fillId="0" borderId="8" applyFont="0" applyFill="0" applyBorder="0" applyAlignment="0" applyProtection="0"/>
    <xf numFmtId="189" fontId="75" fillId="0" borderId="8" applyFont="0" applyFill="0" applyBorder="0" applyAlignment="0" applyProtection="0"/>
    <xf numFmtId="180" fontId="75" fillId="0" borderId="8" applyFont="0" applyFill="0" applyBorder="0" applyAlignment="0" applyProtection="0"/>
    <xf numFmtId="189" fontId="75" fillId="0" borderId="8" applyFont="0" applyFill="0" applyBorder="0" applyAlignment="0" applyProtection="0"/>
    <xf numFmtId="189" fontId="75" fillId="0" borderId="8" applyFont="0" applyFill="0" applyBorder="0" applyAlignment="0" applyProtection="0"/>
    <xf numFmtId="189" fontId="75" fillId="0" borderId="8" applyFont="0" applyFill="0" applyBorder="0" applyAlignment="0" applyProtection="0"/>
    <xf numFmtId="195" fontId="75" fillId="0" borderId="8" applyFont="0" applyFill="0" applyBorder="0" applyAlignment="0" applyProtection="0"/>
    <xf numFmtId="166" fontId="94" fillId="0" borderId="8" applyFont="0" applyFill="0" applyBorder="0" applyAlignment="0" applyProtection="0"/>
    <xf numFmtId="190" fontId="94" fillId="0" borderId="8" applyFont="0" applyFill="0" applyBorder="0" applyAlignment="0" applyProtection="0"/>
    <xf numFmtId="166" fontId="94" fillId="0" borderId="8" applyFont="0" applyFill="0" applyBorder="0" applyAlignment="0" applyProtection="0"/>
    <xf numFmtId="166" fontId="94" fillId="0" borderId="8" applyFont="0" applyFill="0" applyBorder="0" applyAlignment="0" applyProtection="0"/>
    <xf numFmtId="166" fontId="94" fillId="0" borderId="8" applyFont="0" applyFill="0" applyBorder="0" applyAlignment="0" applyProtection="0"/>
    <xf numFmtId="166" fontId="94" fillId="0" borderId="8" applyFont="0" applyFill="0" applyBorder="0" applyAlignment="0" applyProtection="0"/>
    <xf numFmtId="166" fontId="94" fillId="0" borderId="8" applyFon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194" fontId="94" fillId="0" borderId="8" applyFont="0" applyFill="0" applyBorder="0" applyAlignment="0" applyProtection="0"/>
    <xf numFmtId="192" fontId="94" fillId="0" borderId="8" applyFont="0" applyFill="0" applyBorder="0" applyAlignment="0" applyProtection="0"/>
    <xf numFmtId="204" fontId="94" fillId="0" borderId="8" applyFont="0" applyFill="0" applyBorder="0" applyAlignment="0" applyProtection="0"/>
    <xf numFmtId="204" fontId="94" fillId="0" borderId="8" applyFont="0" applyFill="0" applyBorder="0" applyAlignment="0" applyProtection="0"/>
    <xf numFmtId="204" fontId="94" fillId="0" borderId="8" applyFont="0" applyFill="0" applyBorder="0" applyAlignment="0" applyProtection="0"/>
    <xf numFmtId="204" fontId="94" fillId="0" borderId="8" applyFont="0" applyFill="0" applyBorder="0" applyAlignment="0" applyProtection="0"/>
    <xf numFmtId="192" fontId="75" fillId="0" borderId="8" applyFont="0" applyFill="0" applyBorder="0" applyAlignment="0" applyProtection="0"/>
    <xf numFmtId="205" fontId="99" fillId="0" borderId="8" applyFont="0" applyFill="0" applyBorder="0" applyAlignment="0" applyProtection="0"/>
    <xf numFmtId="206" fontId="94" fillId="0" borderId="8" applyFont="0" applyFill="0" applyBorder="0" applyAlignment="0" applyProtection="0"/>
    <xf numFmtId="204" fontId="94" fillId="0" borderId="8" applyFont="0" applyFill="0" applyBorder="0" applyAlignment="0" applyProtection="0"/>
    <xf numFmtId="204" fontId="94" fillId="0" borderId="8" applyFont="0" applyFill="0" applyBorder="0" applyAlignment="0" applyProtection="0"/>
    <xf numFmtId="204" fontId="94" fillId="0" borderId="8" applyFont="0" applyFill="0" applyBorder="0" applyAlignment="0" applyProtection="0"/>
    <xf numFmtId="204" fontId="94" fillId="0" borderId="8" applyFont="0" applyFill="0" applyBorder="0" applyAlignment="0" applyProtection="0"/>
    <xf numFmtId="192" fontId="94" fillId="0" borderId="8" applyFont="0" applyFill="0" applyBorder="0" applyAlignment="0" applyProtection="0"/>
    <xf numFmtId="0" fontId="96" fillId="0" borderId="8"/>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96" fillId="0" borderId="8"/>
    <xf numFmtId="0" fontId="100" fillId="0" borderId="8"/>
    <xf numFmtId="0" fontId="96" fillId="0" borderId="8"/>
    <xf numFmtId="190" fontId="94" fillId="0" borderId="8" applyFont="0" applyFill="0" applyBorder="0" applyAlignment="0" applyProtection="0"/>
    <xf numFmtId="166" fontId="94" fillId="0" borderId="8" applyFont="0" applyFill="0" applyBorder="0" applyAlignment="0" applyProtection="0"/>
    <xf numFmtId="166" fontId="94" fillId="0" borderId="8" applyFont="0" applyFill="0" applyBorder="0" applyAlignment="0" applyProtection="0"/>
    <xf numFmtId="0" fontId="96" fillId="0" borderId="8"/>
    <xf numFmtId="207" fontId="94" fillId="0" borderId="8" applyFont="0" applyFill="0" applyBorder="0" applyAlignment="0" applyProtection="0"/>
    <xf numFmtId="0" fontId="95" fillId="0" borderId="8"/>
    <xf numFmtId="166" fontId="94" fillId="0" borderId="8" applyFont="0" applyFill="0" applyBorder="0" applyAlignment="0" applyProtection="0"/>
    <xf numFmtId="166" fontId="94" fillId="0" borderId="8" applyFont="0" applyFill="0" applyBorder="0" applyAlignment="0" applyProtection="0"/>
    <xf numFmtId="41" fontId="75" fillId="0" borderId="8" applyFont="0" applyFill="0" applyBorder="0" applyAlignment="0" applyProtection="0"/>
    <xf numFmtId="191" fontId="94" fillId="0" borderId="8" applyFont="0" applyFill="0" applyBorder="0" applyAlignment="0" applyProtection="0"/>
    <xf numFmtId="208" fontId="94" fillId="0" borderId="8" applyFont="0" applyFill="0" applyBorder="0" applyAlignment="0" applyProtection="0"/>
    <xf numFmtId="167" fontId="94" fillId="0" borderId="8" applyFont="0" applyFill="0" applyBorder="0" applyAlignment="0" applyProtection="0"/>
    <xf numFmtId="41" fontId="94" fillId="0" borderId="8" applyFont="0" applyFill="0" applyBorder="0" applyAlignment="0" applyProtection="0"/>
    <xf numFmtId="170" fontId="94" fillId="0" borderId="8" applyFont="0" applyFill="0" applyBorder="0" applyAlignment="0" applyProtection="0"/>
    <xf numFmtId="209" fontId="94" fillId="0" borderId="8" applyFont="0" applyFill="0" applyBorder="0" applyAlignment="0" applyProtection="0"/>
    <xf numFmtId="210" fontId="94" fillId="0" borderId="8" applyFont="0" applyFill="0" applyBorder="0" applyAlignment="0" applyProtection="0"/>
    <xf numFmtId="191" fontId="94" fillId="0" borderId="8" applyFont="0" applyFill="0" applyBorder="0" applyAlignment="0" applyProtection="0"/>
    <xf numFmtId="210" fontId="94" fillId="0" borderId="8" applyFont="0" applyFill="0" applyBorder="0" applyAlignment="0" applyProtection="0"/>
    <xf numFmtId="170" fontId="94" fillId="0" borderId="8" applyFont="0" applyFill="0" applyBorder="0" applyAlignment="0" applyProtection="0"/>
    <xf numFmtId="211" fontId="94" fillId="0" borderId="8" applyFont="0" applyFill="0" applyBorder="0" applyAlignment="0" applyProtection="0"/>
    <xf numFmtId="167" fontId="94" fillId="0" borderId="8" applyFont="0" applyFill="0" applyBorder="0" applyAlignment="0" applyProtection="0"/>
    <xf numFmtId="41" fontId="94" fillId="0" borderId="8" applyFont="0" applyFill="0" applyBorder="0" applyAlignment="0" applyProtection="0"/>
    <xf numFmtId="41" fontId="94" fillId="0" borderId="8" applyFont="0" applyFill="0" applyBorder="0" applyAlignment="0" applyProtection="0"/>
    <xf numFmtId="41" fontId="94" fillId="0" borderId="8" applyFont="0" applyFill="0" applyBorder="0" applyAlignment="0" applyProtection="0"/>
    <xf numFmtId="167" fontId="94" fillId="0" borderId="8" applyFont="0" applyFill="0" applyBorder="0" applyAlignment="0" applyProtection="0"/>
    <xf numFmtId="191" fontId="94" fillId="0" borderId="8" applyFont="0" applyFill="0" applyBorder="0" applyAlignment="0" applyProtection="0"/>
    <xf numFmtId="212" fontId="94" fillId="0" borderId="8" applyFont="0" applyFill="0" applyBorder="0" applyAlignment="0" applyProtection="0"/>
    <xf numFmtId="167" fontId="94" fillId="0" borderId="8" applyFont="0" applyFill="0" applyBorder="0" applyAlignment="0" applyProtection="0"/>
    <xf numFmtId="167" fontId="94" fillId="0" borderId="8" applyFont="0" applyFill="0" applyBorder="0" applyAlignment="0" applyProtection="0"/>
    <xf numFmtId="41" fontId="94" fillId="0" borderId="8" applyFont="0" applyFill="0" applyBorder="0" applyAlignment="0" applyProtection="0"/>
    <xf numFmtId="210" fontId="94" fillId="0" borderId="8" applyFont="0" applyFill="0" applyBorder="0" applyAlignment="0" applyProtection="0"/>
    <xf numFmtId="167" fontId="94" fillId="0" borderId="8" applyFont="0" applyFill="0" applyBorder="0" applyAlignment="0" applyProtection="0"/>
    <xf numFmtId="209" fontId="94" fillId="0" borderId="8" applyFont="0" applyFill="0" applyBorder="0" applyAlignment="0" applyProtection="0"/>
    <xf numFmtId="170" fontId="94" fillId="0" borderId="8" applyFont="0" applyFill="0" applyBorder="0" applyAlignment="0" applyProtection="0"/>
    <xf numFmtId="170" fontId="94" fillId="0" borderId="8" applyFont="0" applyFill="0" applyBorder="0" applyAlignment="0" applyProtection="0"/>
    <xf numFmtId="170" fontId="94" fillId="0" borderId="8" applyFont="0" applyFill="0" applyBorder="0" applyAlignment="0" applyProtection="0"/>
    <xf numFmtId="170" fontId="94" fillId="0" borderId="8" applyFont="0" applyFill="0" applyBorder="0" applyAlignment="0" applyProtection="0"/>
    <xf numFmtId="41" fontId="94" fillId="0" borderId="8" applyFont="0" applyFill="0" applyBorder="0" applyAlignment="0" applyProtection="0"/>
    <xf numFmtId="170" fontId="94" fillId="0" borderId="8" applyFont="0" applyFill="0" applyBorder="0" applyAlignment="0" applyProtection="0"/>
    <xf numFmtId="191" fontId="94" fillId="0" borderId="8" applyFont="0" applyFill="0" applyBorder="0" applyAlignment="0" applyProtection="0"/>
    <xf numFmtId="191" fontId="75" fillId="0" borderId="8" applyFont="0" applyFill="0" applyBorder="0" applyAlignment="0" applyProtection="0"/>
    <xf numFmtId="41" fontId="94" fillId="0" borderId="8" applyFont="0" applyFill="0" applyBorder="0" applyAlignment="0" applyProtection="0"/>
    <xf numFmtId="41" fontId="94" fillId="0" borderId="8" applyFont="0" applyFill="0" applyBorder="0" applyAlignment="0" applyProtection="0"/>
    <xf numFmtId="41" fontId="94" fillId="0" borderId="8" applyFont="0" applyFill="0" applyBorder="0" applyAlignment="0" applyProtection="0"/>
    <xf numFmtId="211" fontId="94" fillId="0" borderId="8" applyFont="0" applyFill="0" applyBorder="0" applyAlignment="0" applyProtection="0"/>
    <xf numFmtId="191" fontId="75" fillId="0" borderId="8" applyFont="0" applyFill="0" applyBorder="0" applyAlignment="0" applyProtection="0"/>
    <xf numFmtId="191" fontId="94" fillId="0" borderId="8" applyFont="0" applyFill="0" applyBorder="0" applyAlignment="0" applyProtection="0"/>
    <xf numFmtId="213" fontId="94" fillId="0" borderId="8" applyFont="0" applyFill="0" applyBorder="0" applyAlignment="0" applyProtection="0"/>
    <xf numFmtId="191" fontId="94" fillId="0" borderId="8" applyFont="0" applyFill="0" applyBorder="0" applyAlignment="0" applyProtection="0"/>
    <xf numFmtId="212" fontId="94" fillId="0" borderId="8" applyFont="0" applyFill="0" applyBorder="0" applyAlignment="0" applyProtection="0"/>
    <xf numFmtId="191" fontId="94" fillId="0" borderId="8" applyFont="0" applyFill="0" applyBorder="0" applyAlignment="0" applyProtection="0"/>
    <xf numFmtId="191" fontId="94" fillId="0" borderId="8" applyFont="0" applyFill="0" applyBorder="0" applyAlignment="0" applyProtection="0"/>
    <xf numFmtId="191" fontId="94" fillId="0" borderId="8" applyFont="0" applyFill="0" applyBorder="0" applyAlignment="0" applyProtection="0"/>
    <xf numFmtId="191" fontId="94" fillId="0" borderId="8" applyFont="0" applyFill="0" applyBorder="0" applyAlignment="0" applyProtection="0"/>
    <xf numFmtId="191" fontId="94" fillId="0" borderId="8" applyFont="0" applyFill="0" applyBorder="0" applyAlignment="0" applyProtection="0"/>
    <xf numFmtId="191" fontId="94" fillId="0" borderId="8" applyFont="0" applyFill="0" applyBorder="0" applyAlignment="0" applyProtection="0"/>
    <xf numFmtId="191" fontId="94" fillId="0" borderId="8" applyFont="0" applyFill="0" applyBorder="0" applyAlignment="0" applyProtection="0"/>
    <xf numFmtId="191" fontId="94" fillId="0" borderId="8" applyFont="0" applyFill="0" applyBorder="0" applyAlignment="0" applyProtection="0"/>
    <xf numFmtId="191" fontId="94" fillId="0" borderId="8" applyFont="0" applyFill="0" applyBorder="0" applyAlignment="0" applyProtection="0"/>
    <xf numFmtId="170" fontId="94" fillId="0" borderId="8" applyFont="0" applyFill="0" applyBorder="0" applyAlignment="0" applyProtection="0"/>
    <xf numFmtId="167" fontId="94" fillId="0" borderId="8" applyFont="0" applyFill="0" applyBorder="0" applyAlignment="0" applyProtection="0"/>
    <xf numFmtId="41" fontId="94" fillId="0" borderId="8" applyFont="0" applyFill="0" applyBorder="0" applyAlignment="0" applyProtection="0"/>
    <xf numFmtId="167" fontId="94" fillId="0" borderId="8" applyFont="0" applyFill="0" applyBorder="0" applyAlignment="0" applyProtection="0"/>
    <xf numFmtId="41" fontId="94" fillId="0" borderId="8" applyFont="0" applyFill="0" applyBorder="0" applyAlignment="0" applyProtection="0"/>
    <xf numFmtId="167" fontId="94" fillId="0" borderId="8" applyFont="0" applyFill="0" applyBorder="0" applyAlignment="0" applyProtection="0"/>
    <xf numFmtId="191" fontId="94" fillId="0" borderId="8" applyFont="0" applyFill="0" applyBorder="0" applyAlignment="0" applyProtection="0"/>
    <xf numFmtId="41" fontId="94" fillId="0" borderId="8" applyFont="0" applyFill="0" applyBorder="0" applyAlignment="0" applyProtection="0"/>
    <xf numFmtId="167" fontId="94" fillId="0" borderId="8" applyFont="0" applyFill="0" applyBorder="0" applyAlignment="0" applyProtection="0"/>
    <xf numFmtId="191" fontId="94" fillId="0" borderId="8" applyFont="0" applyFill="0" applyBorder="0" applyAlignment="0" applyProtection="0"/>
    <xf numFmtId="167" fontId="94" fillId="0" borderId="8" applyFont="0" applyFill="0" applyBorder="0" applyAlignment="0" applyProtection="0"/>
    <xf numFmtId="41" fontId="94" fillId="0" borderId="8" applyFont="0" applyFill="0" applyBorder="0" applyAlignment="0" applyProtection="0"/>
    <xf numFmtId="212" fontId="94" fillId="0" borderId="8" applyFont="0" applyFill="0" applyBorder="0" applyAlignment="0" applyProtection="0"/>
    <xf numFmtId="170" fontId="94" fillId="0" borderId="8" applyFont="0" applyFill="0" applyBorder="0" applyAlignment="0" applyProtection="0"/>
    <xf numFmtId="212" fontId="94" fillId="0" borderId="8" applyFont="0" applyFill="0" applyBorder="0" applyAlignment="0" applyProtection="0"/>
    <xf numFmtId="167" fontId="94" fillId="0" borderId="8" applyFont="0" applyFill="0" applyBorder="0" applyAlignment="0" applyProtection="0"/>
    <xf numFmtId="191" fontId="94" fillId="0" borderId="8" applyFont="0" applyFill="0" applyBorder="0" applyAlignment="0" applyProtection="0"/>
    <xf numFmtId="211" fontId="94" fillId="0" borderId="8" applyFont="0" applyFill="0" applyBorder="0" applyAlignment="0" applyProtection="0"/>
    <xf numFmtId="191" fontId="94" fillId="0" borderId="8" applyFont="0" applyFill="0" applyBorder="0" applyAlignment="0" applyProtection="0"/>
    <xf numFmtId="167" fontId="94" fillId="0" borderId="8" applyFont="0" applyFill="0" applyBorder="0" applyAlignment="0" applyProtection="0"/>
    <xf numFmtId="41" fontId="94" fillId="0" borderId="8" applyFont="0" applyFill="0" applyBorder="0" applyAlignment="0" applyProtection="0"/>
    <xf numFmtId="212" fontId="94" fillId="0" borderId="8" applyFont="0" applyFill="0" applyBorder="0" applyAlignment="0" applyProtection="0"/>
    <xf numFmtId="210" fontId="94" fillId="0" borderId="8" applyFont="0" applyFill="0" applyBorder="0" applyAlignment="0" applyProtection="0"/>
    <xf numFmtId="167" fontId="94" fillId="0" borderId="8" applyFont="0" applyFill="0" applyBorder="0" applyAlignment="0" applyProtection="0"/>
    <xf numFmtId="210" fontId="94" fillId="0" borderId="8" applyFont="0" applyFill="0" applyBorder="0" applyAlignment="0" applyProtection="0"/>
    <xf numFmtId="191" fontId="94" fillId="0" borderId="8" applyFont="0" applyFill="0" applyBorder="0" applyAlignment="0" applyProtection="0"/>
    <xf numFmtId="210" fontId="94" fillId="0" borderId="8" applyFont="0" applyFill="0" applyBorder="0" applyAlignment="0" applyProtection="0"/>
    <xf numFmtId="191" fontId="94" fillId="0" borderId="8" applyFont="0" applyFill="0" applyBorder="0" applyAlignment="0" applyProtection="0"/>
    <xf numFmtId="214" fontId="94" fillId="0" borderId="8" applyFont="0" applyFill="0" applyBorder="0" applyAlignment="0" applyProtection="0"/>
    <xf numFmtId="215" fontId="94" fillId="0" borderId="8" applyFont="0" applyFill="0" applyBorder="0" applyAlignment="0" applyProtection="0"/>
    <xf numFmtId="212" fontId="94" fillId="0" borderId="8" applyFont="0" applyFill="0" applyBorder="0" applyAlignment="0" applyProtection="0"/>
    <xf numFmtId="167" fontId="94" fillId="0" borderId="8" applyFont="0" applyFill="0" applyBorder="0" applyAlignment="0" applyProtection="0"/>
    <xf numFmtId="167" fontId="94" fillId="0" borderId="8" applyFont="0" applyFill="0" applyBorder="0" applyAlignment="0" applyProtection="0"/>
    <xf numFmtId="167" fontId="94" fillId="0" borderId="8" applyFont="0" applyFill="0" applyBorder="0" applyAlignment="0" applyProtection="0"/>
    <xf numFmtId="167" fontId="94" fillId="0" borderId="8" applyFont="0" applyFill="0" applyBorder="0" applyAlignment="0" applyProtection="0"/>
    <xf numFmtId="211" fontId="94" fillId="0" borderId="8" applyFont="0" applyFill="0" applyBorder="0" applyAlignment="0" applyProtection="0"/>
    <xf numFmtId="191" fontId="94" fillId="0" borderId="8" applyFont="0" applyFill="0" applyBorder="0" applyAlignment="0" applyProtection="0"/>
    <xf numFmtId="0" fontId="94" fillId="0" borderId="8" applyFont="0" applyFill="0" applyBorder="0" applyAlignment="0" applyProtection="0"/>
    <xf numFmtId="196" fontId="94" fillId="0" borderId="8" applyFont="0" applyFill="0" applyBorder="0" applyAlignment="0" applyProtection="0"/>
    <xf numFmtId="169" fontId="94" fillId="0" borderId="8" applyFont="0" applyFill="0" applyBorder="0" applyAlignment="0" applyProtection="0"/>
    <xf numFmtId="43" fontId="94" fillId="0" borderId="8" applyFont="0" applyFill="0" applyBorder="0" applyAlignment="0" applyProtection="0"/>
    <xf numFmtId="171" fontId="94" fillId="0" borderId="8" applyFont="0" applyFill="0" applyBorder="0" applyAlignment="0" applyProtection="0"/>
    <xf numFmtId="197" fontId="94" fillId="0" borderId="8" applyFont="0" applyFill="0" applyBorder="0" applyAlignment="0" applyProtection="0"/>
    <xf numFmtId="198" fontId="94" fillId="0" borderId="8" applyFont="0" applyFill="0" applyBorder="0" applyAlignment="0" applyProtection="0"/>
    <xf numFmtId="199" fontId="94" fillId="0" borderId="8" applyFont="0" applyFill="0" applyBorder="0" applyAlignment="0" applyProtection="0"/>
    <xf numFmtId="198" fontId="94" fillId="0" borderId="8" applyFont="0" applyFill="0" applyBorder="0" applyAlignment="0" applyProtection="0"/>
    <xf numFmtId="171" fontId="94" fillId="0" borderId="8" applyFont="0" applyFill="0" applyBorder="0" applyAlignment="0" applyProtection="0"/>
    <xf numFmtId="200" fontId="94" fillId="0" borderId="8" applyFont="0" applyFill="0" applyBorder="0" applyAlignment="0" applyProtection="0"/>
    <xf numFmtId="169" fontId="94" fillId="0" borderId="8" applyFont="0" applyFill="0" applyBorder="0" applyAlignment="0" applyProtection="0"/>
    <xf numFmtId="43" fontId="94" fillId="0" borderId="8" applyFont="0" applyFill="0" applyBorder="0" applyAlignment="0" applyProtection="0"/>
    <xf numFmtId="43" fontId="94" fillId="0" borderId="8" applyFont="0" applyFill="0" applyBorder="0" applyAlignment="0" applyProtection="0"/>
    <xf numFmtId="43" fontId="94" fillId="0" borderId="8" applyFont="0" applyFill="0" applyBorder="0" applyAlignment="0" applyProtection="0"/>
    <xf numFmtId="169" fontId="94" fillId="0" borderId="8" applyFont="0" applyFill="0" applyBorder="0" applyAlignment="0" applyProtection="0"/>
    <xf numFmtId="199" fontId="94" fillId="0" borderId="8" applyFont="0" applyFill="0" applyBorder="0" applyAlignment="0" applyProtection="0"/>
    <xf numFmtId="201" fontId="94" fillId="0" borderId="8" applyFont="0" applyFill="0" applyBorder="0" applyAlignment="0" applyProtection="0"/>
    <xf numFmtId="169" fontId="94" fillId="0" borderId="8" applyFont="0" applyFill="0" applyBorder="0" applyAlignment="0" applyProtection="0"/>
    <xf numFmtId="169" fontId="94" fillId="0" borderId="8" applyFont="0" applyFill="0" applyBorder="0" applyAlignment="0" applyProtection="0"/>
    <xf numFmtId="43" fontId="94" fillId="0" borderId="8" applyFont="0" applyFill="0" applyBorder="0" applyAlignment="0" applyProtection="0"/>
    <xf numFmtId="198" fontId="94" fillId="0" borderId="8" applyFont="0" applyFill="0" applyBorder="0" applyAlignment="0" applyProtection="0"/>
    <xf numFmtId="169" fontId="94" fillId="0" borderId="8" applyFont="0" applyFill="0" applyBorder="0" applyAlignment="0" applyProtection="0"/>
    <xf numFmtId="197" fontId="94" fillId="0" borderId="8" applyFont="0" applyFill="0" applyBorder="0" applyAlignment="0" applyProtection="0"/>
    <xf numFmtId="171" fontId="94" fillId="0" borderId="8" applyFont="0" applyFill="0" applyBorder="0" applyAlignment="0" applyProtection="0"/>
    <xf numFmtId="171" fontId="94" fillId="0" borderId="8" applyFont="0" applyFill="0" applyBorder="0" applyAlignment="0" applyProtection="0"/>
    <xf numFmtId="171" fontId="94" fillId="0" borderId="8" applyFont="0" applyFill="0" applyBorder="0" applyAlignment="0" applyProtection="0"/>
    <xf numFmtId="171" fontId="94" fillId="0" borderId="8" applyFont="0" applyFill="0" applyBorder="0" applyAlignment="0" applyProtection="0"/>
    <xf numFmtId="43" fontId="94" fillId="0" borderId="8" applyFont="0" applyFill="0" applyBorder="0" applyAlignment="0" applyProtection="0"/>
    <xf numFmtId="171" fontId="94" fillId="0" borderId="8" applyFont="0" applyFill="0" applyBorder="0" applyAlignment="0" applyProtection="0"/>
    <xf numFmtId="199" fontId="94" fillId="0" borderId="8" applyFont="0" applyFill="0" applyBorder="0" applyAlignment="0" applyProtection="0"/>
    <xf numFmtId="0" fontId="94" fillId="0" borderId="8" applyFont="0" applyFill="0" applyBorder="0" applyAlignment="0" applyProtection="0"/>
    <xf numFmtId="43" fontId="94" fillId="0" borderId="8" applyFont="0" applyFill="0" applyBorder="0" applyAlignment="0" applyProtection="0"/>
    <xf numFmtId="43" fontId="94" fillId="0" borderId="8" applyFont="0" applyFill="0" applyBorder="0" applyAlignment="0" applyProtection="0"/>
    <xf numFmtId="43" fontId="94" fillId="0" borderId="8" applyFont="0" applyFill="0" applyBorder="0" applyAlignment="0" applyProtection="0"/>
    <xf numFmtId="200" fontId="94" fillId="0" borderId="8" applyFont="0" applyFill="0" applyBorder="0" applyAlignment="0" applyProtection="0"/>
    <xf numFmtId="199" fontId="94" fillId="0" borderId="8" applyFont="0" applyFill="0" applyBorder="0" applyAlignment="0" applyProtection="0"/>
    <xf numFmtId="0" fontId="94" fillId="0" borderId="8" applyFont="0" applyFill="0" applyBorder="0" applyAlignment="0" applyProtection="0"/>
    <xf numFmtId="199" fontId="94" fillId="0" borderId="8" applyFont="0" applyFill="0" applyBorder="0" applyAlignment="0" applyProtection="0"/>
    <xf numFmtId="199" fontId="94" fillId="0" borderId="8" applyFont="0" applyFill="0" applyBorder="0" applyAlignment="0" applyProtection="0"/>
    <xf numFmtId="201" fontId="94" fillId="0" borderId="8" applyFont="0" applyFill="0" applyBorder="0" applyAlignment="0" applyProtection="0"/>
    <xf numFmtId="199" fontId="94" fillId="0" borderId="8" applyFont="0" applyFill="0" applyBorder="0" applyAlignment="0" applyProtection="0"/>
    <xf numFmtId="199" fontId="94" fillId="0" borderId="8" applyFont="0" applyFill="0" applyBorder="0" applyAlignment="0" applyProtection="0"/>
    <xf numFmtId="199" fontId="94" fillId="0" borderId="8" applyFont="0" applyFill="0" applyBorder="0" applyAlignment="0" applyProtection="0"/>
    <xf numFmtId="199" fontId="94" fillId="0" borderId="8" applyFont="0" applyFill="0" applyBorder="0" applyAlignment="0" applyProtection="0"/>
    <xf numFmtId="199" fontId="94" fillId="0" borderId="8" applyFont="0" applyFill="0" applyBorder="0" applyAlignment="0" applyProtection="0"/>
    <xf numFmtId="199" fontId="94" fillId="0" borderId="8" applyFont="0" applyFill="0" applyBorder="0" applyAlignment="0" applyProtection="0"/>
    <xf numFmtId="199" fontId="94" fillId="0" borderId="8" applyFont="0" applyFill="0" applyBorder="0" applyAlignment="0" applyProtection="0"/>
    <xf numFmtId="199" fontId="94" fillId="0" borderId="8" applyFont="0" applyFill="0" applyBorder="0" applyAlignment="0" applyProtection="0"/>
    <xf numFmtId="199" fontId="94" fillId="0" borderId="8" applyFont="0" applyFill="0" applyBorder="0" applyAlignment="0" applyProtection="0"/>
    <xf numFmtId="171" fontId="94" fillId="0" borderId="8" applyFont="0" applyFill="0" applyBorder="0" applyAlignment="0" applyProtection="0"/>
    <xf numFmtId="169" fontId="94" fillId="0" borderId="8" applyFont="0" applyFill="0" applyBorder="0" applyAlignment="0" applyProtection="0"/>
    <xf numFmtId="43" fontId="94" fillId="0" borderId="8" applyFont="0" applyFill="0" applyBorder="0" applyAlignment="0" applyProtection="0"/>
    <xf numFmtId="169" fontId="94" fillId="0" borderId="8" applyFont="0" applyFill="0" applyBorder="0" applyAlignment="0" applyProtection="0"/>
    <xf numFmtId="199" fontId="94" fillId="0" borderId="8" applyFont="0" applyFill="0" applyBorder="0" applyAlignment="0" applyProtection="0"/>
    <xf numFmtId="43" fontId="94" fillId="0" borderId="8" applyFont="0" applyFill="0" applyBorder="0" applyAlignment="0" applyProtection="0"/>
    <xf numFmtId="169" fontId="94" fillId="0" borderId="8" applyFont="0" applyFill="0" applyBorder="0" applyAlignment="0" applyProtection="0"/>
    <xf numFmtId="199" fontId="94" fillId="0" borderId="8" applyFont="0" applyFill="0" applyBorder="0" applyAlignment="0" applyProtection="0"/>
    <xf numFmtId="43" fontId="94" fillId="0" borderId="8" applyFont="0" applyFill="0" applyBorder="0" applyAlignment="0" applyProtection="0"/>
    <xf numFmtId="169" fontId="94" fillId="0" borderId="8" applyFont="0" applyFill="0" applyBorder="0" applyAlignment="0" applyProtection="0"/>
    <xf numFmtId="199" fontId="94" fillId="0" borderId="8" applyFont="0" applyFill="0" applyBorder="0" applyAlignment="0" applyProtection="0"/>
    <xf numFmtId="169" fontId="94" fillId="0" borderId="8" applyFont="0" applyFill="0" applyBorder="0" applyAlignment="0" applyProtection="0"/>
    <xf numFmtId="43" fontId="94" fillId="0" borderId="8" applyFont="0" applyFill="0" applyBorder="0" applyAlignment="0" applyProtection="0"/>
    <xf numFmtId="201" fontId="94" fillId="0" borderId="8" applyFont="0" applyFill="0" applyBorder="0" applyAlignment="0" applyProtection="0"/>
    <xf numFmtId="171" fontId="94" fillId="0" borderId="8" applyFont="0" applyFill="0" applyBorder="0" applyAlignment="0" applyProtection="0"/>
    <xf numFmtId="201" fontId="94" fillId="0" borderId="8" applyFont="0" applyFill="0" applyBorder="0" applyAlignment="0" applyProtection="0"/>
    <xf numFmtId="169" fontId="94" fillId="0" borderId="8" applyFont="0" applyFill="0" applyBorder="0" applyAlignment="0" applyProtection="0"/>
    <xf numFmtId="199" fontId="94" fillId="0" borderId="8" applyFont="0" applyFill="0" applyBorder="0" applyAlignment="0" applyProtection="0"/>
    <xf numFmtId="200" fontId="94" fillId="0" borderId="8" applyFont="0" applyFill="0" applyBorder="0" applyAlignment="0" applyProtection="0"/>
    <xf numFmtId="199" fontId="94" fillId="0" borderId="8" applyFont="0" applyFill="0" applyBorder="0" applyAlignment="0" applyProtection="0"/>
    <xf numFmtId="169" fontId="94" fillId="0" borderId="8" applyFont="0" applyFill="0" applyBorder="0" applyAlignment="0" applyProtection="0"/>
    <xf numFmtId="43" fontId="94" fillId="0" borderId="8" applyFont="0" applyFill="0" applyBorder="0" applyAlignment="0" applyProtection="0"/>
    <xf numFmtId="201" fontId="94" fillId="0" borderId="8" applyFont="0" applyFill="0" applyBorder="0" applyAlignment="0" applyProtection="0"/>
    <xf numFmtId="198" fontId="94" fillId="0" borderId="8" applyFont="0" applyFill="0" applyBorder="0" applyAlignment="0" applyProtection="0"/>
    <xf numFmtId="169" fontId="94" fillId="0" borderId="8" applyFont="0" applyFill="0" applyBorder="0" applyAlignment="0" applyProtection="0"/>
    <xf numFmtId="198" fontId="94" fillId="0" borderId="8" applyFont="0" applyFill="0" applyBorder="0" applyAlignment="0" applyProtection="0"/>
    <xf numFmtId="199" fontId="94" fillId="0" borderId="8" applyFont="0" applyFill="0" applyBorder="0" applyAlignment="0" applyProtection="0"/>
    <xf numFmtId="198" fontId="94" fillId="0" borderId="8" applyFont="0" applyFill="0" applyBorder="0" applyAlignment="0" applyProtection="0"/>
    <xf numFmtId="199" fontId="94" fillId="0" borderId="8" applyFont="0" applyFill="0" applyBorder="0" applyAlignment="0" applyProtection="0"/>
    <xf numFmtId="202" fontId="94" fillId="0" borderId="8" applyFont="0" applyFill="0" applyBorder="0" applyAlignment="0" applyProtection="0"/>
    <xf numFmtId="203" fontId="94" fillId="0" borderId="8" applyFont="0" applyFill="0" applyBorder="0" applyAlignment="0" applyProtection="0"/>
    <xf numFmtId="201" fontId="94" fillId="0" borderId="8" applyFont="0" applyFill="0" applyBorder="0" applyAlignment="0" applyProtection="0"/>
    <xf numFmtId="169" fontId="94" fillId="0" borderId="8" applyFont="0" applyFill="0" applyBorder="0" applyAlignment="0" applyProtection="0"/>
    <xf numFmtId="169" fontId="94" fillId="0" borderId="8" applyFont="0" applyFill="0" applyBorder="0" applyAlignment="0" applyProtection="0"/>
    <xf numFmtId="169" fontId="94" fillId="0" borderId="8" applyFont="0" applyFill="0" applyBorder="0" applyAlignment="0" applyProtection="0"/>
    <xf numFmtId="169" fontId="94" fillId="0" borderId="8" applyFont="0" applyFill="0" applyBorder="0" applyAlignment="0" applyProtection="0"/>
    <xf numFmtId="200" fontId="94" fillId="0" borderId="8" applyFont="0" applyFill="0" applyBorder="0" applyAlignment="0" applyProtection="0"/>
    <xf numFmtId="199" fontId="94" fillId="0" borderId="8" applyFont="0" applyFill="0" applyBorder="0" applyAlignment="0" applyProtection="0"/>
    <xf numFmtId="180" fontId="75" fillId="0" borderId="8" applyFont="0" applyFill="0" applyBorder="0" applyAlignment="0" applyProtection="0"/>
    <xf numFmtId="180" fontId="75" fillId="0" borderId="8" applyFont="0" applyFill="0" applyBorder="0" applyAlignment="0" applyProtection="0"/>
    <xf numFmtId="189" fontId="75" fillId="0" borderId="8" applyFont="0" applyFill="0" applyBorder="0" applyAlignment="0" applyProtection="0"/>
    <xf numFmtId="189" fontId="75" fillId="0" borderId="8" applyFont="0" applyFill="0" applyBorder="0" applyAlignment="0" applyProtection="0"/>
    <xf numFmtId="189" fontId="75" fillId="0" borderId="8" applyFont="0" applyFill="0" applyBorder="0" applyAlignment="0" applyProtection="0"/>
    <xf numFmtId="189" fontId="75" fillId="0" borderId="8" applyFont="0" applyFill="0" applyBorder="0" applyAlignment="0" applyProtection="0"/>
    <xf numFmtId="189" fontId="75" fillId="0" borderId="8" applyFont="0" applyFill="0" applyBorder="0" applyAlignment="0" applyProtection="0"/>
    <xf numFmtId="180" fontId="75" fillId="0" borderId="8" applyFont="0" applyFill="0" applyBorder="0" applyAlignment="0" applyProtection="0"/>
    <xf numFmtId="189" fontId="75" fillId="0" borderId="8" applyFont="0" applyFill="0" applyBorder="0" applyAlignment="0" applyProtection="0"/>
    <xf numFmtId="189" fontId="75" fillId="0" borderId="8" applyFont="0" applyFill="0" applyBorder="0" applyAlignment="0" applyProtection="0"/>
    <xf numFmtId="189" fontId="75" fillId="0" borderId="8" applyFont="0" applyFill="0" applyBorder="0" applyAlignment="0" applyProtection="0"/>
    <xf numFmtId="195" fontId="75" fillId="0" borderId="8" applyFont="0" applyFill="0" applyBorder="0" applyAlignment="0" applyProtection="0"/>
    <xf numFmtId="43" fontId="75" fillId="0" borderId="8" applyFont="0" applyFill="0" applyBorder="0" applyAlignment="0" applyProtection="0"/>
    <xf numFmtId="0" fontId="96" fillId="0" borderId="8"/>
    <xf numFmtId="194" fontId="94" fillId="0" borderId="8" applyFont="0" applyFill="0" applyBorder="0" applyAlignment="0" applyProtection="0"/>
    <xf numFmtId="166" fontId="94" fillId="0" borderId="8" applyFon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166" fontId="94" fillId="0" borderId="8" applyFont="0" applyFill="0" applyBorder="0" applyAlignment="0" applyProtection="0"/>
    <xf numFmtId="0" fontId="97" fillId="0" borderId="8">
      <alignment vertical="top"/>
    </xf>
    <xf numFmtId="0" fontId="98" fillId="0" borderId="8">
      <alignment vertical="top"/>
    </xf>
    <xf numFmtId="0" fontId="98" fillId="0" borderId="8">
      <alignment vertical="top"/>
    </xf>
    <xf numFmtId="0" fontId="97" fillId="0" borderId="8">
      <alignment vertical="top"/>
    </xf>
    <xf numFmtId="0" fontId="97" fillId="0" borderId="8">
      <alignment vertical="top"/>
    </xf>
    <xf numFmtId="0" fontId="97" fillId="0" borderId="8">
      <alignment vertical="top"/>
    </xf>
    <xf numFmtId="0" fontId="43" fillId="0" borderId="8"/>
    <xf numFmtId="0" fontId="97" fillId="0" borderId="8">
      <alignment vertical="top"/>
    </xf>
    <xf numFmtId="0" fontId="98" fillId="0" borderId="8">
      <alignment vertical="top"/>
    </xf>
    <xf numFmtId="0" fontId="98" fillId="0" borderId="8">
      <alignment vertical="top"/>
    </xf>
    <xf numFmtId="0" fontId="97" fillId="0" borderId="8">
      <alignment vertical="top"/>
    </xf>
    <xf numFmtId="0" fontId="97" fillId="0" borderId="8">
      <alignment vertical="top"/>
    </xf>
    <xf numFmtId="0" fontId="97" fillId="0" borderId="8">
      <alignment vertical="top"/>
    </xf>
    <xf numFmtId="0" fontId="98" fillId="0" borderId="8">
      <alignment vertical="top"/>
    </xf>
    <xf numFmtId="0" fontId="98" fillId="0" borderId="8">
      <alignment vertical="top"/>
    </xf>
    <xf numFmtId="0" fontId="97" fillId="0" borderId="8">
      <alignment vertical="top"/>
    </xf>
    <xf numFmtId="0" fontId="98" fillId="0" borderId="8">
      <alignment vertical="top"/>
    </xf>
    <xf numFmtId="0" fontId="98" fillId="0" borderId="8">
      <alignment vertical="top"/>
    </xf>
    <xf numFmtId="0" fontId="97" fillId="0" borderId="8">
      <alignment vertical="top"/>
    </xf>
    <xf numFmtId="0" fontId="97" fillId="0" borderId="8">
      <alignment vertical="top"/>
    </xf>
    <xf numFmtId="0" fontId="97" fillId="0" borderId="8">
      <alignment vertical="top"/>
    </xf>
    <xf numFmtId="0" fontId="98" fillId="0" borderId="8">
      <alignment vertical="top"/>
    </xf>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195" fontId="82" fillId="0" borderId="8" applyProtection="0"/>
    <xf numFmtId="189" fontId="82" fillId="0" borderId="8" applyProtection="0"/>
    <xf numFmtId="189" fontId="82" fillId="0" borderId="8" applyProtection="0"/>
    <xf numFmtId="0" fontId="77" fillId="0" borderId="8" applyProtection="0"/>
    <xf numFmtId="195" fontId="82" fillId="0" borderId="8" applyProtection="0"/>
    <xf numFmtId="189" fontId="82" fillId="0" borderId="8" applyProtection="0"/>
    <xf numFmtId="189" fontId="82" fillId="0" borderId="8" applyProtection="0"/>
    <xf numFmtId="0" fontId="77" fillId="0" borderId="8" applyProtection="0"/>
    <xf numFmtId="194" fontId="94" fillId="0" borderId="8" applyFon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83" fillId="0" borderId="8" applyNumberFormat="0" applyFill="0" applyBorder="0" applyAlignment="0" applyProtection="0"/>
    <xf numFmtId="0" fontId="96" fillId="0" borderId="8"/>
    <xf numFmtId="188" fontId="94" fillId="0" borderId="8" applyFont="0" applyFill="0" applyBorder="0" applyAlignment="0" applyProtection="0"/>
    <xf numFmtId="0" fontId="96" fillId="0" borderId="8"/>
    <xf numFmtId="166" fontId="94" fillId="0" borderId="8" applyFont="0" applyFill="0" applyBorder="0" applyAlignment="0" applyProtection="0"/>
    <xf numFmtId="216" fontId="101" fillId="0" borderId="8" applyFont="0" applyFill="0" applyBorder="0" applyAlignment="0" applyProtection="0"/>
    <xf numFmtId="0" fontId="43" fillId="0" borderId="8"/>
    <xf numFmtId="217" fontId="102" fillId="0" borderId="8" applyFont="0" applyFill="0" applyBorder="0" applyAlignment="0" applyProtection="0"/>
    <xf numFmtId="218" fontId="102" fillId="0" borderId="8" applyFont="0" applyFill="0" applyBorder="0" applyAlignment="0" applyProtection="0"/>
    <xf numFmtId="0" fontId="103" fillId="0" borderId="8"/>
    <xf numFmtId="0" fontId="104" fillId="0" borderId="8"/>
    <xf numFmtId="0" fontId="104" fillId="0" borderId="8"/>
    <xf numFmtId="0" fontId="104" fillId="0" borderId="8"/>
    <xf numFmtId="0" fontId="55" fillId="0" borderId="8"/>
    <xf numFmtId="1" fontId="105" fillId="0" borderId="19" applyBorder="0" applyAlignment="0">
      <alignment horizontal="center"/>
    </xf>
    <xf numFmtId="1" fontId="105" fillId="0" borderId="19" applyBorder="0" applyAlignment="0">
      <alignment horizontal="center"/>
    </xf>
    <xf numFmtId="0" fontId="106" fillId="0" borderId="8"/>
    <xf numFmtId="0" fontId="106" fillId="0" borderId="8"/>
    <xf numFmtId="0" fontId="43" fillId="0" borderId="8"/>
    <xf numFmtId="0" fontId="78" fillId="0" borderId="8"/>
    <xf numFmtId="0" fontId="43" fillId="0" borderId="8"/>
    <xf numFmtId="0" fontId="107" fillId="0" borderId="8"/>
    <xf numFmtId="0" fontId="106" fillId="0" borderId="8" applyProtection="0"/>
    <xf numFmtId="3" fontId="79" fillId="0" borderId="19"/>
    <xf numFmtId="3" fontId="79" fillId="0" borderId="19"/>
    <xf numFmtId="3" fontId="79" fillId="0" borderId="19"/>
    <xf numFmtId="3" fontId="79" fillId="0" borderId="19"/>
    <xf numFmtId="0" fontId="108" fillId="43" borderId="8"/>
    <xf numFmtId="0" fontId="108" fillId="43" borderId="8"/>
    <xf numFmtId="0" fontId="108" fillId="43" borderId="8"/>
    <xf numFmtId="216" fontId="101" fillId="0" borderId="8" applyFont="0" applyFill="0" applyBorder="0" applyAlignment="0" applyProtection="0"/>
    <xf numFmtId="216" fontId="101" fillId="0" borderId="8" applyFont="0" applyFill="0" applyBorder="0" applyAlignment="0" applyProtection="0"/>
    <xf numFmtId="216" fontId="101" fillId="0" borderId="8" applyFont="0" applyFill="0" applyBorder="0" applyAlignment="0" applyProtection="0"/>
    <xf numFmtId="216" fontId="101" fillId="0" borderId="8" applyFont="0" applyFill="0" applyBorder="0" applyAlignment="0" applyProtection="0"/>
    <xf numFmtId="0" fontId="108" fillId="43" borderId="8"/>
    <xf numFmtId="0" fontId="108" fillId="43" borderId="8"/>
    <xf numFmtId="0" fontId="108" fillId="43" borderId="8"/>
    <xf numFmtId="0" fontId="108" fillId="43" borderId="8"/>
    <xf numFmtId="0" fontId="108" fillId="43" borderId="8"/>
    <xf numFmtId="216" fontId="101" fillId="0" borderId="8" applyFont="0" applyFill="0" applyBorder="0" applyAlignment="0" applyProtection="0"/>
    <xf numFmtId="0" fontId="108"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216" fontId="101" fillId="0" borderId="8" applyFont="0" applyFill="0" applyBorder="0" applyAlignment="0" applyProtection="0"/>
    <xf numFmtId="0" fontId="108"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8" fillId="43" borderId="8"/>
    <xf numFmtId="0" fontId="108" fillId="43" borderId="8"/>
    <xf numFmtId="0" fontId="110" fillId="0" borderId="8" applyFont="0" applyFill="0" applyBorder="0" applyAlignment="0">
      <alignment horizontal="left"/>
    </xf>
    <xf numFmtId="0" fontId="108" fillId="43" borderId="8"/>
    <xf numFmtId="0" fontId="110" fillId="0" borderId="8" applyFont="0" applyFill="0" applyBorder="0" applyAlignment="0">
      <alignment horizontal="left"/>
    </xf>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216" fontId="101" fillId="0" borderId="8" applyFont="0" applyFill="0" applyBorder="0" applyAlignment="0" applyProtection="0"/>
    <xf numFmtId="0" fontId="108" fillId="43" borderId="8"/>
    <xf numFmtId="0" fontId="108" fillId="43" borderId="8"/>
    <xf numFmtId="0" fontId="111" fillId="0" borderId="19" applyNumberFormat="0" applyFont="0" applyBorder="0">
      <alignment horizontal="left" indent="2"/>
    </xf>
    <xf numFmtId="0" fontId="111" fillId="0" borderId="19" applyNumberFormat="0" applyFont="0" applyBorder="0">
      <alignment horizontal="left" indent="2"/>
    </xf>
    <xf numFmtId="0" fontId="111" fillId="0" borderId="19" applyNumberFormat="0" applyFont="0" applyBorder="0">
      <alignment horizontal="left" indent="2"/>
    </xf>
    <xf numFmtId="0" fontId="110" fillId="0" borderId="8" applyFont="0" applyFill="0" applyBorder="0" applyAlignment="0">
      <alignment horizontal="left"/>
    </xf>
    <xf numFmtId="0" fontId="110" fillId="0" borderId="8" applyFont="0" applyFill="0" applyBorder="0" applyAlignment="0">
      <alignment horizontal="left"/>
    </xf>
    <xf numFmtId="0" fontId="112" fillId="0" borderId="8"/>
    <xf numFmtId="0" fontId="113" fillId="44" borderId="40" applyFont="0" applyFill="0" applyAlignment="0">
      <alignment vertical="center" wrapText="1"/>
    </xf>
    <xf numFmtId="9" fontId="114" fillId="0" borderId="8" applyBorder="0" applyAlignment="0" applyProtection="0"/>
    <xf numFmtId="0" fontId="115" fillId="43" borderId="8"/>
    <xf numFmtId="0" fontId="115"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15" fillId="43" borderId="8"/>
    <xf numFmtId="0" fontId="111" fillId="0" borderId="19" applyNumberFormat="0" applyFont="0" applyBorder="0" applyAlignment="0">
      <alignment horizontal="center"/>
    </xf>
    <xf numFmtId="0" fontId="111" fillId="0" borderId="19" applyNumberFormat="0" applyFont="0" applyBorder="0" applyAlignment="0">
      <alignment horizontal="center"/>
    </xf>
    <xf numFmtId="0" fontId="111" fillId="0" borderId="19" applyNumberFormat="0" applyFont="0" applyBorder="0" applyAlignment="0">
      <alignment horizontal="center"/>
    </xf>
    <xf numFmtId="0" fontId="76" fillId="0" borderId="8"/>
    <xf numFmtId="0" fontId="76" fillId="0" borderId="8"/>
    <xf numFmtId="0" fontId="42" fillId="45" borderId="8" applyNumberFormat="0" applyBorder="0" applyAlignment="0" applyProtection="0"/>
    <xf numFmtId="0" fontId="42" fillId="45" borderId="8" applyNumberFormat="0" applyBorder="0" applyAlignment="0" applyProtection="0"/>
    <xf numFmtId="0" fontId="42" fillId="45" borderId="8" applyNumberFormat="0" applyBorder="0" applyAlignment="0" applyProtection="0"/>
    <xf numFmtId="0" fontId="42" fillId="45" borderId="8" applyNumberFormat="0" applyBorder="0" applyAlignment="0" applyProtection="0"/>
    <xf numFmtId="0" fontId="42" fillId="46" borderId="8" applyNumberFormat="0" applyBorder="0" applyAlignment="0" applyProtection="0"/>
    <xf numFmtId="0" fontId="42" fillId="46" borderId="8" applyNumberFormat="0" applyBorder="0" applyAlignment="0" applyProtection="0"/>
    <xf numFmtId="0" fontId="42" fillId="46" borderId="8" applyNumberFormat="0" applyBorder="0" applyAlignment="0" applyProtection="0"/>
    <xf numFmtId="0" fontId="42" fillId="46" borderId="8" applyNumberFormat="0" applyBorder="0" applyAlignment="0" applyProtection="0"/>
    <xf numFmtId="0" fontId="42" fillId="47" borderId="8" applyNumberFormat="0" applyBorder="0" applyAlignment="0" applyProtection="0"/>
    <xf numFmtId="0" fontId="42" fillId="47" borderId="8" applyNumberFormat="0" applyBorder="0" applyAlignment="0" applyProtection="0"/>
    <xf numFmtId="0" fontId="42" fillId="47" borderId="8" applyNumberFormat="0" applyBorder="0" applyAlignment="0" applyProtection="0"/>
    <xf numFmtId="0" fontId="42" fillId="47" borderId="8" applyNumberFormat="0" applyBorder="0" applyAlignment="0" applyProtection="0"/>
    <xf numFmtId="0" fontId="42" fillId="48" borderId="8" applyNumberFormat="0" applyBorder="0" applyAlignment="0" applyProtection="0"/>
    <xf numFmtId="0" fontId="42" fillId="48" borderId="8" applyNumberFormat="0" applyBorder="0" applyAlignment="0" applyProtection="0"/>
    <xf numFmtId="0" fontId="42" fillId="48" borderId="8" applyNumberFormat="0" applyBorder="0" applyAlignment="0" applyProtection="0"/>
    <xf numFmtId="0" fontId="42" fillId="48" borderId="8" applyNumberFormat="0" applyBorder="0" applyAlignment="0" applyProtection="0"/>
    <xf numFmtId="0" fontId="42" fillId="49" borderId="8" applyNumberFormat="0" applyBorder="0" applyAlignment="0" applyProtection="0"/>
    <xf numFmtId="0" fontId="42" fillId="49" borderId="8" applyNumberFormat="0" applyBorder="0" applyAlignment="0" applyProtection="0"/>
    <xf numFmtId="0" fontId="42" fillId="49" borderId="8" applyNumberFormat="0" applyBorder="0" applyAlignment="0" applyProtection="0"/>
    <xf numFmtId="0" fontId="42" fillId="49" borderId="8" applyNumberFormat="0" applyBorder="0" applyAlignment="0" applyProtection="0"/>
    <xf numFmtId="0" fontId="42" fillId="50" borderId="8" applyNumberFormat="0" applyBorder="0" applyAlignment="0" applyProtection="0"/>
    <xf numFmtId="0" fontId="42" fillId="50" borderId="8" applyNumberFormat="0" applyBorder="0" applyAlignment="0" applyProtection="0"/>
    <xf numFmtId="0" fontId="42" fillId="50" borderId="8" applyNumberFormat="0" applyBorder="0" applyAlignment="0" applyProtection="0"/>
    <xf numFmtId="0" fontId="42" fillId="50" borderId="8" applyNumberFormat="0" applyBorder="0" applyAlignment="0" applyProtection="0"/>
    <xf numFmtId="0" fontId="43" fillId="0" borderId="8"/>
    <xf numFmtId="0" fontId="116" fillId="43" borderId="8"/>
    <xf numFmtId="0" fontId="116"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09" fillId="43" borderId="8"/>
    <xf numFmtId="0" fontId="116" fillId="43" borderId="8"/>
    <xf numFmtId="0" fontId="117" fillId="0" borderId="8">
      <alignment wrapText="1"/>
    </xf>
    <xf numFmtId="0" fontId="117" fillId="0" borderId="8">
      <alignment wrapText="1"/>
    </xf>
    <xf numFmtId="0" fontId="109" fillId="0" borderId="8">
      <alignment wrapText="1"/>
    </xf>
    <xf numFmtId="0" fontId="109" fillId="0" borderId="8">
      <alignment wrapText="1"/>
    </xf>
    <xf numFmtId="0" fontId="109" fillId="0" borderId="8">
      <alignment wrapText="1"/>
    </xf>
    <xf numFmtId="0" fontId="109" fillId="0" borderId="8">
      <alignment wrapText="1"/>
    </xf>
    <xf numFmtId="0" fontId="109" fillId="0" borderId="8">
      <alignment wrapText="1"/>
    </xf>
    <xf numFmtId="0" fontId="109" fillId="0" borderId="8">
      <alignment wrapText="1"/>
    </xf>
    <xf numFmtId="0" fontId="109" fillId="0" borderId="8">
      <alignment wrapText="1"/>
    </xf>
    <xf numFmtId="0" fontId="109" fillId="0" borderId="8">
      <alignment wrapText="1"/>
    </xf>
    <xf numFmtId="0" fontId="109" fillId="0" borderId="8">
      <alignment wrapText="1"/>
    </xf>
    <xf numFmtId="0" fontId="109" fillId="0" borderId="8">
      <alignment wrapText="1"/>
    </xf>
    <xf numFmtId="0" fontId="109" fillId="0" borderId="8">
      <alignment wrapText="1"/>
    </xf>
    <xf numFmtId="0" fontId="109" fillId="0" borderId="8">
      <alignment wrapText="1"/>
    </xf>
    <xf numFmtId="0" fontId="109" fillId="0" borderId="8">
      <alignment wrapText="1"/>
    </xf>
    <xf numFmtId="0" fontId="109" fillId="0" borderId="8">
      <alignment wrapText="1"/>
    </xf>
    <xf numFmtId="0" fontId="109" fillId="0" borderId="8">
      <alignment wrapText="1"/>
    </xf>
    <xf numFmtId="0" fontId="109" fillId="0" borderId="8">
      <alignment wrapText="1"/>
    </xf>
    <xf numFmtId="0" fontId="109" fillId="0" borderId="8">
      <alignment wrapText="1"/>
    </xf>
    <xf numFmtId="0" fontId="109" fillId="0" borderId="8">
      <alignment wrapText="1"/>
    </xf>
    <xf numFmtId="0" fontId="109" fillId="0" borderId="8">
      <alignment wrapText="1"/>
    </xf>
    <xf numFmtId="0" fontId="109" fillId="0" borderId="8">
      <alignment wrapText="1"/>
    </xf>
    <xf numFmtId="0" fontId="109" fillId="0" borderId="8">
      <alignment wrapText="1"/>
    </xf>
    <xf numFmtId="0" fontId="109" fillId="0" borderId="8">
      <alignment wrapText="1"/>
    </xf>
    <xf numFmtId="0" fontId="109" fillId="0" borderId="8">
      <alignment wrapText="1"/>
    </xf>
    <xf numFmtId="0" fontId="109" fillId="0" borderId="8">
      <alignment wrapText="1"/>
    </xf>
    <xf numFmtId="0" fontId="109" fillId="0" borderId="8">
      <alignment wrapText="1"/>
    </xf>
    <xf numFmtId="0" fontId="109" fillId="0" borderId="8">
      <alignment wrapText="1"/>
    </xf>
    <xf numFmtId="0" fontId="109" fillId="0" borderId="8">
      <alignment wrapText="1"/>
    </xf>
    <xf numFmtId="0" fontId="109" fillId="0" borderId="8">
      <alignment wrapText="1"/>
    </xf>
    <xf numFmtId="0" fontId="109" fillId="0" borderId="8">
      <alignment wrapText="1"/>
    </xf>
    <xf numFmtId="0" fontId="109" fillId="0" borderId="8">
      <alignment wrapText="1"/>
    </xf>
    <xf numFmtId="0" fontId="109" fillId="0" borderId="8">
      <alignment wrapText="1"/>
    </xf>
    <xf numFmtId="0" fontId="109" fillId="0" borderId="8">
      <alignment wrapText="1"/>
    </xf>
    <xf numFmtId="0" fontId="109" fillId="0" borderId="8">
      <alignment wrapText="1"/>
    </xf>
    <xf numFmtId="0" fontId="109" fillId="0" borderId="8">
      <alignment wrapText="1"/>
    </xf>
    <xf numFmtId="0" fontId="109" fillId="0" borderId="8">
      <alignment wrapText="1"/>
    </xf>
    <xf numFmtId="0" fontId="117" fillId="0" borderId="8">
      <alignment wrapText="1"/>
    </xf>
    <xf numFmtId="0" fontId="42" fillId="51" borderId="8" applyNumberFormat="0" applyBorder="0" applyAlignment="0" applyProtection="0"/>
    <xf numFmtId="0" fontId="42" fillId="51" borderId="8" applyNumberFormat="0" applyBorder="0" applyAlignment="0" applyProtection="0"/>
    <xf numFmtId="0" fontId="42" fillId="51" borderId="8" applyNumberFormat="0" applyBorder="0" applyAlignment="0" applyProtection="0"/>
    <xf numFmtId="0" fontId="42" fillId="51" borderId="8" applyNumberFormat="0" applyBorder="0" applyAlignment="0" applyProtection="0"/>
    <xf numFmtId="0" fontId="42" fillId="52" borderId="8" applyNumberFormat="0" applyBorder="0" applyAlignment="0" applyProtection="0"/>
    <xf numFmtId="0" fontId="42" fillId="52" borderId="8" applyNumberFormat="0" applyBorder="0" applyAlignment="0" applyProtection="0"/>
    <xf numFmtId="0" fontId="42" fillId="52" borderId="8" applyNumberFormat="0" applyBorder="0" applyAlignment="0" applyProtection="0"/>
    <xf numFmtId="0" fontId="42" fillId="52" borderId="8" applyNumberFormat="0" applyBorder="0" applyAlignment="0" applyProtection="0"/>
    <xf numFmtId="0" fontId="42" fillId="53" borderId="8" applyNumberFormat="0" applyBorder="0" applyAlignment="0" applyProtection="0"/>
    <xf numFmtId="0" fontId="42" fillId="53" borderId="8" applyNumberFormat="0" applyBorder="0" applyAlignment="0" applyProtection="0"/>
    <xf numFmtId="0" fontId="42" fillId="53" borderId="8" applyNumberFormat="0" applyBorder="0" applyAlignment="0" applyProtection="0"/>
    <xf numFmtId="0" fontId="42" fillId="53" borderId="8" applyNumberFormat="0" applyBorder="0" applyAlignment="0" applyProtection="0"/>
    <xf numFmtId="0" fontId="42" fillId="48" borderId="8" applyNumberFormat="0" applyBorder="0" applyAlignment="0" applyProtection="0"/>
    <xf numFmtId="0" fontId="42" fillId="48" borderId="8" applyNumberFormat="0" applyBorder="0" applyAlignment="0" applyProtection="0"/>
    <xf numFmtId="0" fontId="42" fillId="48" borderId="8" applyNumberFormat="0" applyBorder="0" applyAlignment="0" applyProtection="0"/>
    <xf numFmtId="0" fontId="42" fillId="48" borderId="8" applyNumberFormat="0" applyBorder="0" applyAlignment="0" applyProtection="0"/>
    <xf numFmtId="0" fontId="42" fillId="51" borderId="8" applyNumberFormat="0" applyBorder="0" applyAlignment="0" applyProtection="0"/>
    <xf numFmtId="0" fontId="42" fillId="51" borderId="8" applyNumberFormat="0" applyBorder="0" applyAlignment="0" applyProtection="0"/>
    <xf numFmtId="0" fontId="42" fillId="51" borderId="8" applyNumberFormat="0" applyBorder="0" applyAlignment="0" applyProtection="0"/>
    <xf numFmtId="0" fontId="42" fillId="51" borderId="8" applyNumberFormat="0" applyBorder="0" applyAlignment="0" applyProtection="0"/>
    <xf numFmtId="0" fontId="42" fillId="54" borderId="8" applyNumberFormat="0" applyBorder="0" applyAlignment="0" applyProtection="0"/>
    <xf numFmtId="0" fontId="42" fillId="54" borderId="8" applyNumberFormat="0" applyBorder="0" applyAlignment="0" applyProtection="0"/>
    <xf numFmtId="0" fontId="42" fillId="54" borderId="8" applyNumberFormat="0" applyBorder="0" applyAlignment="0" applyProtection="0"/>
    <xf numFmtId="0" fontId="42" fillId="54" borderId="8" applyNumberFormat="0" applyBorder="0" applyAlignment="0" applyProtection="0"/>
    <xf numFmtId="173" fontId="118" fillId="0" borderId="23" applyNumberFormat="0" applyFont="0" applyBorder="0" applyAlignment="0">
      <alignment horizontal="center" vertical="center"/>
    </xf>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83" fillId="0" borderId="8"/>
    <xf numFmtId="0" fontId="119" fillId="55" borderId="8" applyNumberFormat="0" applyBorder="0" applyAlignment="0" applyProtection="0"/>
    <xf numFmtId="0" fontId="119" fillId="55" borderId="8" applyNumberFormat="0" applyBorder="0" applyAlignment="0" applyProtection="0"/>
    <xf numFmtId="0" fontId="119" fillId="55" borderId="8" applyNumberFormat="0" applyBorder="0" applyAlignment="0" applyProtection="0"/>
    <xf numFmtId="0" fontId="119" fillId="52" borderId="8" applyNumberFormat="0" applyBorder="0" applyAlignment="0" applyProtection="0"/>
    <xf numFmtId="0" fontId="119" fillId="52" borderId="8" applyNumberFormat="0" applyBorder="0" applyAlignment="0" applyProtection="0"/>
    <xf numFmtId="0" fontId="119" fillId="52" borderId="8" applyNumberFormat="0" applyBorder="0" applyAlignment="0" applyProtection="0"/>
    <xf numFmtId="0" fontId="119" fillId="53" borderId="8" applyNumberFormat="0" applyBorder="0" applyAlignment="0" applyProtection="0"/>
    <xf numFmtId="0" fontId="119" fillId="53" borderId="8" applyNumberFormat="0" applyBorder="0" applyAlignment="0" applyProtection="0"/>
    <xf numFmtId="0" fontId="119" fillId="53" borderId="8" applyNumberFormat="0" applyBorder="0" applyAlignment="0" applyProtection="0"/>
    <xf numFmtId="0" fontId="119" fillId="56" borderId="8" applyNumberFormat="0" applyBorder="0" applyAlignment="0" applyProtection="0"/>
    <xf numFmtId="0" fontId="119" fillId="56" borderId="8" applyNumberFormat="0" applyBorder="0" applyAlignment="0" applyProtection="0"/>
    <xf numFmtId="0" fontId="119" fillId="56" borderId="8" applyNumberFormat="0" applyBorder="0" applyAlignment="0" applyProtection="0"/>
    <xf numFmtId="0" fontId="119" fillId="57" borderId="8" applyNumberFormat="0" applyBorder="0" applyAlignment="0" applyProtection="0"/>
    <xf numFmtId="0" fontId="119" fillId="57" borderId="8" applyNumberFormat="0" applyBorder="0" applyAlignment="0" applyProtection="0"/>
    <xf numFmtId="0" fontId="119" fillId="57" borderId="8" applyNumberFormat="0" applyBorder="0" applyAlignment="0" applyProtection="0"/>
    <xf numFmtId="0" fontId="119" fillId="58" borderId="8" applyNumberFormat="0" applyBorder="0" applyAlignment="0" applyProtection="0"/>
    <xf numFmtId="0" fontId="119" fillId="58" borderId="8" applyNumberFormat="0" applyBorder="0" applyAlignment="0" applyProtection="0"/>
    <xf numFmtId="0" fontId="119" fillId="58" borderId="8" applyNumberFormat="0" applyBorder="0" applyAlignment="0" applyProtection="0"/>
    <xf numFmtId="0" fontId="120" fillId="0" borderId="8"/>
    <xf numFmtId="0" fontId="120" fillId="0" borderId="8"/>
    <xf numFmtId="0" fontId="120" fillId="0" borderId="8"/>
    <xf numFmtId="0" fontId="120" fillId="0" borderId="8"/>
    <xf numFmtId="0" fontId="120" fillId="0" borderId="8"/>
    <xf numFmtId="0" fontId="120" fillId="0" borderId="8"/>
    <xf numFmtId="0" fontId="120" fillId="0" borderId="8"/>
    <xf numFmtId="0" fontId="121" fillId="0" borderId="8"/>
    <xf numFmtId="0" fontId="119" fillId="59" borderId="8" applyNumberFormat="0" applyBorder="0" applyAlignment="0" applyProtection="0"/>
    <xf numFmtId="0" fontId="119" fillId="59" borderId="8" applyNumberFormat="0" applyBorder="0" applyAlignment="0" applyProtection="0"/>
    <xf numFmtId="0" fontId="119" fillId="59" borderId="8" applyNumberFormat="0" applyBorder="0" applyAlignment="0" applyProtection="0"/>
    <xf numFmtId="0" fontId="119" fillId="60" borderId="8" applyNumberFormat="0" applyBorder="0" applyAlignment="0" applyProtection="0"/>
    <xf numFmtId="0" fontId="119" fillId="60" borderId="8" applyNumberFormat="0" applyBorder="0" applyAlignment="0" applyProtection="0"/>
    <xf numFmtId="0" fontId="119" fillId="60" borderId="8" applyNumberFormat="0" applyBorder="0" applyAlignment="0" applyProtection="0"/>
    <xf numFmtId="0" fontId="119" fillId="61" borderId="8" applyNumberFormat="0" applyBorder="0" applyAlignment="0" applyProtection="0"/>
    <xf numFmtId="0" fontId="119" fillId="61" borderId="8" applyNumberFormat="0" applyBorder="0" applyAlignment="0" applyProtection="0"/>
    <xf numFmtId="0" fontId="119" fillId="61" borderId="8" applyNumberFormat="0" applyBorder="0" applyAlignment="0" applyProtection="0"/>
    <xf numFmtId="0" fontId="119" fillId="56" borderId="8" applyNumberFormat="0" applyBorder="0" applyAlignment="0" applyProtection="0"/>
    <xf numFmtId="0" fontId="119" fillId="56" borderId="8" applyNumberFormat="0" applyBorder="0" applyAlignment="0" applyProtection="0"/>
    <xf numFmtId="0" fontId="119" fillId="56" borderId="8" applyNumberFormat="0" applyBorder="0" applyAlignment="0" applyProtection="0"/>
    <xf numFmtId="0" fontId="119" fillId="57" borderId="8" applyNumberFormat="0" applyBorder="0" applyAlignment="0" applyProtection="0"/>
    <xf numFmtId="0" fontId="119" fillId="57" borderId="8" applyNumberFormat="0" applyBorder="0" applyAlignment="0" applyProtection="0"/>
    <xf numFmtId="0" fontId="119" fillId="57" borderId="8" applyNumberFormat="0" applyBorder="0" applyAlignment="0" applyProtection="0"/>
    <xf numFmtId="0" fontId="119" fillId="62" borderId="8" applyNumberFormat="0" applyBorder="0" applyAlignment="0" applyProtection="0"/>
    <xf numFmtId="0" fontId="119" fillId="62" borderId="8" applyNumberFormat="0" applyBorder="0" applyAlignment="0" applyProtection="0"/>
    <xf numFmtId="0" fontId="119" fillId="62" borderId="8" applyNumberFormat="0" applyBorder="0" applyAlignment="0" applyProtection="0"/>
    <xf numFmtId="219" fontId="122" fillId="0" borderId="8" applyFont="0" applyFill="0" applyBorder="0" applyAlignment="0" applyProtection="0"/>
    <xf numFmtId="0" fontId="123" fillId="0" borderId="8" applyFont="0" applyFill="0" applyBorder="0" applyAlignment="0" applyProtection="0"/>
    <xf numFmtId="220" fontId="124" fillId="0" borderId="8" applyFont="0" applyFill="0" applyBorder="0" applyAlignment="0" applyProtection="0"/>
    <xf numFmtId="211" fontId="122" fillId="0" borderId="8" applyFont="0" applyFill="0" applyBorder="0" applyAlignment="0" applyProtection="0"/>
    <xf numFmtId="0" fontId="123" fillId="0" borderId="8" applyFont="0" applyFill="0" applyBorder="0" applyAlignment="0" applyProtection="0"/>
    <xf numFmtId="221" fontId="122" fillId="0" borderId="8" applyFont="0" applyFill="0" applyBorder="0" applyAlignment="0" applyProtection="0"/>
    <xf numFmtId="0" fontId="125" fillId="0" borderId="8">
      <alignment horizontal="center" wrapText="1"/>
      <protection locked="0"/>
    </xf>
    <xf numFmtId="0" fontId="125" fillId="0" borderId="8">
      <alignment horizontal="center" wrapText="1"/>
      <protection locked="0"/>
    </xf>
    <xf numFmtId="0" fontId="126" fillId="0" borderId="8" applyNumberFormat="0" applyBorder="0" applyAlignment="0">
      <alignment horizontal="center"/>
    </xf>
    <xf numFmtId="209" fontId="127" fillId="0" borderId="8" applyFont="0" applyFill="0" applyBorder="0" applyAlignment="0" applyProtection="0"/>
    <xf numFmtId="0" fontId="123" fillId="0" borderId="8" applyFont="0" applyFill="0" applyBorder="0" applyAlignment="0" applyProtection="0"/>
    <xf numFmtId="209" fontId="127" fillId="0" borderId="8" applyFont="0" applyFill="0" applyBorder="0" applyAlignment="0" applyProtection="0"/>
    <xf numFmtId="197" fontId="127" fillId="0" borderId="8" applyFont="0" applyFill="0" applyBorder="0" applyAlignment="0" applyProtection="0"/>
    <xf numFmtId="0" fontId="123" fillId="0" borderId="8" applyFont="0" applyFill="0" applyBorder="0" applyAlignment="0" applyProtection="0"/>
    <xf numFmtId="197" fontId="127" fillId="0" borderId="8" applyFont="0" applyFill="0" applyBorder="0" applyAlignment="0" applyProtection="0"/>
    <xf numFmtId="180" fontId="75" fillId="0" borderId="8" applyFont="0" applyFill="0" applyBorder="0" applyAlignment="0" applyProtection="0"/>
    <xf numFmtId="180" fontId="75" fillId="0" borderId="8" applyFont="0" applyFill="0" applyBorder="0" applyAlignment="0" applyProtection="0"/>
    <xf numFmtId="0" fontId="128" fillId="46" borderId="8" applyNumberFormat="0" applyBorder="0" applyAlignment="0" applyProtection="0"/>
    <xf numFmtId="0" fontId="128" fillId="46" borderId="8" applyNumberFormat="0" applyBorder="0" applyAlignment="0" applyProtection="0"/>
    <xf numFmtId="0" fontId="128" fillId="46" borderId="8" applyNumberFormat="0" applyBorder="0" applyAlignment="0" applyProtection="0"/>
    <xf numFmtId="0" fontId="129" fillId="0" borderId="8"/>
    <xf numFmtId="0" fontId="130" fillId="0" borderId="8" applyNumberFormat="0" applyFill="0" applyBorder="0" applyAlignment="0" applyProtection="0"/>
    <xf numFmtId="0" fontId="123" fillId="0" borderId="8"/>
    <xf numFmtId="0" fontId="131" fillId="0" borderId="8"/>
    <xf numFmtId="0" fontId="55" fillId="0" borderId="8"/>
    <xf numFmtId="0" fontId="123" fillId="0" borderId="8"/>
    <xf numFmtId="0" fontId="132" fillId="0" borderId="8"/>
    <xf numFmtId="0" fontId="133" fillId="0" borderId="8"/>
    <xf numFmtId="0" fontId="134" fillId="0" borderId="8"/>
    <xf numFmtId="0" fontId="135" fillId="0" borderId="8"/>
    <xf numFmtId="0" fontId="136" fillId="0" borderId="8"/>
    <xf numFmtId="222" fontId="43" fillId="0" borderId="8" applyFill="0" applyBorder="0" applyAlignment="0"/>
    <xf numFmtId="223" fontId="76" fillId="0" borderId="8" applyFill="0" applyBorder="0" applyAlignment="0"/>
    <xf numFmtId="224" fontId="137"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6" fontId="137" fillId="0" borderId="8" applyFill="0" applyBorder="0" applyAlignment="0"/>
    <xf numFmtId="227" fontId="43" fillId="0" borderId="8" applyFill="0" applyBorder="0" applyAlignment="0"/>
    <xf numFmtId="227" fontId="43" fillId="0" borderId="8" applyFill="0" applyBorder="0" applyAlignment="0"/>
    <xf numFmtId="227" fontId="43" fillId="0" borderId="8" applyFill="0" applyBorder="0" applyAlignment="0"/>
    <xf numFmtId="227" fontId="43" fillId="0" borderId="8" applyFill="0" applyBorder="0" applyAlignment="0"/>
    <xf numFmtId="227" fontId="43" fillId="0" borderId="8" applyFill="0" applyBorder="0" applyAlignment="0"/>
    <xf numFmtId="227" fontId="43" fillId="0" borderId="8" applyFill="0" applyBorder="0" applyAlignment="0"/>
    <xf numFmtId="227" fontId="43" fillId="0" borderId="8" applyFill="0" applyBorder="0" applyAlignment="0"/>
    <xf numFmtId="227" fontId="43" fillId="0" borderId="8" applyFill="0" applyBorder="0" applyAlignment="0"/>
    <xf numFmtId="227" fontId="43" fillId="0" borderId="8" applyFill="0" applyBorder="0" applyAlignment="0"/>
    <xf numFmtId="227" fontId="43" fillId="0" borderId="8" applyFill="0" applyBorder="0" applyAlignment="0"/>
    <xf numFmtId="227" fontId="43" fillId="0" borderId="8" applyFill="0" applyBorder="0" applyAlignment="0"/>
    <xf numFmtId="227" fontId="43" fillId="0" borderId="8" applyFill="0" applyBorder="0" applyAlignment="0"/>
    <xf numFmtId="227" fontId="43" fillId="0" borderId="8" applyFill="0" applyBorder="0" applyAlignment="0"/>
    <xf numFmtId="227" fontId="43" fillId="0" borderId="8" applyFill="0" applyBorder="0" applyAlignment="0"/>
    <xf numFmtId="227" fontId="43" fillId="0" borderId="8" applyFill="0" applyBorder="0" applyAlignment="0"/>
    <xf numFmtId="228" fontId="83" fillId="0" borderId="8" applyFill="0" applyBorder="0" applyAlignment="0"/>
    <xf numFmtId="229" fontId="43" fillId="0" borderId="8" applyFill="0" applyBorder="0" applyAlignment="0"/>
    <xf numFmtId="229" fontId="43" fillId="0" borderId="8" applyFill="0" applyBorder="0" applyAlignment="0"/>
    <xf numFmtId="229" fontId="43" fillId="0" borderId="8" applyFill="0" applyBorder="0" applyAlignment="0"/>
    <xf numFmtId="229" fontId="43" fillId="0" borderId="8" applyFill="0" applyBorder="0" applyAlignment="0"/>
    <xf numFmtId="229" fontId="43" fillId="0" borderId="8" applyFill="0" applyBorder="0" applyAlignment="0"/>
    <xf numFmtId="229" fontId="43" fillId="0" borderId="8" applyFill="0" applyBorder="0" applyAlignment="0"/>
    <xf numFmtId="229" fontId="43" fillId="0" borderId="8" applyFill="0" applyBorder="0" applyAlignment="0"/>
    <xf numFmtId="229" fontId="43" fillId="0" borderId="8" applyFill="0" applyBorder="0" applyAlignment="0"/>
    <xf numFmtId="229" fontId="43" fillId="0" borderId="8" applyFill="0" applyBorder="0" applyAlignment="0"/>
    <xf numFmtId="229" fontId="43" fillId="0" borderId="8" applyFill="0" applyBorder="0" applyAlignment="0"/>
    <xf numFmtId="229" fontId="43" fillId="0" borderId="8" applyFill="0" applyBorder="0" applyAlignment="0"/>
    <xf numFmtId="229" fontId="43" fillId="0" borderId="8" applyFill="0" applyBorder="0" applyAlignment="0"/>
    <xf numFmtId="229" fontId="43" fillId="0" borderId="8" applyFill="0" applyBorder="0" applyAlignment="0"/>
    <xf numFmtId="229" fontId="43" fillId="0" borderId="8" applyFill="0" applyBorder="0" applyAlignment="0"/>
    <xf numFmtId="229" fontId="43" fillId="0" borderId="8" applyFill="0" applyBorder="0" applyAlignment="0"/>
    <xf numFmtId="230" fontId="83" fillId="0" borderId="8" applyFill="0" applyBorder="0" applyAlignment="0"/>
    <xf numFmtId="231" fontId="43" fillId="0" borderId="8" applyFill="0" applyBorder="0" applyAlignment="0"/>
    <xf numFmtId="231" fontId="43" fillId="0" borderId="8" applyFill="0" applyBorder="0" applyAlignment="0"/>
    <xf numFmtId="231" fontId="43" fillId="0" borderId="8" applyFill="0" applyBorder="0" applyAlignment="0"/>
    <xf numFmtId="231" fontId="43" fillId="0" borderId="8" applyFill="0" applyBorder="0" applyAlignment="0"/>
    <xf numFmtId="231" fontId="43" fillId="0" borderId="8" applyFill="0" applyBorder="0" applyAlignment="0"/>
    <xf numFmtId="231" fontId="43" fillId="0" borderId="8" applyFill="0" applyBorder="0" applyAlignment="0"/>
    <xf numFmtId="231" fontId="43" fillId="0" borderId="8" applyFill="0" applyBorder="0" applyAlignment="0"/>
    <xf numFmtId="231" fontId="43" fillId="0" borderId="8" applyFill="0" applyBorder="0" applyAlignment="0"/>
    <xf numFmtId="231" fontId="43" fillId="0" borderId="8" applyFill="0" applyBorder="0" applyAlignment="0"/>
    <xf numFmtId="231" fontId="43" fillId="0" borderId="8" applyFill="0" applyBorder="0" applyAlignment="0"/>
    <xf numFmtId="231" fontId="43" fillId="0" borderId="8" applyFill="0" applyBorder="0" applyAlignment="0"/>
    <xf numFmtId="231" fontId="43" fillId="0" borderId="8" applyFill="0" applyBorder="0" applyAlignment="0"/>
    <xf numFmtId="231" fontId="43" fillId="0" borderId="8" applyFill="0" applyBorder="0" applyAlignment="0"/>
    <xf numFmtId="231" fontId="43" fillId="0" borderId="8" applyFill="0" applyBorder="0" applyAlignment="0"/>
    <xf numFmtId="231" fontId="43" fillId="0" borderId="8" applyFill="0" applyBorder="0" applyAlignment="0"/>
    <xf numFmtId="232" fontId="8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4" fontId="8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24" fontId="137"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0" fontId="138" fillId="63" borderId="41" applyNumberFormat="0" applyAlignment="0" applyProtection="0"/>
    <xf numFmtId="0" fontId="138" fillId="63" borderId="41" applyNumberFormat="0" applyAlignment="0" applyProtection="0"/>
    <xf numFmtId="0" fontId="138" fillId="63" borderId="41" applyNumberFormat="0" applyAlignment="0" applyProtection="0"/>
    <xf numFmtId="0" fontId="139" fillId="0" borderId="8"/>
    <xf numFmtId="0" fontId="140" fillId="0" borderId="8"/>
    <xf numFmtId="236" fontId="141" fillId="0" borderId="39" applyBorder="0"/>
    <xf numFmtId="236" fontId="142" fillId="0" borderId="42">
      <protection locked="0"/>
    </xf>
    <xf numFmtId="0" fontId="143" fillId="0" borderId="8" applyFill="0" applyBorder="0" applyProtection="0">
      <alignment horizontal="center"/>
      <protection locked="0"/>
    </xf>
    <xf numFmtId="237" fontId="94" fillId="0" borderId="8" applyFont="0" applyFill="0" applyBorder="0" applyAlignment="0" applyProtection="0"/>
    <xf numFmtId="238" fontId="144" fillId="0" borderId="42"/>
    <xf numFmtId="0" fontId="145" fillId="64" borderId="43" applyNumberFormat="0" applyAlignment="0" applyProtection="0"/>
    <xf numFmtId="0" fontId="146" fillId="17" borderId="31" applyNumberFormat="0" applyAlignment="0" applyProtection="0"/>
    <xf numFmtId="0" fontId="145" fillId="64" borderId="43" applyNumberFormat="0" applyAlignment="0" applyProtection="0"/>
    <xf numFmtId="0" fontId="145" fillId="64" borderId="43" applyNumberFormat="0" applyAlignment="0" applyProtection="0"/>
    <xf numFmtId="173" fontId="106" fillId="0" borderId="8" applyFont="0" applyFill="0" applyBorder="0" applyAlignment="0" applyProtection="0"/>
    <xf numFmtId="0" fontId="70" fillId="0" borderId="8"/>
    <xf numFmtId="0" fontId="43" fillId="0" borderId="8"/>
    <xf numFmtId="1" fontId="147" fillId="0" borderId="22" applyBorder="0"/>
    <xf numFmtId="0" fontId="148" fillId="0" borderId="20">
      <alignment horizontal="center"/>
    </xf>
    <xf numFmtId="226" fontId="83" fillId="0" borderId="8"/>
    <xf numFmtId="226" fontId="83" fillId="0" borderId="8"/>
    <xf numFmtId="226" fontId="83" fillId="0" borderId="8"/>
    <xf numFmtId="226" fontId="83" fillId="0" borderId="8"/>
    <xf numFmtId="226" fontId="83" fillId="0" borderId="8"/>
    <xf numFmtId="226" fontId="83" fillId="0" borderId="8"/>
    <xf numFmtId="226" fontId="83" fillId="0" borderId="8"/>
    <xf numFmtId="226" fontId="83" fillId="0" borderId="8"/>
    <xf numFmtId="239" fontId="43" fillId="0" borderId="8" applyFont="0" applyFill="0" applyBorder="0" applyAlignment="0" applyProtection="0"/>
    <xf numFmtId="239" fontId="43" fillId="0" borderId="8" applyFont="0" applyFill="0" applyBorder="0" applyAlignment="0" applyProtection="0"/>
    <xf numFmtId="239" fontId="43" fillId="0" borderId="8" applyFont="0" applyFill="0" applyBorder="0" applyAlignment="0" applyProtection="0"/>
    <xf numFmtId="239" fontId="43" fillId="0" borderId="8" applyFont="0" applyFill="0" applyBorder="0" applyAlignment="0" applyProtection="0"/>
    <xf numFmtId="239" fontId="43" fillId="0" borderId="8" applyFont="0" applyFill="0" applyBorder="0" applyAlignment="0" applyProtection="0"/>
    <xf numFmtId="239" fontId="43" fillId="0" borderId="8" applyFont="0" applyFill="0" applyBorder="0" applyAlignment="0" applyProtection="0"/>
    <xf numFmtId="239" fontId="43" fillId="0" borderId="8" applyFont="0" applyFill="0" applyBorder="0" applyAlignment="0" applyProtection="0"/>
    <xf numFmtId="239" fontId="43" fillId="0" borderId="8" applyFont="0" applyFill="0" applyBorder="0" applyAlignment="0" applyProtection="0"/>
    <xf numFmtId="239" fontId="43" fillId="0" borderId="8" applyFont="0" applyFill="0" applyBorder="0" applyAlignment="0" applyProtection="0"/>
    <xf numFmtId="239" fontId="43" fillId="0" borderId="8" applyFont="0" applyFill="0" applyBorder="0" applyAlignment="0" applyProtection="0"/>
    <xf numFmtId="239" fontId="43" fillId="0" borderId="8" applyFont="0" applyFill="0" applyBorder="0" applyAlignment="0" applyProtection="0"/>
    <xf numFmtId="239" fontId="43" fillId="0" borderId="8" applyFont="0" applyFill="0" applyBorder="0" applyAlignment="0" applyProtection="0"/>
    <xf numFmtId="239" fontId="43" fillId="0" borderId="8" applyFont="0" applyFill="0" applyBorder="0" applyAlignment="0" applyProtection="0"/>
    <xf numFmtId="239" fontId="43" fillId="0" borderId="8" applyFont="0" applyFill="0" applyBorder="0" applyAlignment="0" applyProtection="0"/>
    <xf numFmtId="239" fontId="43" fillId="0" borderId="8" applyFont="0" applyFill="0" applyBorder="0" applyAlignment="0" applyProtection="0"/>
    <xf numFmtId="167" fontId="43" fillId="0" borderId="8" applyFont="0" applyFill="0" applyBorder="0" applyAlignment="0" applyProtection="0"/>
    <xf numFmtId="167" fontId="149" fillId="0" borderId="8" applyFont="0" applyFill="0" applyBorder="0" applyAlignment="0" applyProtection="0"/>
    <xf numFmtId="167" fontId="150" fillId="0" borderId="8" applyFont="0" applyFill="0" applyBorder="0" applyAlignment="0" applyProtection="0"/>
    <xf numFmtId="170" fontId="42" fillId="0" borderId="8" applyFont="0" applyFill="0" applyBorder="0" applyAlignment="0" applyProtection="0"/>
    <xf numFmtId="170" fontId="42" fillId="0" borderId="8" applyFont="0" applyFill="0" applyBorder="0" applyAlignment="0" applyProtection="0"/>
    <xf numFmtId="167" fontId="25" fillId="0" borderId="8" applyFont="0" applyFill="0" applyBorder="0" applyAlignment="0" applyProtection="0"/>
    <xf numFmtId="167" fontId="42" fillId="0" borderId="8" applyFont="0" applyFill="0" applyBorder="0" applyAlignment="0" applyProtection="0"/>
    <xf numFmtId="167" fontId="42" fillId="0" borderId="8" applyFont="0" applyFill="0" applyBorder="0" applyAlignment="0" applyProtection="0"/>
    <xf numFmtId="167" fontId="42" fillId="0" borderId="8" applyFont="0" applyFill="0" applyBorder="0" applyAlignment="0" applyProtection="0"/>
    <xf numFmtId="167" fontId="42" fillId="0" borderId="8" applyFont="0" applyFill="0" applyBorder="0" applyAlignment="0" applyProtection="0"/>
    <xf numFmtId="167" fontId="42" fillId="0" borderId="8" applyFont="0" applyFill="0" applyBorder="0" applyAlignment="0" applyProtection="0"/>
    <xf numFmtId="167" fontId="42" fillId="0" borderId="8" applyFont="0" applyFill="0" applyBorder="0" applyAlignment="0" applyProtection="0"/>
    <xf numFmtId="167" fontId="42" fillId="0" borderId="8" applyFont="0" applyFill="0" applyBorder="0" applyAlignment="0" applyProtection="0"/>
    <xf numFmtId="167" fontId="42" fillId="0" borderId="8" applyFont="0" applyFill="0" applyBorder="0" applyAlignment="0" applyProtection="0"/>
    <xf numFmtId="167" fontId="42" fillId="0" borderId="8" applyFont="0" applyFill="0" applyBorder="0" applyAlignment="0" applyProtection="0"/>
    <xf numFmtId="167" fontId="42" fillId="0" borderId="8" applyFont="0" applyFill="0" applyBorder="0" applyAlignment="0" applyProtection="0"/>
    <xf numFmtId="167" fontId="42" fillId="0" borderId="8" applyFont="0" applyFill="0" applyBorder="0" applyAlignment="0" applyProtection="0"/>
    <xf numFmtId="208" fontId="42" fillId="0" borderId="8" applyFont="0" applyFill="0" applyBorder="0" applyAlignment="0" applyProtection="0"/>
    <xf numFmtId="167" fontId="42" fillId="0" borderId="8" applyFont="0" applyFill="0" applyBorder="0" applyAlignment="0" applyProtection="0"/>
    <xf numFmtId="167" fontId="42" fillId="0" borderId="8" applyFont="0" applyFill="0" applyBorder="0" applyAlignment="0" applyProtection="0"/>
    <xf numFmtId="167" fontId="42" fillId="0" borderId="8" applyFont="0" applyFill="0" applyBorder="0" applyAlignment="0" applyProtection="0"/>
    <xf numFmtId="167" fontId="42" fillId="0" borderId="8" applyFont="0" applyFill="0" applyBorder="0" applyAlignment="0" applyProtection="0"/>
    <xf numFmtId="167" fontId="25" fillId="0" borderId="8" applyFont="0" applyFill="0" applyBorder="0" applyAlignment="0" applyProtection="0"/>
    <xf numFmtId="167" fontId="42" fillId="0" borderId="8" applyFont="0" applyFill="0" applyBorder="0" applyAlignment="0" applyProtection="0"/>
    <xf numFmtId="167" fontId="25" fillId="0" borderId="8" applyFont="0" applyFill="0" applyBorder="0" applyAlignment="0" applyProtection="0"/>
    <xf numFmtId="167" fontId="42" fillId="0" borderId="8" applyFont="0" applyFill="0" applyBorder="0" applyAlignment="0" applyProtection="0"/>
    <xf numFmtId="167" fontId="42" fillId="0" borderId="8" applyFont="0" applyFill="0" applyBorder="0" applyAlignment="0" applyProtection="0"/>
    <xf numFmtId="167" fontId="25" fillId="0" borderId="8" applyFont="0" applyFill="0" applyBorder="0" applyAlignment="0" applyProtection="0"/>
    <xf numFmtId="167" fontId="42" fillId="0" borderId="8" applyFont="0" applyFill="0" applyBorder="0" applyAlignment="0" applyProtection="0"/>
    <xf numFmtId="167" fontId="25" fillId="0" borderId="8" applyFont="0" applyFill="0" applyBorder="0" applyAlignment="0" applyProtection="0"/>
    <xf numFmtId="167" fontId="42" fillId="0" borderId="8" applyFont="0" applyFill="0" applyBorder="0" applyAlignment="0" applyProtection="0"/>
    <xf numFmtId="167" fontId="42" fillId="0" borderId="8" applyFont="0" applyFill="0" applyBorder="0" applyAlignment="0" applyProtection="0"/>
    <xf numFmtId="167" fontId="42" fillId="0" borderId="8" applyFont="0" applyFill="0" applyBorder="0" applyAlignment="0" applyProtection="0"/>
    <xf numFmtId="167" fontId="25" fillId="0" borderId="8" applyFont="0" applyFill="0" applyBorder="0" applyAlignment="0" applyProtection="0"/>
    <xf numFmtId="167" fontId="42" fillId="0" borderId="8" applyFont="0" applyFill="0" applyBorder="0" applyAlignment="0" applyProtection="0"/>
    <xf numFmtId="167" fontId="25" fillId="0" borderId="8" applyFont="0" applyFill="0" applyBorder="0" applyAlignment="0" applyProtection="0"/>
    <xf numFmtId="167" fontId="42" fillId="0" borderId="8" applyFont="0" applyFill="0" applyBorder="0" applyAlignment="0" applyProtection="0"/>
    <xf numFmtId="167" fontId="42" fillId="0" borderId="8" applyFont="0" applyFill="0" applyBorder="0" applyAlignment="0" applyProtection="0"/>
    <xf numFmtId="167" fontId="42" fillId="0" borderId="8" applyFont="0" applyFill="0" applyBorder="0" applyAlignment="0" applyProtection="0"/>
    <xf numFmtId="167" fontId="42" fillId="0" borderId="8" applyFont="0" applyFill="0" applyBorder="0" applyAlignment="0" applyProtection="0"/>
    <xf numFmtId="177" fontId="82" fillId="0" borderId="8" applyProtection="0"/>
    <xf numFmtId="177" fontId="82" fillId="0" borderId="8" applyProtection="0"/>
    <xf numFmtId="208" fontId="42" fillId="0" borderId="8" applyFont="0" applyFill="0" applyBorder="0" applyAlignment="0" applyProtection="0"/>
    <xf numFmtId="167" fontId="42" fillId="0" borderId="8" applyFont="0" applyFill="0" applyBorder="0" applyAlignment="0" applyProtection="0"/>
    <xf numFmtId="167" fontId="42" fillId="0" borderId="8" applyFont="0" applyFill="0" applyBorder="0" applyAlignment="0" applyProtection="0"/>
    <xf numFmtId="167" fontId="42" fillId="0" borderId="8" applyFont="0" applyFill="0" applyBorder="0" applyAlignment="0" applyProtection="0"/>
    <xf numFmtId="167" fontId="42" fillId="0" borderId="8" applyFont="0" applyFill="0" applyBorder="0" applyAlignment="0" applyProtection="0"/>
    <xf numFmtId="167" fontId="42" fillId="0" borderId="8" applyFont="0" applyFill="0" applyBorder="0" applyAlignment="0" applyProtection="0"/>
    <xf numFmtId="167" fontId="42" fillId="0" borderId="8" applyFont="0" applyFill="0" applyBorder="0" applyAlignment="0" applyProtection="0"/>
    <xf numFmtId="167" fontId="42" fillId="0" borderId="8" applyFont="0" applyFill="0" applyBorder="0" applyAlignment="0" applyProtection="0"/>
    <xf numFmtId="167" fontId="42" fillId="0" borderId="8" applyFont="0" applyFill="0" applyBorder="0" applyAlignment="0" applyProtection="0"/>
    <xf numFmtId="209" fontId="42" fillId="0" borderId="8" applyFont="0" applyFill="0" applyBorder="0" applyAlignment="0" applyProtection="0"/>
    <xf numFmtId="43" fontId="82" fillId="0" borderId="8" applyFont="0" applyFill="0" applyBorder="0" applyAlignment="0" applyProtection="0"/>
    <xf numFmtId="0" fontId="76" fillId="0" borderId="8" applyFont="0" applyFill="0" applyBorder="0" applyAlignment="0" applyProtection="0"/>
    <xf numFmtId="167" fontId="42" fillId="0" borderId="8" applyFont="0" applyFill="0" applyBorder="0" applyAlignment="0" applyProtection="0"/>
    <xf numFmtId="41" fontId="82" fillId="0" borderId="8" applyFont="0" applyFill="0" applyBorder="0" applyAlignment="0" applyProtection="0"/>
    <xf numFmtId="167" fontId="43" fillId="0" borderId="8" applyFont="0" applyFill="0" applyBorder="0" applyAlignment="0" applyProtection="0"/>
    <xf numFmtId="167" fontId="43" fillId="0" borderId="8" applyFont="0" applyFill="0" applyBorder="0" applyAlignment="0" applyProtection="0"/>
    <xf numFmtId="167" fontId="43" fillId="0" borderId="8" applyFont="0" applyFill="0" applyBorder="0" applyAlignment="0" applyProtection="0"/>
    <xf numFmtId="167" fontId="43" fillId="0" borderId="8" applyFont="0" applyFill="0" applyBorder="0" applyAlignment="0" applyProtection="0"/>
    <xf numFmtId="167" fontId="43" fillId="0" borderId="8" applyFont="0" applyFill="0" applyBorder="0" applyAlignment="0" applyProtection="0"/>
    <xf numFmtId="232" fontId="83" fillId="0" borderId="8" applyFont="0" applyFill="0" applyBorder="0" applyAlignment="0" applyProtection="0"/>
    <xf numFmtId="233" fontId="43" fillId="0" borderId="8" applyFont="0" applyFill="0" applyBorder="0" applyAlignment="0" applyProtection="0"/>
    <xf numFmtId="233" fontId="43" fillId="0" borderId="8" applyFont="0" applyFill="0" applyBorder="0" applyAlignment="0" applyProtection="0"/>
    <xf numFmtId="233" fontId="43" fillId="0" borderId="8" applyFont="0" applyFill="0" applyBorder="0" applyAlignment="0" applyProtection="0"/>
    <xf numFmtId="233" fontId="43" fillId="0" borderId="8" applyFont="0" applyFill="0" applyBorder="0" applyAlignment="0" applyProtection="0"/>
    <xf numFmtId="233" fontId="43" fillId="0" borderId="8" applyFont="0" applyFill="0" applyBorder="0" applyAlignment="0" applyProtection="0"/>
    <xf numFmtId="233" fontId="43" fillId="0" borderId="8" applyFont="0" applyFill="0" applyBorder="0" applyAlignment="0" applyProtection="0"/>
    <xf numFmtId="233" fontId="43" fillId="0" borderId="8" applyFont="0" applyFill="0" applyBorder="0" applyAlignment="0" applyProtection="0"/>
    <xf numFmtId="233" fontId="43" fillId="0" borderId="8" applyFont="0" applyFill="0" applyBorder="0" applyAlignment="0" applyProtection="0"/>
    <xf numFmtId="233" fontId="43" fillId="0" borderId="8" applyFont="0" applyFill="0" applyBorder="0" applyAlignment="0" applyProtection="0"/>
    <xf numFmtId="233" fontId="43" fillId="0" borderId="8" applyFont="0" applyFill="0" applyBorder="0" applyAlignment="0" applyProtection="0"/>
    <xf numFmtId="233" fontId="43" fillId="0" borderId="8" applyFont="0" applyFill="0" applyBorder="0" applyAlignment="0" applyProtection="0"/>
    <xf numFmtId="233" fontId="43" fillId="0" borderId="8" applyFont="0" applyFill="0" applyBorder="0" applyAlignment="0" applyProtection="0"/>
    <xf numFmtId="233" fontId="43" fillId="0" borderId="8" applyFont="0" applyFill="0" applyBorder="0" applyAlignment="0" applyProtection="0"/>
    <xf numFmtId="233" fontId="43" fillId="0" borderId="8" applyFont="0" applyFill="0" applyBorder="0" applyAlignment="0" applyProtection="0"/>
    <xf numFmtId="233" fontId="43" fillId="0" borderId="8" applyFont="0" applyFill="0" applyBorder="0" applyAlignment="0" applyProtection="0"/>
    <xf numFmtId="240" fontId="56" fillId="0" borderId="8" applyFont="0" applyFill="0" applyBorder="0" applyAlignment="0" applyProtection="0"/>
    <xf numFmtId="241" fontId="82" fillId="0" borderId="8" applyFont="0" applyFill="0" applyBorder="0" applyAlignment="0" applyProtection="0"/>
    <xf numFmtId="242" fontId="151" fillId="0" borderId="8" applyFont="0" applyFill="0" applyBorder="0" applyAlignment="0" applyProtection="0"/>
    <xf numFmtId="243" fontId="82" fillId="0" borderId="8" applyFont="0" applyFill="0" applyBorder="0" applyAlignment="0" applyProtection="0"/>
    <xf numFmtId="244" fontId="151" fillId="0" borderId="8" applyFont="0" applyFill="0" applyBorder="0" applyAlignment="0" applyProtection="0"/>
    <xf numFmtId="245" fontId="82" fillId="0" borderId="8" applyFont="0" applyFill="0" applyBorder="0" applyAlignment="0" applyProtection="0"/>
    <xf numFmtId="176" fontId="43"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0" fontId="42" fillId="0" borderId="8" applyFont="0" applyFill="0" applyBorder="0" applyAlignment="0" applyProtection="0"/>
    <xf numFmtId="171" fontId="42" fillId="0" borderId="8" applyFont="0" applyFill="0" applyBorder="0" applyAlignment="0" applyProtection="0"/>
    <xf numFmtId="167" fontId="42" fillId="0" borderId="8" applyFont="0" applyFill="0" applyBorder="0" applyAlignment="0" applyProtection="0"/>
    <xf numFmtId="169" fontId="42" fillId="0" borderId="8" applyFont="0" applyFill="0" applyBorder="0" applyAlignment="0" applyProtection="0"/>
    <xf numFmtId="171" fontId="42" fillId="0" borderId="8" applyFont="0" applyFill="0" applyBorder="0" applyAlignment="0" applyProtection="0"/>
    <xf numFmtId="246" fontId="42" fillId="0" borderId="8" applyFont="0" applyFill="0" applyBorder="0" applyAlignment="0" applyProtection="0"/>
    <xf numFmtId="169" fontId="42" fillId="0" borderId="8" applyFont="0" applyFill="0" applyBorder="0" applyAlignment="0" applyProtection="0"/>
    <xf numFmtId="195" fontId="42" fillId="0" borderId="8" applyFont="0" applyFill="0" applyBorder="0" applyAlignment="0" applyProtection="0"/>
    <xf numFmtId="169" fontId="152" fillId="0" borderId="8" applyFont="0" applyFill="0" applyBorder="0" applyAlignment="0" applyProtection="0"/>
    <xf numFmtId="176" fontId="43" fillId="0" borderId="8" applyFont="0" applyFill="0" applyBorder="0" applyAlignment="0" applyProtection="0"/>
    <xf numFmtId="169" fontId="25" fillId="0" borderId="8" applyFont="0" applyFill="0" applyBorder="0" applyAlignment="0" applyProtection="0"/>
    <xf numFmtId="169" fontId="25" fillId="0" borderId="8" applyFont="0" applyFill="0" applyBorder="0" applyAlignment="0" applyProtection="0"/>
    <xf numFmtId="169" fontId="52" fillId="0" borderId="8" applyFont="0" applyFill="0" applyBorder="0" applyAlignment="0" applyProtection="0"/>
    <xf numFmtId="176" fontId="43" fillId="0" borderId="8" applyFont="0" applyFill="0" applyBorder="0" applyAlignment="0" applyProtection="0"/>
    <xf numFmtId="169" fontId="153" fillId="0" borderId="8" applyFont="0" applyFill="0" applyBorder="0" applyAlignment="0" applyProtection="0"/>
    <xf numFmtId="169" fontId="154" fillId="0" borderId="8" applyFont="0" applyFill="0" applyBorder="0" applyAlignment="0" applyProtection="0"/>
    <xf numFmtId="169" fontId="155" fillId="0" borderId="8" applyFont="0" applyFill="0" applyBorder="0" applyAlignment="0" applyProtection="0"/>
    <xf numFmtId="197" fontId="42" fillId="0" borderId="8" applyFont="0" applyFill="0" applyBorder="0" applyAlignment="0" applyProtection="0"/>
    <xf numFmtId="176" fontId="43"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247" fontId="42" fillId="0" borderId="8" applyFont="0" applyFill="0" applyBorder="0" applyAlignment="0" applyProtection="0"/>
    <xf numFmtId="176"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247" fontId="42" fillId="0" borderId="8" applyFont="0" applyFill="0" applyBorder="0" applyAlignment="0" applyProtection="0"/>
    <xf numFmtId="171" fontId="30" fillId="0" borderId="8" applyFont="0" applyFill="0" applyBorder="0" applyAlignment="0" applyProtection="0"/>
    <xf numFmtId="248" fontId="42" fillId="0" borderId="8" applyFont="0" applyFill="0" applyBorder="0" applyAlignment="0" applyProtection="0"/>
    <xf numFmtId="176" fontId="43" fillId="0" borderId="8" applyFont="0" applyFill="0" applyBorder="0" applyAlignment="0" applyProtection="0"/>
    <xf numFmtId="169" fontId="52" fillId="0" borderId="8" applyFont="0" applyFill="0" applyBorder="0" applyAlignment="0" applyProtection="0"/>
    <xf numFmtId="248" fontId="42" fillId="0" borderId="8" applyFont="0" applyFill="0" applyBorder="0" applyAlignment="0" applyProtection="0"/>
    <xf numFmtId="248" fontId="42" fillId="0" borderId="8" applyFont="0" applyFill="0" applyBorder="0" applyAlignment="0" applyProtection="0"/>
    <xf numFmtId="176" fontId="43"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76" fontId="43"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25" fillId="0" borderId="8" applyFont="0" applyFill="0" applyBorder="0" applyAlignment="0" applyProtection="0"/>
    <xf numFmtId="169" fontId="42" fillId="0" borderId="8" applyFont="0" applyFill="0" applyBorder="0" applyAlignment="0" applyProtection="0"/>
    <xf numFmtId="169" fontId="25"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25" fillId="0" borderId="8" applyFont="0" applyFill="0" applyBorder="0" applyAlignment="0" applyProtection="0"/>
    <xf numFmtId="169" fontId="42" fillId="0" borderId="8" applyFont="0" applyFill="0" applyBorder="0" applyAlignment="0" applyProtection="0"/>
    <xf numFmtId="169" fontId="25" fillId="0" borderId="8" applyFont="0" applyFill="0" applyBorder="0" applyAlignment="0" applyProtection="0"/>
    <xf numFmtId="169" fontId="25" fillId="0" borderId="8" applyFont="0" applyFill="0" applyBorder="0" applyAlignment="0" applyProtection="0"/>
    <xf numFmtId="169" fontId="25"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25" fillId="0" borderId="8" applyFont="0" applyFill="0" applyBorder="0" applyAlignment="0" applyProtection="0"/>
    <xf numFmtId="169" fontId="42" fillId="0" borderId="8" applyFont="0" applyFill="0" applyBorder="0" applyAlignment="0" applyProtection="0"/>
    <xf numFmtId="169" fontId="25"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25" fillId="0" borderId="8" applyFont="0" applyFill="0" applyBorder="0" applyAlignment="0" applyProtection="0"/>
    <xf numFmtId="169" fontId="42" fillId="0" borderId="8" applyFont="0" applyFill="0" applyBorder="0" applyAlignment="0" applyProtection="0"/>
    <xf numFmtId="169" fontId="25"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25" fillId="0" borderId="8" applyFont="0" applyFill="0" applyBorder="0" applyAlignment="0" applyProtection="0"/>
    <xf numFmtId="169" fontId="42" fillId="0" borderId="8" applyFont="0" applyFill="0" applyBorder="0" applyAlignment="0" applyProtection="0"/>
    <xf numFmtId="169" fontId="25"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25" fillId="0" borderId="8" applyFont="0" applyFill="0" applyBorder="0" applyAlignment="0" applyProtection="0"/>
    <xf numFmtId="169" fontId="42" fillId="0" borderId="8" applyFont="0" applyFill="0" applyBorder="0" applyAlignment="0" applyProtection="0"/>
    <xf numFmtId="169" fontId="25" fillId="0" borderId="8" applyFont="0" applyFill="0" applyBorder="0" applyAlignment="0" applyProtection="0"/>
    <xf numFmtId="176" fontId="43"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3" fillId="0" borderId="8" applyFont="0" applyFill="0" applyBorder="0" applyAlignment="0" applyProtection="0"/>
    <xf numFmtId="176" fontId="43" fillId="0" borderId="8" applyFont="0" applyFill="0" applyBorder="0" applyAlignment="0" applyProtection="0"/>
    <xf numFmtId="169" fontId="43" fillId="0" borderId="8" applyFont="0" applyFill="0" applyBorder="0" applyAlignment="0" applyProtection="0"/>
    <xf numFmtId="169" fontId="43" fillId="0" borderId="8" applyFont="0" applyFill="0" applyBorder="0" applyAlignment="0" applyProtection="0"/>
    <xf numFmtId="176" fontId="43" fillId="0" borderId="8" applyFont="0" applyFill="0" applyBorder="0" applyAlignment="0" applyProtection="0"/>
    <xf numFmtId="169" fontId="153"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98" fontId="43" fillId="0" borderId="8" applyFont="0" applyFill="0" applyBorder="0" applyAlignment="0" applyProtection="0"/>
    <xf numFmtId="198" fontId="43" fillId="0" borderId="8" applyFont="0" applyFill="0" applyBorder="0" applyAlignment="0" applyProtection="0"/>
    <xf numFmtId="198" fontId="43" fillId="0" borderId="8" applyFont="0" applyFill="0" applyBorder="0" applyAlignment="0" applyProtection="0"/>
    <xf numFmtId="198" fontId="43" fillId="0" borderId="8" applyFont="0" applyFill="0" applyBorder="0" applyAlignment="0" applyProtection="0"/>
    <xf numFmtId="198" fontId="43" fillId="0" borderId="8" applyFont="0" applyFill="0" applyBorder="0" applyAlignment="0" applyProtection="0"/>
    <xf numFmtId="198" fontId="43" fillId="0" borderId="8" applyFont="0" applyFill="0" applyBorder="0" applyAlignment="0" applyProtection="0"/>
    <xf numFmtId="198" fontId="43" fillId="0" borderId="8" applyFont="0" applyFill="0" applyBorder="0" applyAlignment="0" applyProtection="0"/>
    <xf numFmtId="198" fontId="43" fillId="0" borderId="8" applyFont="0" applyFill="0" applyBorder="0" applyAlignment="0" applyProtection="0"/>
    <xf numFmtId="198" fontId="43" fillId="0" borderId="8" applyFont="0" applyFill="0" applyBorder="0" applyAlignment="0" applyProtection="0"/>
    <xf numFmtId="198" fontId="43" fillId="0" borderId="8" applyFont="0" applyFill="0" applyBorder="0" applyAlignment="0" applyProtection="0"/>
    <xf numFmtId="169" fontId="53" fillId="0" borderId="8" applyFont="0" applyFill="0" applyBorder="0" applyAlignment="0" applyProtection="0"/>
    <xf numFmtId="169" fontId="52" fillId="0" borderId="8" applyFont="0" applyFill="0" applyBorder="0" applyAlignment="0" applyProtection="0"/>
    <xf numFmtId="169" fontId="52" fillId="0" borderId="8" applyFont="0" applyFill="0" applyBorder="0" applyAlignment="0" applyProtection="0"/>
    <xf numFmtId="169" fontId="52" fillId="0" borderId="8" applyFont="0" applyFill="0" applyBorder="0" applyAlignment="0" applyProtection="0"/>
    <xf numFmtId="169" fontId="52" fillId="0" borderId="8" applyFont="0" applyFill="0" applyBorder="0" applyAlignment="0" applyProtection="0"/>
    <xf numFmtId="169" fontId="52" fillId="0" borderId="8" applyFont="0" applyFill="0" applyBorder="0" applyAlignment="0" applyProtection="0"/>
    <xf numFmtId="169" fontId="52" fillId="0" borderId="8" applyFont="0" applyFill="0" applyBorder="0" applyAlignment="0" applyProtection="0"/>
    <xf numFmtId="169" fontId="52" fillId="0" borderId="8" applyFont="0" applyFill="0" applyBorder="0" applyAlignment="0" applyProtection="0"/>
    <xf numFmtId="169" fontId="52" fillId="0" borderId="8" applyFont="0" applyFill="0" applyBorder="0" applyAlignment="0" applyProtection="0"/>
    <xf numFmtId="169" fontId="52" fillId="0" borderId="8" applyFont="0" applyFill="0" applyBorder="0" applyAlignment="0" applyProtection="0"/>
    <xf numFmtId="169" fontId="52" fillId="0" borderId="8" applyFont="0" applyFill="0" applyBorder="0" applyAlignment="0" applyProtection="0"/>
    <xf numFmtId="169" fontId="52" fillId="0" borderId="8" applyFont="0" applyFill="0" applyBorder="0" applyAlignment="0" applyProtection="0"/>
    <xf numFmtId="169" fontId="42" fillId="0" borderId="8" applyFont="0" applyFill="0" applyBorder="0" applyAlignment="0" applyProtection="0"/>
    <xf numFmtId="169" fontId="52" fillId="0" borderId="8" applyFont="0" applyFill="0" applyBorder="0" applyAlignment="0" applyProtection="0"/>
    <xf numFmtId="169" fontId="52" fillId="0" borderId="8" applyFont="0" applyFill="0" applyBorder="0" applyAlignment="0" applyProtection="0"/>
    <xf numFmtId="169" fontId="52" fillId="0" borderId="8" applyFont="0" applyFill="0" applyBorder="0" applyAlignment="0" applyProtection="0"/>
    <xf numFmtId="169" fontId="52" fillId="0" borderId="8" applyFont="0" applyFill="0" applyBorder="0" applyAlignment="0" applyProtection="0"/>
    <xf numFmtId="169" fontId="43" fillId="0" borderId="8" applyFont="0" applyFill="0" applyBorder="0" applyAlignment="0" applyProtection="0"/>
    <xf numFmtId="169" fontId="52" fillId="0" borderId="8" applyFont="0" applyFill="0" applyBorder="0" applyAlignment="0" applyProtection="0"/>
    <xf numFmtId="169" fontId="52" fillId="0" borderId="8" applyFont="0" applyFill="0" applyBorder="0" applyAlignment="0" applyProtection="0"/>
    <xf numFmtId="169" fontId="52" fillId="0" borderId="8" applyFont="0" applyFill="0" applyBorder="0" applyAlignment="0" applyProtection="0"/>
    <xf numFmtId="169" fontId="52" fillId="0" borderId="8" applyFont="0" applyFill="0" applyBorder="0" applyAlignment="0" applyProtection="0"/>
    <xf numFmtId="169" fontId="52" fillId="0" borderId="8" applyFont="0" applyFill="0" applyBorder="0" applyAlignment="0" applyProtection="0"/>
    <xf numFmtId="169" fontId="52" fillId="0" borderId="8" applyFont="0" applyFill="0" applyBorder="0" applyAlignment="0" applyProtection="0"/>
    <xf numFmtId="169" fontId="52" fillId="0" borderId="8" applyFont="0" applyFill="0" applyBorder="0" applyAlignment="0" applyProtection="0"/>
    <xf numFmtId="198" fontId="43" fillId="0" borderId="8" applyFont="0" applyFill="0" applyBorder="0" applyAlignment="0" applyProtection="0"/>
    <xf numFmtId="198" fontId="43" fillId="0" borderId="8" applyFont="0" applyFill="0" applyBorder="0" applyAlignment="0" applyProtection="0"/>
    <xf numFmtId="198" fontId="43" fillId="0" borderId="8" applyFont="0" applyFill="0" applyBorder="0" applyAlignment="0" applyProtection="0"/>
    <xf numFmtId="198" fontId="43" fillId="0" borderId="8" applyFont="0" applyFill="0" applyBorder="0" applyAlignment="0" applyProtection="0"/>
    <xf numFmtId="169" fontId="156" fillId="0" borderId="8" applyFont="0" applyFill="0" applyBorder="0" applyAlignment="0" applyProtection="0"/>
    <xf numFmtId="0" fontId="43" fillId="0" borderId="8" applyFont="0" applyFill="0" applyBorder="0" applyAlignment="0" applyProtection="0"/>
    <xf numFmtId="249" fontId="42" fillId="0" borderId="8" applyFont="0" applyFill="0" applyBorder="0" applyAlignment="0" applyProtection="0"/>
    <xf numFmtId="198" fontId="43" fillId="0" borderId="8" applyFont="0" applyFill="0" applyBorder="0" applyAlignment="0" applyProtection="0"/>
    <xf numFmtId="198" fontId="43" fillId="0" borderId="8" applyFont="0" applyFill="0" applyBorder="0" applyAlignment="0" applyProtection="0"/>
    <xf numFmtId="198" fontId="43" fillId="0" borderId="8" applyFont="0" applyFill="0" applyBorder="0" applyAlignment="0" applyProtection="0"/>
    <xf numFmtId="198" fontId="43" fillId="0" borderId="8" applyFont="0" applyFill="0" applyBorder="0" applyAlignment="0" applyProtection="0"/>
    <xf numFmtId="198" fontId="43" fillId="0" borderId="8" applyFont="0" applyFill="0" applyBorder="0" applyAlignment="0" applyProtection="0"/>
    <xf numFmtId="198" fontId="43" fillId="0" borderId="8" applyFont="0" applyFill="0" applyBorder="0" applyAlignment="0" applyProtection="0"/>
    <xf numFmtId="169" fontId="55"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3" fillId="0" borderId="8" applyFont="0" applyFill="0" applyBorder="0" applyAlignment="0" applyProtection="0"/>
    <xf numFmtId="169" fontId="25" fillId="0" borderId="8" applyFont="0" applyFill="0" applyBorder="0" applyAlignment="0" applyProtection="0"/>
    <xf numFmtId="0" fontId="42" fillId="0" borderId="8" applyFont="0" applyFill="0" applyBorder="0" applyAlignment="0" applyProtection="0"/>
    <xf numFmtId="169" fontId="76" fillId="0" borderId="8" applyFont="0" applyFill="0" applyBorder="0" applyAlignment="0" applyProtection="0"/>
    <xf numFmtId="169" fontId="30" fillId="0" borderId="8" applyFont="0" applyFill="0" applyBorder="0" applyAlignment="0" applyProtection="0"/>
    <xf numFmtId="0" fontId="42" fillId="0" borderId="8" applyFont="0" applyFill="0" applyBorder="0" applyAlignment="0" applyProtection="0"/>
    <xf numFmtId="250" fontId="42" fillId="0" borderId="8" applyFont="0" applyFill="0" applyBorder="0" applyAlignment="0" applyProtection="0"/>
    <xf numFmtId="178" fontId="42" fillId="0" borderId="8" applyFont="0" applyFill="0" applyBorder="0" applyAlignment="0" applyProtection="0"/>
    <xf numFmtId="179" fontId="42" fillId="0" borderId="8" applyFont="0" applyFill="0" applyBorder="0" applyAlignment="0" applyProtection="0"/>
    <xf numFmtId="250" fontId="42" fillId="0" borderId="8" applyFont="0" applyFill="0" applyBorder="0" applyAlignment="0" applyProtection="0"/>
    <xf numFmtId="169" fontId="154" fillId="0" borderId="8" applyFont="0" applyFill="0" applyBorder="0" applyAlignment="0" applyProtection="0"/>
    <xf numFmtId="169" fontId="155" fillId="0" borderId="8" applyFont="0" applyFill="0" applyBorder="0" applyAlignment="0" applyProtection="0"/>
    <xf numFmtId="169" fontId="30" fillId="0" borderId="8" applyFont="0" applyFill="0" applyBorder="0" applyAlignment="0" applyProtection="0"/>
    <xf numFmtId="251" fontId="43" fillId="0" borderId="8" applyFont="0" applyFill="0" applyBorder="0" applyAlignment="0" applyProtection="0"/>
    <xf numFmtId="169" fontId="42" fillId="0" borderId="8" applyFont="0" applyFill="0" applyBorder="0" applyAlignment="0" applyProtection="0"/>
    <xf numFmtId="169" fontId="76"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98" fontId="43" fillId="0" borderId="8" applyFont="0" applyFill="0" applyBorder="0" applyAlignment="0" applyProtection="0"/>
    <xf numFmtId="176" fontId="43" fillId="0" borderId="8" applyFont="0" applyFill="0" applyBorder="0" applyAlignment="0" applyProtection="0"/>
    <xf numFmtId="169" fontId="153" fillId="0" borderId="8" applyFont="0" applyFill="0" applyBorder="0" applyAlignment="0" applyProtection="0"/>
    <xf numFmtId="0" fontId="42" fillId="0" borderId="8" applyFont="0" applyFill="0" applyBorder="0" applyAlignment="0" applyProtection="0"/>
    <xf numFmtId="176" fontId="43" fillId="0" borderId="8" applyFont="0" applyFill="0" applyBorder="0" applyAlignment="0" applyProtection="0"/>
    <xf numFmtId="169" fontId="30" fillId="0" borderId="8" applyFont="0" applyFill="0" applyBorder="0" applyAlignment="0" applyProtection="0"/>
    <xf numFmtId="169" fontId="43" fillId="0" borderId="8" applyFont="0" applyFill="0" applyBorder="0" applyAlignment="0" applyProtection="0"/>
    <xf numFmtId="176" fontId="43" fillId="0" borderId="8" applyFont="0" applyFill="0" applyBorder="0" applyAlignment="0" applyProtection="0"/>
    <xf numFmtId="252" fontId="103" fillId="0" borderId="8" applyFont="0" applyFill="0" applyBorder="0" applyAlignment="0" applyProtection="0"/>
    <xf numFmtId="169" fontId="42" fillId="0" borderId="8" applyFont="0" applyFill="0" applyBorder="0" applyAlignment="0" applyProtection="0"/>
    <xf numFmtId="176" fontId="43" fillId="0" borderId="8" applyFont="0" applyFill="0" applyBorder="0" applyAlignment="0" applyProtection="0"/>
    <xf numFmtId="253" fontId="78" fillId="0" borderId="8" applyFont="0" applyFill="0" applyBorder="0" applyAlignment="0" applyProtection="0"/>
    <xf numFmtId="169" fontId="43" fillId="0" borderId="8" applyFont="0" applyFill="0" applyBorder="0" applyAlignment="0" applyProtection="0"/>
    <xf numFmtId="196" fontId="43" fillId="0" borderId="8" applyFont="0" applyFill="0" applyBorder="0" applyAlignment="0" applyProtection="0"/>
    <xf numFmtId="169" fontId="43" fillId="0" borderId="8" applyFont="0" applyFill="0" applyBorder="0" applyAlignment="0" applyProtection="0"/>
    <xf numFmtId="0" fontId="42" fillId="0" borderId="8" applyFont="0" applyFill="0" applyBorder="0" applyAlignment="0" applyProtection="0"/>
    <xf numFmtId="196" fontId="43" fillId="0" borderId="8" applyFont="0" applyFill="0" applyBorder="0" applyAlignment="0" applyProtection="0"/>
    <xf numFmtId="169" fontId="43" fillId="0" borderId="8" applyFont="0" applyFill="0" applyBorder="0" applyAlignment="0" applyProtection="0"/>
    <xf numFmtId="196" fontId="43" fillId="0" borderId="8" applyFont="0" applyFill="0" applyBorder="0" applyAlignment="0" applyProtection="0"/>
    <xf numFmtId="169" fontId="154" fillId="0" borderId="8" applyFont="0" applyFill="0" applyBorder="0" applyAlignment="0" applyProtection="0"/>
    <xf numFmtId="169" fontId="154" fillId="0" borderId="8" applyFont="0" applyFill="0" applyBorder="0" applyAlignment="0" applyProtection="0"/>
    <xf numFmtId="196" fontId="43" fillId="0" borderId="8" applyFont="0" applyFill="0" applyBorder="0" applyAlignment="0" applyProtection="0"/>
    <xf numFmtId="252" fontId="103" fillId="0" borderId="8" applyFont="0" applyFill="0" applyBorder="0" applyAlignment="0" applyProtection="0"/>
    <xf numFmtId="196" fontId="43" fillId="0" borderId="8" applyFont="0" applyFill="0" applyBorder="0" applyAlignment="0" applyProtection="0"/>
    <xf numFmtId="252" fontId="103" fillId="0" borderId="8" applyFont="0" applyFill="0" applyBorder="0" applyAlignment="0" applyProtection="0"/>
    <xf numFmtId="198" fontId="157" fillId="0" borderId="8" applyFont="0" applyFill="0" applyBorder="0" applyAlignment="0" applyProtection="0"/>
    <xf numFmtId="0" fontId="42" fillId="0" borderId="8" applyFont="0" applyFill="0" applyBorder="0" applyAlignment="0" applyProtection="0"/>
    <xf numFmtId="196" fontId="43" fillId="0" borderId="8" applyFont="0" applyFill="0" applyBorder="0" applyAlignment="0" applyProtection="0"/>
    <xf numFmtId="171" fontId="42" fillId="0" borderId="8" applyFont="0" applyFill="0" applyBorder="0" applyAlignment="0" applyProtection="0"/>
    <xf numFmtId="169" fontId="43" fillId="0" borderId="8" applyFont="0" applyFill="0" applyBorder="0" applyAlignment="0" applyProtection="0"/>
    <xf numFmtId="169" fontId="43" fillId="0" borderId="8" applyFont="0" applyFill="0" applyBorder="0" applyAlignment="0" applyProtection="0"/>
    <xf numFmtId="169" fontId="43" fillId="0" borderId="8" applyFont="0" applyFill="0" applyBorder="0" applyAlignment="0" applyProtection="0"/>
    <xf numFmtId="169" fontId="43" fillId="0" borderId="8" applyFont="0" applyFill="0" applyBorder="0" applyAlignment="0" applyProtection="0"/>
    <xf numFmtId="169" fontId="43" fillId="0" borderId="8" applyFont="0" applyFill="0" applyBorder="0" applyAlignment="0" applyProtection="0"/>
    <xf numFmtId="169" fontId="43" fillId="0" borderId="8" applyFont="0" applyFill="0" applyBorder="0" applyAlignment="0" applyProtection="0"/>
    <xf numFmtId="169" fontId="43" fillId="0" borderId="8" applyFont="0" applyFill="0" applyBorder="0" applyAlignment="0" applyProtection="0"/>
    <xf numFmtId="169" fontId="43" fillId="0" borderId="8" applyFont="0" applyFill="0" applyBorder="0" applyAlignment="0" applyProtection="0"/>
    <xf numFmtId="0" fontId="154" fillId="0" borderId="8" applyFont="0" applyFill="0" applyBorder="0" applyAlignment="0" applyProtection="0"/>
    <xf numFmtId="0" fontId="43" fillId="0" borderId="8" applyFont="0" applyFill="0" applyBorder="0" applyAlignment="0" applyProtection="0"/>
    <xf numFmtId="169" fontId="43" fillId="0" borderId="8" applyFont="0" applyFill="0" applyBorder="0" applyAlignment="0" applyProtection="0"/>
    <xf numFmtId="43" fontId="120" fillId="0" borderId="8" applyFont="0" applyFill="0" applyBorder="0" applyAlignment="0" applyProtection="0"/>
    <xf numFmtId="254" fontId="82" fillId="0" borderId="8" applyProtection="0"/>
    <xf numFmtId="169" fontId="43" fillId="0" borderId="8" applyFont="0" applyFill="0" applyBorder="0" applyAlignment="0" applyProtection="0"/>
    <xf numFmtId="169" fontId="43" fillId="0" borderId="8" applyFont="0" applyFill="0" applyBorder="0" applyAlignment="0" applyProtection="0"/>
    <xf numFmtId="169" fontId="43" fillId="0" borderId="8" applyFont="0" applyFill="0" applyBorder="0" applyAlignment="0" applyProtection="0"/>
    <xf numFmtId="169" fontId="43" fillId="0" borderId="8" applyFont="0" applyFill="0" applyBorder="0" applyAlignment="0" applyProtection="0"/>
    <xf numFmtId="169" fontId="43" fillId="0" borderId="8" applyFont="0" applyFill="0" applyBorder="0" applyAlignment="0" applyProtection="0"/>
    <xf numFmtId="169" fontId="43" fillId="0" borderId="8" applyFont="0" applyFill="0" applyBorder="0" applyAlignment="0" applyProtection="0"/>
    <xf numFmtId="169" fontId="43" fillId="0" borderId="8" applyFont="0" applyFill="0" applyBorder="0" applyAlignment="0" applyProtection="0"/>
    <xf numFmtId="254" fontId="82" fillId="0" borderId="8" applyProtection="0"/>
    <xf numFmtId="169" fontId="42" fillId="0" borderId="8" applyFont="0" applyFill="0" applyBorder="0" applyAlignment="0" applyProtection="0"/>
    <xf numFmtId="169" fontId="42" fillId="0" borderId="8" applyFont="0" applyFill="0" applyBorder="0" applyAlignment="0" applyProtection="0"/>
    <xf numFmtId="169" fontId="43"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254" fontId="82" fillId="0" borderId="8" applyProtection="0"/>
    <xf numFmtId="169" fontId="155" fillId="0" borderId="8" applyFont="0" applyFill="0" applyBorder="0" applyAlignment="0" applyProtection="0"/>
    <xf numFmtId="169" fontId="43" fillId="0" borderId="8" applyFont="0" applyFill="0" applyBorder="0" applyAlignment="0" applyProtection="0"/>
    <xf numFmtId="169" fontId="43" fillId="0" borderId="8" applyFont="0" applyFill="0" applyBorder="0" applyAlignment="0" applyProtection="0"/>
    <xf numFmtId="211" fontId="43" fillId="0" borderId="8" applyFont="0" applyFill="0" applyBorder="0" applyAlignment="0" applyProtection="0"/>
    <xf numFmtId="255" fontId="43" fillId="0" borderId="8" applyFont="0" applyFill="0" applyBorder="0" applyAlignment="0" applyProtection="0"/>
    <xf numFmtId="169" fontId="158" fillId="0" borderId="8" applyFont="0" applyFill="0" applyBorder="0" applyAlignment="0" applyProtection="0"/>
    <xf numFmtId="196" fontId="43" fillId="0" borderId="8" applyFont="0" applyFill="0" applyBorder="0" applyAlignment="0" applyProtection="0"/>
    <xf numFmtId="43" fontId="82" fillId="0" borderId="8" applyProtection="0"/>
    <xf numFmtId="196" fontId="43" fillId="0" borderId="8" applyFont="0" applyFill="0" applyBorder="0" applyAlignment="0" applyProtection="0"/>
    <xf numFmtId="171" fontId="42" fillId="0" borderId="8" applyFont="0" applyFill="0" applyBorder="0" applyAlignment="0" applyProtection="0"/>
    <xf numFmtId="196" fontId="43"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71" fontId="42" fillId="0" borderId="8" applyFont="0" applyFill="0" applyBorder="0" applyAlignment="0" applyProtection="0"/>
    <xf numFmtId="196" fontId="43" fillId="0" borderId="8" applyFont="0" applyFill="0" applyBorder="0" applyAlignment="0" applyProtection="0"/>
    <xf numFmtId="171" fontId="42" fillId="0" borderId="8" applyFont="0" applyFill="0" applyBorder="0" applyAlignment="0" applyProtection="0"/>
    <xf numFmtId="196" fontId="43" fillId="0" borderId="8" applyFont="0" applyFill="0" applyBorder="0" applyAlignment="0" applyProtection="0"/>
    <xf numFmtId="171" fontId="42" fillId="0" borderId="8" applyFont="0" applyFill="0" applyBorder="0" applyAlignment="0" applyProtection="0"/>
    <xf numFmtId="196" fontId="43" fillId="0" borderId="8" applyFont="0" applyFill="0" applyBorder="0" applyAlignment="0" applyProtection="0"/>
    <xf numFmtId="171"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25" fillId="0" borderId="8" applyFont="0" applyFill="0" applyBorder="0" applyAlignment="0" applyProtection="0"/>
    <xf numFmtId="169" fontId="42" fillId="0" borderId="8" applyFont="0" applyFill="0" applyBorder="0" applyAlignment="0" applyProtection="0"/>
    <xf numFmtId="169" fontId="25"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25" fillId="0" borderId="8" applyFont="0" applyFill="0" applyBorder="0" applyAlignment="0" applyProtection="0"/>
    <xf numFmtId="169" fontId="42" fillId="0" borderId="8" applyFont="0" applyFill="0" applyBorder="0" applyAlignment="0" applyProtection="0"/>
    <xf numFmtId="169" fontId="25"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25" fillId="0" borderId="8" applyFont="0" applyFill="0" applyBorder="0" applyAlignment="0" applyProtection="0"/>
    <xf numFmtId="169" fontId="42" fillId="0" borderId="8" applyFont="0" applyFill="0" applyBorder="0" applyAlignment="0" applyProtection="0"/>
    <xf numFmtId="169" fontId="25"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25" fillId="0" borderId="8" applyFont="0" applyFill="0" applyBorder="0" applyAlignment="0" applyProtection="0"/>
    <xf numFmtId="169" fontId="42" fillId="0" borderId="8" applyFont="0" applyFill="0" applyBorder="0" applyAlignment="0" applyProtection="0"/>
    <xf numFmtId="169" fontId="25" fillId="0" borderId="8" applyFont="0" applyFill="0" applyBorder="0" applyAlignment="0" applyProtection="0"/>
    <xf numFmtId="211" fontId="42" fillId="0" borderId="8" applyFont="0" applyFill="0" applyBorder="0" applyAlignment="0" applyProtection="0"/>
    <xf numFmtId="0" fontId="25" fillId="0" borderId="8" applyFont="0" applyFill="0" applyBorder="0" applyAlignment="0" applyProtection="0"/>
    <xf numFmtId="0" fontId="25" fillId="0" borderId="8" applyFont="0" applyFill="0" applyBorder="0" applyAlignment="0" applyProtection="0"/>
    <xf numFmtId="196" fontId="43" fillId="0" borderId="8" applyFont="0" applyFill="0" applyBorder="0" applyAlignment="0" applyProtection="0"/>
    <xf numFmtId="171" fontId="42" fillId="0" borderId="8" applyFont="0" applyFill="0" applyBorder="0" applyAlignment="0" applyProtection="0"/>
    <xf numFmtId="196" fontId="43" fillId="0" borderId="8" applyFont="0" applyFill="0" applyBorder="0" applyAlignment="0" applyProtection="0"/>
    <xf numFmtId="171" fontId="42" fillId="0" borderId="8" applyFont="0" applyFill="0" applyBorder="0" applyAlignment="0" applyProtection="0"/>
    <xf numFmtId="196" fontId="43" fillId="0" borderId="8" applyFont="0" applyFill="0" applyBorder="0" applyAlignment="0" applyProtection="0"/>
    <xf numFmtId="196" fontId="43" fillId="0" borderId="8" applyFont="0" applyFill="0" applyBorder="0" applyAlignment="0" applyProtection="0"/>
    <xf numFmtId="171" fontId="42" fillId="0" borderId="8" applyFont="0" applyFill="0" applyBorder="0" applyAlignment="0" applyProtection="0"/>
    <xf numFmtId="169" fontId="43" fillId="0" borderId="8" applyFont="0" applyFill="0" applyBorder="0" applyAlignment="0" applyProtection="0"/>
    <xf numFmtId="256" fontId="42" fillId="0" borderId="8" applyFont="0" applyFill="0" applyBorder="0" applyAlignment="0" applyProtection="0"/>
    <xf numFmtId="169" fontId="43" fillId="0" borderId="8" applyFont="0" applyFill="0" applyBorder="0" applyAlignment="0" applyProtection="0"/>
    <xf numFmtId="169" fontId="43" fillId="0" borderId="8" applyFont="0" applyFill="0" applyBorder="0" applyAlignment="0" applyProtection="0"/>
    <xf numFmtId="169" fontId="43" fillId="0" borderId="8" applyFont="0" applyFill="0" applyBorder="0" applyAlignment="0" applyProtection="0"/>
    <xf numFmtId="169" fontId="43" fillId="0" borderId="8" applyFont="0" applyFill="0" applyBorder="0" applyAlignment="0" applyProtection="0"/>
    <xf numFmtId="169" fontId="43" fillId="0" borderId="8" applyFont="0" applyFill="0" applyBorder="0" applyAlignment="0" applyProtection="0"/>
    <xf numFmtId="169" fontId="155" fillId="0" borderId="8" applyFont="0" applyFill="0" applyBorder="0" applyAlignment="0" applyProtection="0"/>
    <xf numFmtId="169" fontId="43"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31" fillId="0" borderId="8" applyFont="0" applyFill="0" applyBorder="0" applyAlignment="0" applyProtection="0"/>
    <xf numFmtId="169" fontId="43"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211" fontId="42" fillId="0" borderId="8" applyFont="0" applyFill="0" applyBorder="0" applyAlignment="0" applyProtection="0"/>
    <xf numFmtId="0" fontId="42" fillId="0" borderId="8" applyFont="0" applyFill="0" applyBorder="0" applyAlignment="0" applyProtection="0"/>
    <xf numFmtId="257" fontId="52" fillId="0" borderId="8" applyFont="0" applyFill="0" applyBorder="0" applyAlignment="0" applyProtection="0"/>
    <xf numFmtId="169" fontId="43" fillId="0" borderId="8" applyFont="0" applyFill="0" applyBorder="0" applyAlignment="0" applyProtection="0"/>
    <xf numFmtId="196" fontId="42" fillId="0" borderId="8" applyFont="0" applyFill="0" applyBorder="0" applyAlignment="0" applyProtection="0"/>
    <xf numFmtId="196" fontId="42" fillId="0" borderId="8" applyFont="0" applyFill="0" applyBorder="0" applyAlignment="0" applyProtection="0"/>
    <xf numFmtId="169" fontId="76" fillId="0" borderId="8" applyFont="0" applyFill="0" applyBorder="0" applyAlignment="0" applyProtection="0"/>
    <xf numFmtId="43" fontId="42" fillId="0" borderId="8" applyFont="0" applyFill="0" applyBorder="0" applyAlignment="0" applyProtection="0"/>
    <xf numFmtId="254" fontId="82" fillId="0" borderId="8" applyProtection="0"/>
    <xf numFmtId="254" fontId="82" fillId="0" borderId="8" applyProtection="0"/>
    <xf numFmtId="169" fontId="43" fillId="0" borderId="8" applyFont="0" applyFill="0" applyBorder="0" applyAlignment="0" applyProtection="0"/>
    <xf numFmtId="169" fontId="43" fillId="0" borderId="8" applyFont="0" applyFill="0" applyBorder="0" applyAlignment="0" applyProtection="0"/>
    <xf numFmtId="169" fontId="43" fillId="0" borderId="8" applyFont="0" applyFill="0" applyBorder="0" applyAlignment="0" applyProtection="0"/>
    <xf numFmtId="169" fontId="43" fillId="0" borderId="8" applyFont="0" applyFill="0" applyBorder="0" applyAlignment="0" applyProtection="0"/>
    <xf numFmtId="169" fontId="43" fillId="0" borderId="8" applyFont="0" applyFill="0" applyBorder="0" applyAlignment="0" applyProtection="0"/>
    <xf numFmtId="169" fontId="43" fillId="0" borderId="8" applyFont="0" applyFill="0" applyBorder="0" applyAlignment="0" applyProtection="0"/>
    <xf numFmtId="169" fontId="52" fillId="0" borderId="8" applyFont="0" applyFill="0" applyBorder="0" applyAlignment="0" applyProtection="0"/>
    <xf numFmtId="196" fontId="43" fillId="0" borderId="8" applyFont="0" applyFill="0" applyBorder="0" applyAlignment="0" applyProtection="0"/>
    <xf numFmtId="169" fontId="153" fillId="0" borderId="8" applyFont="0" applyFill="0" applyBorder="0" applyAlignment="0" applyProtection="0"/>
    <xf numFmtId="196" fontId="43" fillId="0" borderId="8" applyFont="0" applyFill="0" applyBorder="0" applyAlignment="0" applyProtection="0"/>
    <xf numFmtId="196" fontId="43" fillId="0" borderId="8" applyFont="0" applyFill="0" applyBorder="0" applyAlignment="0" applyProtection="0"/>
    <xf numFmtId="196" fontId="43" fillId="0" borderId="8" applyFont="0" applyFill="0" applyBorder="0" applyAlignment="0" applyProtection="0"/>
    <xf numFmtId="176" fontId="52" fillId="0" borderId="8" applyFont="0" applyFill="0" applyBorder="0" applyAlignment="0" applyProtection="0"/>
    <xf numFmtId="169" fontId="25" fillId="0" borderId="8" applyFont="0" applyFill="0" applyBorder="0" applyAlignment="0" applyProtection="0"/>
    <xf numFmtId="169" fontId="76" fillId="0" borderId="8" applyFont="0" applyFill="0" applyBorder="0" applyAlignment="0" applyProtection="0"/>
    <xf numFmtId="171" fontId="54" fillId="0" borderId="8" applyFont="0" applyFill="0" applyBorder="0" applyAlignment="0" applyProtection="0"/>
    <xf numFmtId="169" fontId="76" fillId="0" borderId="8" applyFont="0" applyFill="0" applyBorder="0" applyAlignment="0" applyProtection="0"/>
    <xf numFmtId="169" fontId="76" fillId="0" borderId="8" applyFont="0" applyFill="0" applyBorder="0" applyAlignment="0" applyProtection="0"/>
    <xf numFmtId="169" fontId="43" fillId="0" borderId="8" applyFont="0" applyFill="0" applyBorder="0" applyAlignment="0" applyProtection="0"/>
    <xf numFmtId="176" fontId="43" fillId="0" borderId="8" applyFont="0" applyFill="0" applyBorder="0" applyAlignment="0" applyProtection="0"/>
    <xf numFmtId="196" fontId="43" fillId="0" borderId="8" applyFont="0" applyFill="0" applyBorder="0" applyAlignment="0" applyProtection="0"/>
    <xf numFmtId="196" fontId="43" fillId="0" borderId="8" applyFont="0" applyFill="0" applyBorder="0" applyAlignment="0" applyProtection="0"/>
    <xf numFmtId="196" fontId="43" fillId="0" borderId="8" applyFont="0" applyFill="0" applyBorder="0" applyAlignment="0" applyProtection="0"/>
    <xf numFmtId="196" fontId="43" fillId="0" borderId="8" applyFont="0" applyFill="0" applyBorder="0" applyAlignment="0" applyProtection="0"/>
    <xf numFmtId="196" fontId="43" fillId="0" borderId="8" applyFont="0" applyFill="0" applyBorder="0" applyAlignment="0" applyProtection="0"/>
    <xf numFmtId="196" fontId="43" fillId="0" borderId="8" applyFont="0" applyFill="0" applyBorder="0" applyAlignment="0" applyProtection="0"/>
    <xf numFmtId="0" fontId="43"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7" fontId="42" fillId="0" borderId="8" applyFont="0" applyFill="0" applyBorder="0" applyAlignment="0" applyProtection="0"/>
    <xf numFmtId="169" fontId="155" fillId="0" borderId="8" applyFont="0" applyFill="0" applyBorder="0" applyAlignment="0" applyProtection="0"/>
    <xf numFmtId="169" fontId="43" fillId="0" borderId="8" applyFont="0" applyFill="0" applyBorder="0" applyAlignment="0" applyProtection="0"/>
    <xf numFmtId="169" fontId="42" fillId="0" borderId="8" applyFont="0" applyFill="0" applyBorder="0" applyAlignment="0" applyProtection="0"/>
    <xf numFmtId="196" fontId="42" fillId="0" borderId="8" applyFont="0" applyFill="0" applyBorder="0" applyAlignment="0" applyProtection="0"/>
    <xf numFmtId="43" fontId="42" fillId="0" borderId="8" applyFont="0" applyFill="0" applyBorder="0" applyAlignment="0" applyProtection="0"/>
    <xf numFmtId="43" fontId="42" fillId="0" borderId="8" applyFont="0" applyFill="0" applyBorder="0" applyAlignment="0" applyProtection="0"/>
    <xf numFmtId="43" fontId="42" fillId="0" borderId="8" applyFont="0" applyFill="0" applyBorder="0" applyAlignment="0" applyProtection="0"/>
    <xf numFmtId="43" fontId="42" fillId="0" borderId="8" applyFont="0" applyFill="0" applyBorder="0" applyAlignment="0" applyProtection="0"/>
    <xf numFmtId="43" fontId="25" fillId="0" borderId="8" applyFont="0" applyFill="0" applyBorder="0" applyAlignment="0" applyProtection="0"/>
    <xf numFmtId="171" fontId="42" fillId="0" borderId="8" applyFont="0" applyFill="0" applyBorder="0" applyAlignment="0" applyProtection="0"/>
    <xf numFmtId="171" fontId="42" fillId="0" borderId="8" applyFont="0" applyFill="0" applyBorder="0" applyAlignment="0" applyProtection="0"/>
    <xf numFmtId="171" fontId="25" fillId="0" borderId="8" applyFont="0" applyFill="0" applyBorder="0" applyAlignment="0" applyProtection="0"/>
    <xf numFmtId="43" fontId="42" fillId="0" borderId="8" applyFont="0" applyFill="0" applyBorder="0" applyAlignment="0" applyProtection="0"/>
    <xf numFmtId="43" fontId="25" fillId="0" borderId="8" applyFont="0" applyFill="0" applyBorder="0" applyAlignment="0" applyProtection="0"/>
    <xf numFmtId="43" fontId="42" fillId="0" borderId="8" applyFont="0" applyFill="0" applyBorder="0" applyAlignment="0" applyProtection="0"/>
    <xf numFmtId="43" fontId="42" fillId="0" borderId="8" applyFont="0" applyFill="0" applyBorder="0" applyAlignment="0" applyProtection="0"/>
    <xf numFmtId="43" fontId="42" fillId="0" borderId="8" applyFont="0" applyFill="0" applyBorder="0" applyAlignment="0" applyProtection="0"/>
    <xf numFmtId="43" fontId="25" fillId="0" borderId="8" applyFont="0" applyFill="0" applyBorder="0" applyAlignment="0" applyProtection="0"/>
    <xf numFmtId="43" fontId="42" fillId="0" borderId="8" applyFont="0" applyFill="0" applyBorder="0" applyAlignment="0" applyProtection="0"/>
    <xf numFmtId="43" fontId="25" fillId="0" borderId="8" applyFont="0" applyFill="0" applyBorder="0" applyAlignment="0" applyProtection="0"/>
    <xf numFmtId="43" fontId="42" fillId="0" borderId="8" applyFont="0" applyFill="0" applyBorder="0" applyAlignment="0" applyProtection="0"/>
    <xf numFmtId="43" fontId="42" fillId="0" borderId="8" applyFont="0" applyFill="0" applyBorder="0" applyAlignment="0" applyProtection="0"/>
    <xf numFmtId="43" fontId="25" fillId="0" borderId="8" applyFont="0" applyFill="0" applyBorder="0" applyAlignment="0" applyProtection="0"/>
    <xf numFmtId="43" fontId="42" fillId="0" borderId="8" applyFont="0" applyFill="0" applyBorder="0" applyAlignment="0" applyProtection="0"/>
    <xf numFmtId="43" fontId="25" fillId="0" borderId="8" applyFont="0" applyFill="0" applyBorder="0" applyAlignment="0" applyProtection="0"/>
    <xf numFmtId="43" fontId="42" fillId="0" borderId="8" applyFont="0" applyFill="0" applyBorder="0" applyAlignment="0" applyProtection="0"/>
    <xf numFmtId="43" fontId="42" fillId="0" borderId="8" applyFont="0" applyFill="0" applyBorder="0" applyAlignment="0" applyProtection="0"/>
    <xf numFmtId="43" fontId="42" fillId="0" borderId="8" applyFont="0" applyFill="0" applyBorder="0" applyAlignment="0" applyProtection="0"/>
    <xf numFmtId="43" fontId="25" fillId="0" borderId="8" applyFont="0" applyFill="0" applyBorder="0" applyAlignment="0" applyProtection="0"/>
    <xf numFmtId="43" fontId="42" fillId="0" borderId="8" applyFont="0" applyFill="0" applyBorder="0" applyAlignment="0" applyProtection="0"/>
    <xf numFmtId="43" fontId="25" fillId="0" borderId="8" applyFont="0" applyFill="0" applyBorder="0" applyAlignment="0" applyProtection="0"/>
    <xf numFmtId="169" fontId="42" fillId="0" borderId="8" applyFont="0" applyFill="0" applyBorder="0" applyAlignment="0" applyProtection="0"/>
    <xf numFmtId="196" fontId="43" fillId="0" borderId="8" applyFont="0" applyFill="0" applyBorder="0" applyAlignment="0" applyProtection="0"/>
    <xf numFmtId="169" fontId="42" fillId="0" borderId="8" applyFont="0" applyFill="0" applyBorder="0" applyAlignment="0" applyProtection="0"/>
    <xf numFmtId="196" fontId="43" fillId="0" borderId="8" applyFont="0" applyFill="0" applyBorder="0" applyAlignment="0" applyProtection="0"/>
    <xf numFmtId="43" fontId="43" fillId="0" borderId="8" applyFont="0" applyFill="0" applyBorder="0" applyAlignment="0" applyProtection="0"/>
    <xf numFmtId="43" fontId="82" fillId="0" borderId="8" applyProtection="0"/>
    <xf numFmtId="169" fontId="152" fillId="0" borderId="8" applyFont="0" applyFill="0" applyBorder="0" applyAlignment="0" applyProtection="0"/>
    <xf numFmtId="196" fontId="43" fillId="0" borderId="8" applyFont="0" applyFill="0" applyBorder="0" applyAlignment="0" applyProtection="0"/>
    <xf numFmtId="196" fontId="43" fillId="0" borderId="8" applyFont="0" applyFill="0" applyBorder="0" applyAlignment="0" applyProtection="0"/>
    <xf numFmtId="196" fontId="43" fillId="0" borderId="8" applyFont="0" applyFill="0" applyBorder="0" applyAlignment="0" applyProtection="0"/>
    <xf numFmtId="196" fontId="43"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25" fillId="0" borderId="8" applyFont="0" applyFill="0" applyBorder="0" applyAlignment="0" applyProtection="0"/>
    <xf numFmtId="169" fontId="42" fillId="0" borderId="8" applyFont="0" applyFill="0" applyBorder="0" applyAlignment="0" applyProtection="0"/>
    <xf numFmtId="169" fontId="25"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25" fillId="0" borderId="8" applyFont="0" applyFill="0" applyBorder="0" applyAlignment="0" applyProtection="0"/>
    <xf numFmtId="169" fontId="42" fillId="0" borderId="8" applyFont="0" applyFill="0" applyBorder="0" applyAlignment="0" applyProtection="0"/>
    <xf numFmtId="169" fontId="25"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25" fillId="0" borderId="8" applyFont="0" applyFill="0" applyBorder="0" applyAlignment="0" applyProtection="0"/>
    <xf numFmtId="169" fontId="42" fillId="0" borderId="8" applyFont="0" applyFill="0" applyBorder="0" applyAlignment="0" applyProtection="0"/>
    <xf numFmtId="169" fontId="25"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25" fillId="0" borderId="8" applyFont="0" applyFill="0" applyBorder="0" applyAlignment="0" applyProtection="0"/>
    <xf numFmtId="169" fontId="42" fillId="0" borderId="8" applyFont="0" applyFill="0" applyBorder="0" applyAlignment="0" applyProtection="0"/>
    <xf numFmtId="169" fontId="25" fillId="0" borderId="8" applyFont="0" applyFill="0" applyBorder="0" applyAlignment="0" applyProtection="0"/>
    <xf numFmtId="169" fontId="149" fillId="0" borderId="8" applyFont="0" applyFill="0" applyBorder="0" applyAlignment="0" applyProtection="0"/>
    <xf numFmtId="169" fontId="150"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42" fillId="0" borderId="8" applyFont="0" applyFill="0" applyBorder="0" applyAlignment="0" applyProtection="0"/>
    <xf numFmtId="169" fontId="25" fillId="0" borderId="8" applyFont="0" applyFill="0" applyBorder="0" applyAlignment="0" applyProtection="0"/>
    <xf numFmtId="169" fontId="42" fillId="0" borderId="8" applyFont="0" applyFill="0" applyBorder="0" applyAlignment="0" applyProtection="0"/>
    <xf numFmtId="169" fontId="25" fillId="0" borderId="8" applyFont="0" applyFill="0" applyBorder="0" applyAlignment="0" applyProtection="0"/>
    <xf numFmtId="169" fontId="159" fillId="0" borderId="8" applyFont="0" applyFill="0" applyBorder="0" applyAlignment="0" applyProtection="0"/>
    <xf numFmtId="169" fontId="160" fillId="0" borderId="8" applyFont="0" applyFill="0" applyBorder="0" applyAlignment="0" applyProtection="0"/>
    <xf numFmtId="169" fontId="44" fillId="0" borderId="8" applyFont="0" applyFill="0" applyBorder="0" applyAlignment="0" applyProtection="0"/>
    <xf numFmtId="43" fontId="42" fillId="0" borderId="8" applyFont="0" applyFill="0" applyBorder="0" applyAlignment="0" applyProtection="0"/>
    <xf numFmtId="43" fontId="42" fillId="0" borderId="8" applyFont="0" applyFill="0" applyBorder="0" applyAlignment="0" applyProtection="0"/>
    <xf numFmtId="43" fontId="25" fillId="0" borderId="8" applyFont="0" applyFill="0" applyBorder="0" applyAlignment="0" applyProtection="0"/>
    <xf numFmtId="171" fontId="161" fillId="0" borderId="8" applyFont="0" applyFill="0" applyBorder="0" applyAlignment="0" applyProtection="0"/>
    <xf numFmtId="171" fontId="42" fillId="0" borderId="8" applyFont="0" applyFill="0" applyBorder="0" applyAlignment="0" applyProtection="0"/>
    <xf numFmtId="171" fontId="42" fillId="0" borderId="8" applyFont="0" applyFill="0" applyBorder="0" applyAlignment="0" applyProtection="0"/>
    <xf numFmtId="246" fontId="152" fillId="0" borderId="8" applyFont="0" applyFill="0" applyBorder="0" applyAlignment="0" applyProtection="0"/>
    <xf numFmtId="169" fontId="154" fillId="0" borderId="8" applyFont="0" applyFill="0" applyBorder="0" applyAlignment="0" applyProtection="0"/>
    <xf numFmtId="169" fontId="43" fillId="0" borderId="8" applyFont="0" applyFill="0" applyBorder="0" applyAlignment="0" applyProtection="0"/>
    <xf numFmtId="258" fontId="74" fillId="0" borderId="8" applyFont="0" applyFill="0" applyBorder="0" applyAlignment="0" applyProtection="0"/>
    <xf numFmtId="169" fontId="155" fillId="0" borderId="8" applyFont="0" applyFill="0" applyBorder="0" applyAlignment="0" applyProtection="0"/>
    <xf numFmtId="169" fontId="55" fillId="0" borderId="8" applyFont="0" applyFill="0" applyBorder="0" applyAlignment="0" applyProtection="0"/>
    <xf numFmtId="169" fontId="43" fillId="0" borderId="8" applyFont="0" applyFill="0" applyBorder="0" applyAlignment="0" applyProtection="0"/>
    <xf numFmtId="171" fontId="78" fillId="0" borderId="8" applyFont="0" applyFill="0" applyBorder="0" applyAlignment="0" applyProtection="0"/>
    <xf numFmtId="169" fontId="70" fillId="0" borderId="8" applyFont="0" applyFill="0" applyBorder="0" applyAlignment="0" applyProtection="0"/>
    <xf numFmtId="169" fontId="70" fillId="0" borderId="8" applyFont="0" applyFill="0" applyBorder="0" applyAlignment="0" applyProtection="0"/>
    <xf numFmtId="169" fontId="76" fillId="0" borderId="8" applyFont="0" applyFill="0" applyBorder="0" applyAlignment="0" applyProtection="0"/>
    <xf numFmtId="169" fontId="43" fillId="0" borderId="8" applyFont="0" applyFill="0" applyBorder="0" applyAlignment="0" applyProtection="0"/>
    <xf numFmtId="169" fontId="42" fillId="0" borderId="8" applyFont="0" applyFill="0" applyBorder="0" applyAlignment="0" applyProtection="0"/>
    <xf numFmtId="169" fontId="55" fillId="0" borderId="8" applyFont="0" applyFill="0" applyBorder="0" applyAlignment="0" applyProtection="0"/>
    <xf numFmtId="171" fontId="76" fillId="0" borderId="8" applyFont="0" applyFill="0" applyBorder="0" applyAlignment="0" applyProtection="0"/>
    <xf numFmtId="169" fontId="76" fillId="0" borderId="8" applyFont="0" applyFill="0" applyBorder="0" applyAlignment="0" applyProtection="0"/>
    <xf numFmtId="169" fontId="76" fillId="0" borderId="8" applyFont="0" applyFill="0" applyBorder="0" applyAlignment="0" applyProtection="0"/>
    <xf numFmtId="169" fontId="25" fillId="0" borderId="8" applyFont="0" applyFill="0" applyBorder="0" applyAlignment="0" applyProtection="0"/>
    <xf numFmtId="176" fontId="43" fillId="0" borderId="8" applyFont="0" applyFill="0" applyBorder="0" applyAlignment="0" applyProtection="0"/>
    <xf numFmtId="169" fontId="52" fillId="0" borderId="8" applyFont="0" applyFill="0" applyBorder="0" applyAlignment="0" applyProtection="0"/>
    <xf numFmtId="169" fontId="155" fillId="0" borderId="8" applyFont="0" applyFill="0" applyBorder="0" applyAlignment="0" applyProtection="0"/>
    <xf numFmtId="41" fontId="158" fillId="0" borderId="8" applyFont="0" applyFill="0" applyBorder="0" applyAlignment="0" applyProtection="0"/>
    <xf numFmtId="41" fontId="158" fillId="0" borderId="8" applyFont="0" applyFill="0" applyBorder="0" applyAlignment="0" applyProtection="0"/>
    <xf numFmtId="170" fontId="158" fillId="0" borderId="8" applyFont="0" applyFill="0" applyBorder="0" applyAlignment="0" applyProtection="0"/>
    <xf numFmtId="170" fontId="158" fillId="0" borderId="8" applyFont="0" applyFill="0" applyBorder="0" applyAlignment="0" applyProtection="0"/>
    <xf numFmtId="170" fontId="158" fillId="0" borderId="8" applyFont="0" applyFill="0" applyBorder="0" applyAlignment="0" applyProtection="0"/>
    <xf numFmtId="176" fontId="43" fillId="0" borderId="8" applyFont="0" applyFill="0" applyBorder="0" applyAlignment="0" applyProtection="0"/>
    <xf numFmtId="169" fontId="76" fillId="0" borderId="8" applyFont="0" applyFill="0" applyBorder="0" applyAlignment="0" applyProtection="0"/>
    <xf numFmtId="169" fontId="76" fillId="0" borderId="8" applyFont="0" applyFill="0" applyBorder="0" applyAlignment="0" applyProtection="0"/>
    <xf numFmtId="169" fontId="155" fillId="0" borderId="8" applyFont="0" applyFill="0" applyBorder="0" applyAlignment="0" applyProtection="0"/>
    <xf numFmtId="173" fontId="42" fillId="0" borderId="8" applyFont="0" applyFill="0" applyBorder="0" applyAlignment="0" applyProtection="0"/>
    <xf numFmtId="169" fontId="42" fillId="0" borderId="8" applyFont="0" applyFill="0" applyBorder="0" applyAlignment="0" applyProtection="0"/>
    <xf numFmtId="169" fontId="152" fillId="0" borderId="8" applyFont="0" applyFill="0" applyBorder="0" applyAlignment="0" applyProtection="0"/>
    <xf numFmtId="43" fontId="42" fillId="0" borderId="8" applyFont="0" applyFill="0" applyBorder="0" applyAlignment="0" applyProtection="0"/>
    <xf numFmtId="169" fontId="42" fillId="0" borderId="8" applyFont="0" applyFill="0" applyBorder="0" applyAlignment="0" applyProtection="0"/>
    <xf numFmtId="259" fontId="55" fillId="0" borderId="8"/>
    <xf numFmtId="259" fontId="162" fillId="0" borderId="8"/>
    <xf numFmtId="3" fontId="43" fillId="0" borderId="8" applyFont="0" applyFill="0" applyBorder="0" applyAlignment="0" applyProtection="0"/>
    <xf numFmtId="3" fontId="43" fillId="0" borderId="8" applyFont="0" applyFill="0" applyBorder="0" applyAlignment="0" applyProtection="0"/>
    <xf numFmtId="3" fontId="43" fillId="0" borderId="8" applyFont="0" applyFill="0" applyBorder="0" applyAlignment="0" applyProtection="0"/>
    <xf numFmtId="3" fontId="43" fillId="0" borderId="8" applyFont="0" applyFill="0" applyBorder="0" applyAlignment="0" applyProtection="0"/>
    <xf numFmtId="3" fontId="43" fillId="0" borderId="8" applyFont="0" applyFill="0" applyBorder="0" applyAlignment="0" applyProtection="0"/>
    <xf numFmtId="3" fontId="43" fillId="0" borderId="8" applyFont="0" applyFill="0" applyBorder="0" applyAlignment="0" applyProtection="0"/>
    <xf numFmtId="3" fontId="43" fillId="0" borderId="8" applyFont="0" applyFill="0" applyBorder="0" applyAlignment="0" applyProtection="0"/>
    <xf numFmtId="3" fontId="43" fillId="0" borderId="8" applyFont="0" applyFill="0" applyBorder="0" applyAlignment="0" applyProtection="0"/>
    <xf numFmtId="3" fontId="43" fillId="0" borderId="8" applyFont="0" applyFill="0" applyBorder="0" applyAlignment="0" applyProtection="0"/>
    <xf numFmtId="3" fontId="82" fillId="0" borderId="8" applyProtection="0"/>
    <xf numFmtId="3" fontId="43" fillId="0" borderId="8" applyFont="0" applyFill="0" applyBorder="0" applyAlignment="0" applyProtection="0"/>
    <xf numFmtId="3" fontId="43" fillId="0" borderId="8" applyFont="0" applyFill="0" applyBorder="0" applyAlignment="0" applyProtection="0"/>
    <xf numFmtId="3" fontId="43" fillId="0" borderId="8" applyFont="0" applyFill="0" applyBorder="0" applyAlignment="0" applyProtection="0"/>
    <xf numFmtId="3" fontId="43" fillId="0" borderId="8" applyFont="0" applyFill="0" applyBorder="0" applyAlignment="0" applyProtection="0"/>
    <xf numFmtId="3" fontId="43" fillId="0" borderId="8" applyFont="0" applyFill="0" applyBorder="0" applyAlignment="0" applyProtection="0"/>
    <xf numFmtId="3" fontId="43" fillId="0" borderId="8" applyFont="0" applyFill="0" applyBorder="0" applyAlignment="0" applyProtection="0"/>
    <xf numFmtId="3" fontId="43" fillId="0" borderId="8" applyFont="0" applyFill="0" applyBorder="0" applyAlignment="0" applyProtection="0"/>
    <xf numFmtId="0" fontId="163" fillId="0" borderId="8" applyNumberFormat="0" applyFill="0" applyBorder="0" applyAlignment="0" applyProtection="0"/>
    <xf numFmtId="0" fontId="164" fillId="0" borderId="8">
      <alignment horizontal="center"/>
    </xf>
    <xf numFmtId="0" fontId="165" fillId="0" borderId="8" applyNumberFormat="0" applyAlignment="0">
      <alignment horizontal="left"/>
    </xf>
    <xf numFmtId="199" fontId="121" fillId="0" borderId="8" applyFont="0" applyFill="0" applyBorder="0" applyAlignment="0" applyProtection="0"/>
    <xf numFmtId="260" fontId="166" fillId="0" borderId="8" applyFill="0" applyBorder="0" applyProtection="0"/>
    <xf numFmtId="261" fontId="56" fillId="0" borderId="8" applyFont="0" applyFill="0" applyBorder="0" applyAlignment="0" applyProtection="0"/>
    <xf numFmtId="262" fontId="55" fillId="0" borderId="8" applyFill="0" applyBorder="0" applyProtection="0"/>
    <xf numFmtId="262" fontId="55" fillId="0" borderId="44" applyFill="0" applyProtection="0"/>
    <xf numFmtId="262" fontId="55" fillId="0" borderId="45" applyFill="0" applyProtection="0"/>
    <xf numFmtId="263" fontId="131" fillId="0" borderId="8" applyFont="0" applyFill="0" applyBorder="0" applyAlignment="0" applyProtection="0"/>
    <xf numFmtId="264" fontId="167" fillId="0" borderId="8">
      <protection locked="0"/>
    </xf>
    <xf numFmtId="264" fontId="167" fillId="0" borderId="8">
      <protection locked="0"/>
    </xf>
    <xf numFmtId="265" fontId="167" fillId="0" borderId="8">
      <protection locked="0"/>
    </xf>
    <xf numFmtId="265" fontId="167" fillId="0" borderId="8">
      <protection locked="0"/>
    </xf>
    <xf numFmtId="266" fontId="168" fillId="0" borderId="34">
      <protection locked="0"/>
    </xf>
    <xf numFmtId="266" fontId="168" fillId="0" borderId="34">
      <protection locked="0"/>
    </xf>
    <xf numFmtId="267" fontId="167" fillId="0" borderId="8">
      <protection locked="0"/>
    </xf>
    <xf numFmtId="267" fontId="167" fillId="0" borderId="8">
      <protection locked="0"/>
    </xf>
    <xf numFmtId="268" fontId="167" fillId="0" borderId="8">
      <protection locked="0"/>
    </xf>
    <xf numFmtId="268" fontId="167" fillId="0" borderId="8">
      <protection locked="0"/>
    </xf>
    <xf numFmtId="267" fontId="167" fillId="0" borderId="8" applyNumberFormat="0">
      <protection locked="0"/>
    </xf>
    <xf numFmtId="267" fontId="167" fillId="0" borderId="8" applyNumberFormat="0">
      <protection locked="0"/>
    </xf>
    <xf numFmtId="267" fontId="167" fillId="0" borderId="8">
      <protection locked="0"/>
    </xf>
    <xf numFmtId="267" fontId="167" fillId="0" borderId="8">
      <protection locked="0"/>
    </xf>
    <xf numFmtId="236" fontId="169" fillId="0" borderId="37"/>
    <xf numFmtId="269" fontId="169" fillId="0" borderId="37"/>
    <xf numFmtId="270" fontId="170" fillId="0" borderId="8" applyFont="0" applyFill="0" applyBorder="0" applyAlignment="0" applyProtection="0"/>
    <xf numFmtId="271" fontId="43" fillId="0" borderId="8" applyFont="0" applyFill="0" applyBorder="0" applyAlignment="0" applyProtection="0"/>
    <xf numFmtId="272" fontId="43" fillId="0" borderId="8" applyFont="0" applyFill="0" applyBorder="0" applyAlignment="0" applyProtection="0"/>
    <xf numFmtId="272" fontId="43" fillId="0" borderId="8" applyFont="0" applyFill="0" applyBorder="0" applyAlignment="0" applyProtection="0"/>
    <xf numFmtId="272" fontId="43" fillId="0" borderId="8" applyFont="0" applyFill="0" applyBorder="0" applyAlignment="0" applyProtection="0"/>
    <xf numFmtId="272" fontId="43" fillId="0" borderId="8" applyFont="0" applyFill="0" applyBorder="0" applyAlignment="0" applyProtection="0"/>
    <xf numFmtId="272" fontId="43" fillId="0" borderId="8" applyFont="0" applyFill="0" applyBorder="0" applyAlignment="0" applyProtection="0"/>
    <xf numFmtId="272" fontId="43" fillId="0" borderId="8" applyFont="0" applyFill="0" applyBorder="0" applyAlignment="0" applyProtection="0"/>
    <xf numFmtId="272" fontId="43" fillId="0" borderId="8" applyFont="0" applyFill="0" applyBorder="0" applyAlignment="0" applyProtection="0"/>
    <xf numFmtId="272" fontId="43" fillId="0" borderId="8" applyFont="0" applyFill="0" applyBorder="0" applyAlignment="0" applyProtection="0"/>
    <xf numFmtId="272" fontId="43" fillId="0" borderId="8" applyFont="0" applyFill="0" applyBorder="0" applyAlignment="0" applyProtection="0"/>
    <xf numFmtId="272" fontId="43" fillId="0" borderId="8" applyFont="0" applyFill="0" applyBorder="0" applyAlignment="0" applyProtection="0"/>
    <xf numFmtId="272" fontId="43" fillId="0" borderId="8" applyFont="0" applyFill="0" applyBorder="0" applyAlignment="0" applyProtection="0"/>
    <xf numFmtId="272" fontId="43" fillId="0" borderId="8" applyFont="0" applyFill="0" applyBorder="0" applyAlignment="0" applyProtection="0"/>
    <xf numFmtId="272" fontId="43" fillId="0" borderId="8" applyFont="0" applyFill="0" applyBorder="0" applyAlignment="0" applyProtection="0"/>
    <xf numFmtId="272" fontId="43" fillId="0" borderId="8" applyFont="0" applyFill="0" applyBorder="0" applyAlignment="0" applyProtection="0"/>
    <xf numFmtId="272" fontId="43" fillId="0" borderId="8" applyFont="0" applyFill="0" applyBorder="0" applyAlignment="0" applyProtection="0"/>
    <xf numFmtId="273" fontId="171" fillId="0" borderId="8" applyFont="0" applyFill="0" applyBorder="0" applyAlignment="0" applyProtection="0"/>
    <xf numFmtId="42" fontId="42" fillId="0" borderId="8" applyFont="0" applyFill="0" applyBorder="0" applyAlignment="0" applyProtection="0"/>
    <xf numFmtId="274" fontId="170" fillId="0" borderId="8" applyFont="0" applyFill="0" applyBorder="0" applyAlignment="0" applyProtection="0"/>
    <xf numFmtId="224" fontId="137" fillId="0" borderId="8" applyFont="0" applyFill="0" applyBorder="0" applyAlignment="0" applyProtection="0"/>
    <xf numFmtId="225" fontId="43" fillId="0" borderId="8" applyFont="0" applyFill="0" applyBorder="0" applyAlignment="0" applyProtection="0"/>
    <xf numFmtId="225" fontId="43" fillId="0" borderId="8" applyFont="0" applyFill="0" applyBorder="0" applyAlignment="0" applyProtection="0"/>
    <xf numFmtId="225" fontId="43" fillId="0" borderId="8" applyFont="0" applyFill="0" applyBorder="0" applyAlignment="0" applyProtection="0"/>
    <xf numFmtId="225" fontId="43" fillId="0" borderId="8" applyFont="0" applyFill="0" applyBorder="0" applyAlignment="0" applyProtection="0"/>
    <xf numFmtId="225" fontId="43" fillId="0" borderId="8" applyFont="0" applyFill="0" applyBorder="0" applyAlignment="0" applyProtection="0"/>
    <xf numFmtId="225" fontId="43" fillId="0" borderId="8" applyFont="0" applyFill="0" applyBorder="0" applyAlignment="0" applyProtection="0"/>
    <xf numFmtId="225" fontId="43" fillId="0" borderId="8" applyFont="0" applyFill="0" applyBorder="0" applyAlignment="0" applyProtection="0"/>
    <xf numFmtId="225" fontId="43" fillId="0" borderId="8" applyFont="0" applyFill="0" applyBorder="0" applyAlignment="0" applyProtection="0"/>
    <xf numFmtId="225" fontId="43" fillId="0" borderId="8" applyFont="0" applyFill="0" applyBorder="0" applyAlignment="0" applyProtection="0"/>
    <xf numFmtId="225" fontId="43" fillId="0" borderId="8" applyFont="0" applyFill="0" applyBorder="0" applyAlignment="0" applyProtection="0"/>
    <xf numFmtId="225" fontId="43" fillId="0" borderId="8" applyFont="0" applyFill="0" applyBorder="0" applyAlignment="0" applyProtection="0"/>
    <xf numFmtId="225" fontId="43" fillId="0" borderId="8" applyFont="0" applyFill="0" applyBorder="0" applyAlignment="0" applyProtection="0"/>
    <xf numFmtId="225" fontId="43" fillId="0" borderId="8" applyFont="0" applyFill="0" applyBorder="0" applyAlignment="0" applyProtection="0"/>
    <xf numFmtId="225" fontId="43" fillId="0" borderId="8" applyFont="0" applyFill="0" applyBorder="0" applyAlignment="0" applyProtection="0"/>
    <xf numFmtId="225" fontId="43" fillId="0" borderId="8" applyFont="0" applyFill="0" applyBorder="0" applyAlignment="0" applyProtection="0"/>
    <xf numFmtId="275" fontId="151" fillId="0" borderId="8" applyFont="0" applyFill="0" applyBorder="0" applyAlignment="0" applyProtection="0"/>
    <xf numFmtId="276" fontId="82" fillId="0" borderId="8" applyFont="0" applyFill="0" applyBorder="0" applyAlignment="0" applyProtection="0"/>
    <xf numFmtId="277" fontId="151" fillId="0" borderId="8" applyFont="0" applyFill="0" applyBorder="0" applyAlignment="0" applyProtection="0"/>
    <xf numFmtId="278" fontId="151" fillId="0" borderId="8" applyFont="0" applyFill="0" applyBorder="0" applyAlignment="0" applyProtection="0"/>
    <xf numFmtId="279" fontId="82" fillId="0" borderId="8" applyFont="0" applyFill="0" applyBorder="0" applyAlignment="0" applyProtection="0"/>
    <xf numFmtId="280" fontId="151" fillId="0" borderId="8" applyFont="0" applyFill="0" applyBorder="0" applyAlignment="0" applyProtection="0"/>
    <xf numFmtId="281" fontId="151" fillId="0" borderId="8" applyFont="0" applyFill="0" applyBorder="0" applyAlignment="0" applyProtection="0"/>
    <xf numFmtId="282" fontId="82" fillId="0" borderId="8" applyFont="0" applyFill="0" applyBorder="0" applyAlignment="0" applyProtection="0"/>
    <xf numFmtId="283" fontId="151" fillId="0" borderId="8" applyFont="0" applyFill="0" applyBorder="0" applyAlignment="0" applyProtection="0"/>
    <xf numFmtId="284" fontId="154" fillId="0" borderId="8" applyFont="0" applyFill="0" applyBorder="0" applyAlignment="0" applyProtection="0"/>
    <xf numFmtId="285" fontId="43" fillId="0" borderId="8" applyFont="0" applyFill="0" applyBorder="0" applyAlignment="0" applyProtection="0"/>
    <xf numFmtId="285" fontId="43" fillId="0" borderId="8" applyFont="0" applyFill="0" applyBorder="0" applyAlignment="0" applyProtection="0"/>
    <xf numFmtId="285" fontId="43" fillId="0" borderId="8" applyFont="0" applyFill="0" applyBorder="0" applyAlignment="0" applyProtection="0"/>
    <xf numFmtId="285" fontId="43" fillId="0" borderId="8" applyFont="0" applyFill="0" applyBorder="0" applyAlignment="0" applyProtection="0"/>
    <xf numFmtId="285" fontId="43" fillId="0" borderId="8" applyFont="0" applyFill="0" applyBorder="0" applyAlignment="0" applyProtection="0"/>
    <xf numFmtId="285" fontId="43" fillId="0" borderId="8" applyFont="0" applyFill="0" applyBorder="0" applyAlignment="0" applyProtection="0"/>
    <xf numFmtId="285" fontId="43" fillId="0" borderId="8" applyFont="0" applyFill="0" applyBorder="0" applyAlignment="0" applyProtection="0"/>
    <xf numFmtId="285" fontId="43" fillId="0" borderId="8" applyFont="0" applyFill="0" applyBorder="0" applyAlignment="0" applyProtection="0"/>
    <xf numFmtId="285" fontId="43" fillId="0" borderId="8" applyFont="0" applyFill="0" applyBorder="0" applyAlignment="0" applyProtection="0"/>
    <xf numFmtId="285" fontId="43" fillId="0" borderId="8" applyFont="0" applyFill="0" applyBorder="0" applyAlignment="0" applyProtection="0"/>
    <xf numFmtId="285" fontId="43" fillId="0" borderId="8" applyFont="0" applyFill="0" applyBorder="0" applyAlignment="0" applyProtection="0"/>
    <xf numFmtId="285" fontId="43" fillId="0" borderId="8" applyFont="0" applyFill="0" applyBorder="0" applyAlignment="0" applyProtection="0"/>
    <xf numFmtId="285" fontId="43" fillId="0" borderId="8" applyFont="0" applyFill="0" applyBorder="0" applyAlignment="0" applyProtection="0"/>
    <xf numFmtId="285" fontId="43" fillId="0" borderId="8" applyFont="0" applyFill="0" applyBorder="0" applyAlignment="0" applyProtection="0"/>
    <xf numFmtId="285" fontId="43" fillId="0" borderId="8" applyFont="0" applyFill="0" applyBorder="0" applyAlignment="0" applyProtection="0"/>
    <xf numFmtId="44" fontId="42" fillId="0" borderId="8" applyFont="0" applyFill="0" applyBorder="0" applyAlignment="0" applyProtection="0"/>
    <xf numFmtId="44" fontId="42" fillId="0" borderId="8" applyFont="0" applyFill="0" applyBorder="0" applyAlignment="0" applyProtection="0"/>
    <xf numFmtId="286" fontId="43" fillId="0" borderId="8" applyFont="0" applyFill="0" applyBorder="0" applyAlignment="0" applyProtection="0"/>
    <xf numFmtId="287" fontId="43" fillId="0" borderId="8" applyFont="0" applyFill="0" applyBorder="0" applyAlignment="0" applyProtection="0"/>
    <xf numFmtId="287" fontId="43" fillId="0" borderId="8" applyFont="0" applyFill="0" applyBorder="0" applyAlignment="0" applyProtection="0"/>
    <xf numFmtId="287" fontId="43" fillId="0" borderId="8" applyFont="0" applyFill="0" applyBorder="0" applyAlignment="0" applyProtection="0"/>
    <xf numFmtId="287" fontId="43" fillId="0" borderId="8" applyFont="0" applyFill="0" applyBorder="0" applyAlignment="0" applyProtection="0"/>
    <xf numFmtId="287" fontId="43" fillId="0" borderId="8" applyFont="0" applyFill="0" applyBorder="0" applyAlignment="0" applyProtection="0"/>
    <xf numFmtId="287" fontId="43" fillId="0" borderId="8" applyFont="0" applyFill="0" applyBorder="0" applyAlignment="0" applyProtection="0"/>
    <xf numFmtId="287" fontId="43" fillId="0" borderId="8" applyFont="0" applyFill="0" applyBorder="0" applyAlignment="0" applyProtection="0"/>
    <xf numFmtId="287" fontId="43" fillId="0" borderId="8" applyFont="0" applyFill="0" applyBorder="0" applyAlignment="0" applyProtection="0"/>
    <xf numFmtId="287" fontId="43" fillId="0" borderId="8" applyFont="0" applyFill="0" applyBorder="0" applyAlignment="0" applyProtection="0"/>
    <xf numFmtId="288" fontId="82" fillId="0" borderId="8" applyProtection="0"/>
    <xf numFmtId="287" fontId="43" fillId="0" borderId="8" applyFont="0" applyFill="0" applyBorder="0" applyAlignment="0" applyProtection="0"/>
    <xf numFmtId="287" fontId="43" fillId="0" borderId="8" applyFont="0" applyFill="0" applyBorder="0" applyAlignment="0" applyProtection="0"/>
    <xf numFmtId="287" fontId="43" fillId="0" borderId="8" applyFont="0" applyFill="0" applyBorder="0" applyAlignment="0" applyProtection="0"/>
    <xf numFmtId="287" fontId="43" fillId="0" borderId="8" applyFont="0" applyFill="0" applyBorder="0" applyAlignment="0" applyProtection="0"/>
    <xf numFmtId="287" fontId="43" fillId="0" borderId="8" applyFont="0" applyFill="0" applyBorder="0" applyAlignment="0" applyProtection="0"/>
    <xf numFmtId="287" fontId="43" fillId="0" borderId="8" applyFont="0" applyFill="0" applyBorder="0" applyAlignment="0" applyProtection="0"/>
    <xf numFmtId="287" fontId="43" fillId="0" borderId="8" applyFont="0" applyFill="0" applyBorder="0" applyAlignment="0" applyProtection="0"/>
    <xf numFmtId="289" fontId="43" fillId="0" borderId="8"/>
    <xf numFmtId="289" fontId="43" fillId="0" borderId="8"/>
    <xf numFmtId="289" fontId="43" fillId="0" borderId="8"/>
    <xf numFmtId="289" fontId="43" fillId="0" borderId="8"/>
    <xf numFmtId="289" fontId="43" fillId="0" borderId="8"/>
    <xf numFmtId="289" fontId="43" fillId="0" borderId="8"/>
    <xf numFmtId="289" fontId="43" fillId="0" borderId="8"/>
    <xf numFmtId="289" fontId="43" fillId="0" borderId="8"/>
    <xf numFmtId="289" fontId="43" fillId="0" borderId="8"/>
    <xf numFmtId="289" fontId="43" fillId="0" borderId="8" applyProtection="0"/>
    <xf numFmtId="289" fontId="78" fillId="0" borderId="8"/>
    <xf numFmtId="289" fontId="43" fillId="0" borderId="8"/>
    <xf numFmtId="289" fontId="43" fillId="0" borderId="8"/>
    <xf numFmtId="289" fontId="43" fillId="0" borderId="8"/>
    <xf numFmtId="289" fontId="43" fillId="0" borderId="8"/>
    <xf numFmtId="289" fontId="43" fillId="0" borderId="8"/>
    <xf numFmtId="289" fontId="43" fillId="0" borderId="8"/>
    <xf numFmtId="289" fontId="43" fillId="0" borderId="8"/>
    <xf numFmtId="236" fontId="80" fillId="0" borderId="37">
      <alignment horizontal="center"/>
      <protection hidden="1"/>
    </xf>
    <xf numFmtId="290" fontId="172" fillId="0" borderId="37">
      <alignment horizontal="center"/>
      <protection hidden="1"/>
    </xf>
    <xf numFmtId="2" fontId="80" fillId="0" borderId="37">
      <alignment horizontal="center"/>
      <protection hidden="1"/>
    </xf>
    <xf numFmtId="0" fontId="43" fillId="0" borderId="8" applyFont="0" applyFill="0" applyBorder="0" applyAlignment="0" applyProtection="0"/>
    <xf numFmtId="0" fontId="43" fillId="0" borderId="8" applyFont="0" applyFill="0" applyBorder="0" applyAlignment="0" applyProtection="0"/>
    <xf numFmtId="0" fontId="43" fillId="0" borderId="8" applyFont="0" applyFill="0" applyBorder="0" applyAlignment="0" applyProtection="0"/>
    <xf numFmtId="0" fontId="43" fillId="0" borderId="8" applyFont="0" applyFill="0" applyBorder="0" applyAlignment="0" applyProtection="0"/>
    <xf numFmtId="0" fontId="43" fillId="0" borderId="8" applyFont="0" applyFill="0" applyBorder="0" applyAlignment="0" applyProtection="0"/>
    <xf numFmtId="0" fontId="43" fillId="0" borderId="8" applyFont="0" applyFill="0" applyBorder="0" applyAlignment="0" applyProtection="0"/>
    <xf numFmtId="0" fontId="43" fillId="0" borderId="8" applyFont="0" applyFill="0" applyBorder="0" applyAlignment="0" applyProtection="0"/>
    <xf numFmtId="0" fontId="43" fillId="0" borderId="8" applyFont="0" applyFill="0" applyBorder="0" applyAlignment="0" applyProtection="0"/>
    <xf numFmtId="0" fontId="103" fillId="0" borderId="8" applyProtection="0"/>
    <xf numFmtId="0" fontId="82" fillId="0" borderId="8" applyProtection="0"/>
    <xf numFmtId="0" fontId="43" fillId="0" borderId="8" applyFont="0" applyFill="0" applyBorder="0" applyAlignment="0" applyProtection="0"/>
    <xf numFmtId="0" fontId="43" fillId="0" borderId="8" applyFont="0" applyFill="0" applyBorder="0" applyAlignment="0" applyProtection="0"/>
    <xf numFmtId="0" fontId="43" fillId="0" borderId="8" applyFont="0" applyFill="0" applyBorder="0" applyAlignment="0" applyProtection="0"/>
    <xf numFmtId="0" fontId="43" fillId="0" borderId="8" applyFont="0" applyFill="0" applyBorder="0" applyAlignment="0" applyProtection="0"/>
    <xf numFmtId="0" fontId="43" fillId="0" borderId="8" applyFont="0" applyFill="0" applyBorder="0" applyAlignment="0" applyProtection="0"/>
    <xf numFmtId="0" fontId="43" fillId="0" borderId="8" applyFont="0" applyFill="0" applyBorder="0" applyAlignment="0" applyProtection="0"/>
    <xf numFmtId="0" fontId="43" fillId="0" borderId="8" applyFont="0" applyFill="0" applyBorder="0" applyAlignment="0" applyProtection="0"/>
    <xf numFmtId="14" fontId="97" fillId="0" borderId="8" applyFill="0" applyBorder="0" applyAlignment="0"/>
    <xf numFmtId="14" fontId="97" fillId="0" borderId="8" applyFill="0" applyBorder="0" applyAlignment="0"/>
    <xf numFmtId="0" fontId="103" fillId="0" borderId="8" applyProtection="0"/>
    <xf numFmtId="167" fontId="78" fillId="0" borderId="8" applyFont="0" applyFill="0" applyBorder="0" applyAlignment="0" applyProtection="0"/>
    <xf numFmtId="169" fontId="54" fillId="0" borderId="8" applyFont="0" applyFill="0" applyBorder="0" applyAlignment="0" applyProtection="0"/>
    <xf numFmtId="169" fontId="70" fillId="0" borderId="8" applyFont="0" applyFill="0" applyBorder="0" applyAlignment="0" applyProtection="0"/>
    <xf numFmtId="169" fontId="43" fillId="0" borderId="8" applyFont="0" applyFill="0" applyBorder="0" applyAlignment="0" applyProtection="0"/>
    <xf numFmtId="169" fontId="78" fillId="0" borderId="8" applyFont="0" applyFill="0" applyBorder="0" applyAlignment="0" applyProtection="0"/>
    <xf numFmtId="3" fontId="173" fillId="0" borderId="21">
      <alignment horizontal="left" vertical="top" wrapText="1"/>
    </xf>
    <xf numFmtId="291" fontId="55" fillId="0" borderId="8" applyFill="0" applyBorder="0" applyProtection="0"/>
    <xf numFmtId="291" fontId="55" fillId="0" borderId="44" applyFill="0" applyProtection="0"/>
    <xf numFmtId="291" fontId="55" fillId="0" borderId="45" applyFill="0" applyProtection="0"/>
    <xf numFmtId="292" fontId="43" fillId="0" borderId="46">
      <alignment vertical="center"/>
    </xf>
    <xf numFmtId="292" fontId="43" fillId="0" borderId="46">
      <alignment vertical="center"/>
    </xf>
    <xf numFmtId="292" fontId="43" fillId="0" borderId="46">
      <alignment vertical="center"/>
    </xf>
    <xf numFmtId="292" fontId="43" fillId="0" borderId="46">
      <alignment vertical="center"/>
    </xf>
    <xf numFmtId="292" fontId="43" fillId="0" borderId="46">
      <alignment vertical="center"/>
    </xf>
    <xf numFmtId="292" fontId="43" fillId="0" borderId="46">
      <alignment vertical="center"/>
    </xf>
    <xf numFmtId="292" fontId="43" fillId="0" borderId="46">
      <alignment vertical="center"/>
    </xf>
    <xf numFmtId="292" fontId="43" fillId="0" borderId="46">
      <alignment vertical="center"/>
    </xf>
    <xf numFmtId="292" fontId="43" fillId="0" borderId="46">
      <alignment vertical="center"/>
    </xf>
    <xf numFmtId="292" fontId="43" fillId="0" borderId="46">
      <alignment vertical="center"/>
    </xf>
    <xf numFmtId="292" fontId="43" fillId="0" borderId="46">
      <alignment vertical="center"/>
    </xf>
    <xf numFmtId="292" fontId="43" fillId="0" borderId="46">
      <alignment vertical="center"/>
    </xf>
    <xf numFmtId="292" fontId="43" fillId="0" borderId="46">
      <alignment vertical="center"/>
    </xf>
    <xf numFmtId="292" fontId="43" fillId="0" borderId="46">
      <alignment vertical="center"/>
    </xf>
    <xf numFmtId="292" fontId="43" fillId="0" borderId="46">
      <alignment vertical="center"/>
    </xf>
    <xf numFmtId="0" fontId="43" fillId="0" borderId="8" applyFont="0" applyFill="0" applyBorder="0" applyAlignment="0" applyProtection="0"/>
    <xf numFmtId="0" fontId="43" fillId="0" borderId="8" applyFont="0" applyFill="0" applyBorder="0" applyAlignment="0" applyProtection="0"/>
    <xf numFmtId="293" fontId="76" fillId="0" borderId="8"/>
    <xf numFmtId="294" fontId="83" fillId="0" borderId="19"/>
    <xf numFmtId="294" fontId="83" fillId="0" borderId="19"/>
    <xf numFmtId="251" fontId="43" fillId="0" borderId="8"/>
    <xf numFmtId="251" fontId="43" fillId="0" borderId="8"/>
    <xf numFmtId="251" fontId="43" fillId="0" borderId="8"/>
    <xf numFmtId="251" fontId="43" fillId="0" borderId="8"/>
    <xf numFmtId="251" fontId="43" fillId="0" borderId="8"/>
    <xf numFmtId="251" fontId="43" fillId="0" borderId="8"/>
    <xf numFmtId="251" fontId="43" fillId="0" borderId="8"/>
    <xf numFmtId="251" fontId="43" fillId="0" borderId="8"/>
    <xf numFmtId="251" fontId="43" fillId="0" borderId="8"/>
    <xf numFmtId="251" fontId="43" fillId="0" borderId="8" applyProtection="0"/>
    <xf numFmtId="251" fontId="78" fillId="0" borderId="8"/>
    <xf numFmtId="251" fontId="43" fillId="0" borderId="8"/>
    <xf numFmtId="251" fontId="43" fillId="0" borderId="8"/>
    <xf numFmtId="251" fontId="43" fillId="0" borderId="8"/>
    <xf numFmtId="251" fontId="43" fillId="0" borderId="8"/>
    <xf numFmtId="251" fontId="43" fillId="0" borderId="8"/>
    <xf numFmtId="251" fontId="43" fillId="0" borderId="8"/>
    <xf numFmtId="251" fontId="43" fillId="0" borderId="8"/>
    <xf numFmtId="295" fontId="83" fillId="0" borderId="8"/>
    <xf numFmtId="41" fontId="174" fillId="0" borderId="8" applyFont="0" applyFill="0" applyBorder="0" applyAlignment="0" applyProtection="0"/>
    <xf numFmtId="43" fontId="174" fillId="0" borderId="8" applyFont="0" applyFill="0" applyBorder="0" applyAlignment="0" applyProtection="0"/>
    <xf numFmtId="41" fontId="174" fillId="0" borderId="8" applyFont="0" applyFill="0" applyBorder="0" applyAlignment="0" applyProtection="0"/>
    <xf numFmtId="167" fontId="174" fillId="0" borderId="8" applyFont="0" applyFill="0" applyBorder="0" applyAlignment="0" applyProtection="0"/>
    <xf numFmtId="208" fontId="174" fillId="0" borderId="8" applyFont="0" applyFill="0" applyBorder="0" applyAlignment="0" applyProtection="0"/>
    <xf numFmtId="208" fontId="174" fillId="0" borderId="8" applyFont="0" applyFill="0" applyBorder="0" applyAlignment="0" applyProtection="0"/>
    <xf numFmtId="208" fontId="174" fillId="0" borderId="8" applyFont="0" applyFill="0" applyBorder="0" applyAlignment="0" applyProtection="0"/>
    <xf numFmtId="208" fontId="174" fillId="0" borderId="8" applyFont="0" applyFill="0" applyBorder="0" applyAlignment="0" applyProtection="0"/>
    <xf numFmtId="208" fontId="174" fillId="0" borderId="8" applyFont="0" applyFill="0" applyBorder="0" applyAlignment="0" applyProtection="0"/>
    <xf numFmtId="208" fontId="174" fillId="0" borderId="8" applyFont="0" applyFill="0" applyBorder="0" applyAlignment="0" applyProtection="0"/>
    <xf numFmtId="208" fontId="174" fillId="0" borderId="8" applyFont="0" applyFill="0" applyBorder="0" applyAlignment="0" applyProtection="0"/>
    <xf numFmtId="208" fontId="174" fillId="0" borderId="8" applyFont="0" applyFill="0" applyBorder="0" applyAlignment="0" applyProtection="0"/>
    <xf numFmtId="208" fontId="174" fillId="0" borderId="8" applyFont="0" applyFill="0" applyBorder="0" applyAlignment="0" applyProtection="0"/>
    <xf numFmtId="208" fontId="174" fillId="0" borderId="8" applyFont="0" applyFill="0" applyBorder="0" applyAlignment="0" applyProtection="0"/>
    <xf numFmtId="208" fontId="174" fillId="0" borderId="8" applyFont="0" applyFill="0" applyBorder="0" applyAlignment="0" applyProtection="0"/>
    <xf numFmtId="208" fontId="174" fillId="0" borderId="8" applyFont="0" applyFill="0" applyBorder="0" applyAlignment="0" applyProtection="0"/>
    <xf numFmtId="296" fontId="43" fillId="0" borderId="8" applyFont="0" applyFill="0" applyBorder="0" applyAlignment="0" applyProtection="0"/>
    <xf numFmtId="296" fontId="43" fillId="0" borderId="8" applyFont="0" applyFill="0" applyBorder="0" applyAlignment="0" applyProtection="0"/>
    <xf numFmtId="167" fontId="175" fillId="0" borderId="8" applyFont="0" applyFill="0" applyBorder="0" applyAlignment="0" applyProtection="0"/>
    <xf numFmtId="167" fontId="175" fillId="0" borderId="8" applyFont="0" applyFill="0" applyBorder="0" applyAlignment="0" applyProtection="0"/>
    <xf numFmtId="296" fontId="43" fillId="0" borderId="8" applyFont="0" applyFill="0" applyBorder="0" applyAlignment="0" applyProtection="0"/>
    <xf numFmtId="296" fontId="43" fillId="0" borderId="8" applyFont="0" applyFill="0" applyBorder="0" applyAlignment="0" applyProtection="0"/>
    <xf numFmtId="41" fontId="174" fillId="0" borderId="8" applyFont="0" applyFill="0" applyBorder="0" applyAlignment="0" applyProtection="0"/>
    <xf numFmtId="41" fontId="174" fillId="0" borderId="8" applyFont="0" applyFill="0" applyBorder="0" applyAlignment="0" applyProtection="0"/>
    <xf numFmtId="296" fontId="43" fillId="0" borderId="8" applyFont="0" applyFill="0" applyBorder="0" applyAlignment="0" applyProtection="0"/>
    <xf numFmtId="296" fontId="43" fillId="0" borderId="8" applyFont="0" applyFill="0" applyBorder="0" applyAlignment="0" applyProtection="0"/>
    <xf numFmtId="297" fontId="76" fillId="0" borderId="8" applyFont="0" applyFill="0" applyBorder="0" applyAlignment="0" applyProtection="0"/>
    <xf numFmtId="297" fontId="76" fillId="0" borderId="8" applyFont="0" applyFill="0" applyBorder="0" applyAlignment="0" applyProtection="0"/>
    <xf numFmtId="298" fontId="76" fillId="0" borderId="8" applyFont="0" applyFill="0" applyBorder="0" applyAlignment="0" applyProtection="0"/>
    <xf numFmtId="298" fontId="76" fillId="0" borderId="8" applyFont="0" applyFill="0" applyBorder="0" applyAlignment="0" applyProtection="0"/>
    <xf numFmtId="167" fontId="174" fillId="0" borderId="8" applyFont="0" applyFill="0" applyBorder="0" applyAlignment="0" applyProtection="0"/>
    <xf numFmtId="167" fontId="174" fillId="0" borderId="8" applyFont="0" applyFill="0" applyBorder="0" applyAlignment="0" applyProtection="0"/>
    <xf numFmtId="167" fontId="174" fillId="0" borderId="8" applyFont="0" applyFill="0" applyBorder="0" applyAlignment="0" applyProtection="0"/>
    <xf numFmtId="167" fontId="174" fillId="0" borderId="8" applyFont="0" applyFill="0" applyBorder="0" applyAlignment="0" applyProtection="0"/>
    <xf numFmtId="167" fontId="174" fillId="0" borderId="8" applyFont="0" applyFill="0" applyBorder="0" applyAlignment="0" applyProtection="0"/>
    <xf numFmtId="167" fontId="174" fillId="0" borderId="8" applyFont="0" applyFill="0" applyBorder="0" applyAlignment="0" applyProtection="0"/>
    <xf numFmtId="167" fontId="175" fillId="0" borderId="8" applyFont="0" applyFill="0" applyBorder="0" applyAlignment="0" applyProtection="0"/>
    <xf numFmtId="167" fontId="175" fillId="0" borderId="8" applyFont="0" applyFill="0" applyBorder="0" applyAlignment="0" applyProtection="0"/>
    <xf numFmtId="170" fontId="174" fillId="0" borderId="8" applyFont="0" applyFill="0" applyBorder="0" applyAlignment="0" applyProtection="0"/>
    <xf numFmtId="167" fontId="174" fillId="0" borderId="8" applyFont="0" applyFill="0" applyBorder="0" applyAlignment="0" applyProtection="0"/>
    <xf numFmtId="170" fontId="174" fillId="0" borderId="8" applyFont="0" applyFill="0" applyBorder="0" applyAlignment="0" applyProtection="0"/>
    <xf numFmtId="170" fontId="174" fillId="0" borderId="8" applyFont="0" applyFill="0" applyBorder="0" applyAlignment="0" applyProtection="0"/>
    <xf numFmtId="170" fontId="174" fillId="0" borderId="8" applyFont="0" applyFill="0" applyBorder="0" applyAlignment="0" applyProtection="0"/>
    <xf numFmtId="170" fontId="174" fillId="0" borderId="8" applyFont="0" applyFill="0" applyBorder="0" applyAlignment="0" applyProtection="0"/>
    <xf numFmtId="167" fontId="174" fillId="0" borderId="8" applyFont="0" applyFill="0" applyBorder="0" applyAlignment="0" applyProtection="0"/>
    <xf numFmtId="41" fontId="174" fillId="0" borderId="8" applyFont="0" applyFill="0" applyBorder="0" applyAlignment="0" applyProtection="0"/>
    <xf numFmtId="167" fontId="174" fillId="0" borderId="8" applyFont="0" applyFill="0" applyBorder="0" applyAlignment="0" applyProtection="0"/>
    <xf numFmtId="41" fontId="174" fillId="0" borderId="8" applyFont="0" applyFill="0" applyBorder="0" applyAlignment="0" applyProtection="0"/>
    <xf numFmtId="167" fontId="174" fillId="0" borderId="8" applyFont="0" applyFill="0" applyBorder="0" applyAlignment="0" applyProtection="0"/>
    <xf numFmtId="167" fontId="174" fillId="0" borderId="8" applyFont="0" applyFill="0" applyBorder="0" applyAlignment="0" applyProtection="0"/>
    <xf numFmtId="170" fontId="174" fillId="0" borderId="8" applyFont="0" applyFill="0" applyBorder="0" applyAlignment="0" applyProtection="0"/>
    <xf numFmtId="170" fontId="174" fillId="0" borderId="8" applyFont="0" applyFill="0" applyBorder="0" applyAlignment="0" applyProtection="0"/>
    <xf numFmtId="167" fontId="174" fillId="0" borderId="8" applyFont="0" applyFill="0" applyBorder="0" applyAlignment="0" applyProtection="0"/>
    <xf numFmtId="43" fontId="174" fillId="0" borderId="8" applyFont="0" applyFill="0" applyBorder="0" applyAlignment="0" applyProtection="0"/>
    <xf numFmtId="169" fontId="174" fillId="0" borderId="8" applyFont="0" applyFill="0" applyBorder="0" applyAlignment="0" applyProtection="0"/>
    <xf numFmtId="196" fontId="174" fillId="0" borderId="8" applyFont="0" applyFill="0" applyBorder="0" applyAlignment="0" applyProtection="0"/>
    <xf numFmtId="196" fontId="174" fillId="0" borderId="8" applyFont="0" applyFill="0" applyBorder="0" applyAlignment="0" applyProtection="0"/>
    <xf numFmtId="196" fontId="174" fillId="0" borderId="8" applyFont="0" applyFill="0" applyBorder="0" applyAlignment="0" applyProtection="0"/>
    <xf numFmtId="196" fontId="174" fillId="0" borderId="8" applyFont="0" applyFill="0" applyBorder="0" applyAlignment="0" applyProtection="0"/>
    <xf numFmtId="196" fontId="174" fillId="0" borderId="8" applyFont="0" applyFill="0" applyBorder="0" applyAlignment="0" applyProtection="0"/>
    <xf numFmtId="196" fontId="174" fillId="0" borderId="8" applyFont="0" applyFill="0" applyBorder="0" applyAlignment="0" applyProtection="0"/>
    <xf numFmtId="196" fontId="174" fillId="0" borderId="8" applyFont="0" applyFill="0" applyBorder="0" applyAlignment="0" applyProtection="0"/>
    <xf numFmtId="196" fontId="174" fillId="0" borderId="8" applyFont="0" applyFill="0" applyBorder="0" applyAlignment="0" applyProtection="0"/>
    <xf numFmtId="196" fontId="174" fillId="0" borderId="8" applyFont="0" applyFill="0" applyBorder="0" applyAlignment="0" applyProtection="0"/>
    <xf numFmtId="196" fontId="174" fillId="0" borderId="8" applyFont="0" applyFill="0" applyBorder="0" applyAlignment="0" applyProtection="0"/>
    <xf numFmtId="196" fontId="174" fillId="0" borderId="8" applyFont="0" applyFill="0" applyBorder="0" applyAlignment="0" applyProtection="0"/>
    <xf numFmtId="196" fontId="174" fillId="0" borderId="8" applyFont="0" applyFill="0" applyBorder="0" applyAlignment="0" applyProtection="0"/>
    <xf numFmtId="299" fontId="43" fillId="0" borderId="8" applyFont="0" applyFill="0" applyBorder="0" applyAlignment="0" applyProtection="0"/>
    <xf numFmtId="299" fontId="43" fillId="0" borderId="8" applyFont="0" applyFill="0" applyBorder="0" applyAlignment="0" applyProtection="0"/>
    <xf numFmtId="169" fontId="175" fillId="0" borderId="8" applyFont="0" applyFill="0" applyBorder="0" applyAlignment="0" applyProtection="0"/>
    <xf numFmtId="169" fontId="175" fillId="0" borderId="8" applyFont="0" applyFill="0" applyBorder="0" applyAlignment="0" applyProtection="0"/>
    <xf numFmtId="299" fontId="43" fillId="0" borderId="8" applyFont="0" applyFill="0" applyBorder="0" applyAlignment="0" applyProtection="0"/>
    <xf numFmtId="299" fontId="43" fillId="0" borderId="8" applyFont="0" applyFill="0" applyBorder="0" applyAlignment="0" applyProtection="0"/>
    <xf numFmtId="43" fontId="174" fillId="0" borderId="8" applyFont="0" applyFill="0" applyBorder="0" applyAlignment="0" applyProtection="0"/>
    <xf numFmtId="43" fontId="174" fillId="0" borderId="8" applyFont="0" applyFill="0" applyBorder="0" applyAlignment="0" applyProtection="0"/>
    <xf numFmtId="299" fontId="43" fillId="0" borderId="8" applyFont="0" applyFill="0" applyBorder="0" applyAlignment="0" applyProtection="0"/>
    <xf numFmtId="299" fontId="43" fillId="0" borderId="8" applyFont="0" applyFill="0" applyBorder="0" applyAlignment="0" applyProtection="0"/>
    <xf numFmtId="300" fontId="76" fillId="0" borderId="8" applyFont="0" applyFill="0" applyBorder="0" applyAlignment="0" applyProtection="0"/>
    <xf numFmtId="300" fontId="76" fillId="0" borderId="8" applyFont="0" applyFill="0" applyBorder="0" applyAlignment="0" applyProtection="0"/>
    <xf numFmtId="301" fontId="76" fillId="0" borderId="8" applyFont="0" applyFill="0" applyBorder="0" applyAlignment="0" applyProtection="0"/>
    <xf numFmtId="301" fontId="76" fillId="0" borderId="8" applyFont="0" applyFill="0" applyBorder="0" applyAlignment="0" applyProtection="0"/>
    <xf numFmtId="169" fontId="174" fillId="0" borderId="8" applyFont="0" applyFill="0" applyBorder="0" applyAlignment="0" applyProtection="0"/>
    <xf numFmtId="169" fontId="174" fillId="0" borderId="8" applyFont="0" applyFill="0" applyBorder="0" applyAlignment="0" applyProtection="0"/>
    <xf numFmtId="169" fontId="174" fillId="0" borderId="8" applyFont="0" applyFill="0" applyBorder="0" applyAlignment="0" applyProtection="0"/>
    <xf numFmtId="169" fontId="174" fillId="0" borderId="8" applyFont="0" applyFill="0" applyBorder="0" applyAlignment="0" applyProtection="0"/>
    <xf numFmtId="169" fontId="174" fillId="0" borderId="8" applyFont="0" applyFill="0" applyBorder="0" applyAlignment="0" applyProtection="0"/>
    <xf numFmtId="169" fontId="174" fillId="0" borderId="8" applyFont="0" applyFill="0" applyBorder="0" applyAlignment="0" applyProtection="0"/>
    <xf numFmtId="169" fontId="175" fillId="0" borderId="8" applyFont="0" applyFill="0" applyBorder="0" applyAlignment="0" applyProtection="0"/>
    <xf numFmtId="169" fontId="175" fillId="0" borderId="8" applyFont="0" applyFill="0" applyBorder="0" applyAlignment="0" applyProtection="0"/>
    <xf numFmtId="171" fontId="174" fillId="0" borderId="8" applyFont="0" applyFill="0" applyBorder="0" applyAlignment="0" applyProtection="0"/>
    <xf numFmtId="169" fontId="174" fillId="0" borderId="8" applyFont="0" applyFill="0" applyBorder="0" applyAlignment="0" applyProtection="0"/>
    <xf numFmtId="171" fontId="174" fillId="0" borderId="8" applyFont="0" applyFill="0" applyBorder="0" applyAlignment="0" applyProtection="0"/>
    <xf numFmtId="171" fontId="174" fillId="0" borderId="8" applyFont="0" applyFill="0" applyBorder="0" applyAlignment="0" applyProtection="0"/>
    <xf numFmtId="171" fontId="174" fillId="0" borderId="8" applyFont="0" applyFill="0" applyBorder="0" applyAlignment="0" applyProtection="0"/>
    <xf numFmtId="171" fontId="174" fillId="0" borderId="8" applyFont="0" applyFill="0" applyBorder="0" applyAlignment="0" applyProtection="0"/>
    <xf numFmtId="169" fontId="174" fillId="0" borderId="8" applyFont="0" applyFill="0" applyBorder="0" applyAlignment="0" applyProtection="0"/>
    <xf numFmtId="43" fontId="174" fillId="0" borderId="8" applyFont="0" applyFill="0" applyBorder="0" applyAlignment="0" applyProtection="0"/>
    <xf numFmtId="169" fontId="174" fillId="0" borderId="8" applyFont="0" applyFill="0" applyBorder="0" applyAlignment="0" applyProtection="0"/>
    <xf numFmtId="43" fontId="174" fillId="0" borderId="8" applyFont="0" applyFill="0" applyBorder="0" applyAlignment="0" applyProtection="0"/>
    <xf numFmtId="169" fontId="174" fillId="0" borderId="8" applyFont="0" applyFill="0" applyBorder="0" applyAlignment="0" applyProtection="0"/>
    <xf numFmtId="169" fontId="174" fillId="0" borderId="8" applyFont="0" applyFill="0" applyBorder="0" applyAlignment="0" applyProtection="0"/>
    <xf numFmtId="171" fontId="174" fillId="0" borderId="8" applyFont="0" applyFill="0" applyBorder="0" applyAlignment="0" applyProtection="0"/>
    <xf numFmtId="171" fontId="174" fillId="0" borderId="8" applyFont="0" applyFill="0" applyBorder="0" applyAlignment="0" applyProtection="0"/>
    <xf numFmtId="169" fontId="174" fillId="0" borderId="8" applyFont="0" applyFill="0" applyBorder="0" applyAlignment="0" applyProtection="0"/>
    <xf numFmtId="3" fontId="76" fillId="0" borderId="8" applyFont="0" applyBorder="0" applyAlignment="0"/>
    <xf numFmtId="232" fontId="8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24" fontId="137"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32" fontId="8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4" fontId="8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24" fontId="137"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0" fontId="176" fillId="0" borderId="8" applyNumberFormat="0" applyAlignment="0">
      <alignment horizontal="left"/>
    </xf>
    <xf numFmtId="302" fontId="76" fillId="0" borderId="8" applyFont="0" applyFill="0" applyBorder="0" applyAlignment="0" applyProtection="0"/>
    <xf numFmtId="303" fontId="43" fillId="0" borderId="8" applyFont="0" applyFill="0" applyBorder="0" applyAlignment="0" applyProtection="0"/>
    <xf numFmtId="303" fontId="43" fillId="0" borderId="8" applyFont="0" applyFill="0" applyBorder="0" applyAlignment="0" applyProtection="0"/>
    <xf numFmtId="303" fontId="43" fillId="0" borderId="8" applyFont="0" applyFill="0" applyBorder="0" applyAlignment="0" applyProtection="0"/>
    <xf numFmtId="303" fontId="43" fillId="0" borderId="8" applyFont="0" applyFill="0" applyBorder="0" applyAlignment="0" applyProtection="0"/>
    <xf numFmtId="303" fontId="43" fillId="0" borderId="8" applyFont="0" applyFill="0" applyBorder="0" applyAlignment="0" applyProtection="0"/>
    <xf numFmtId="303" fontId="43" fillId="0" borderId="8" applyFont="0" applyFill="0" applyBorder="0" applyAlignment="0" applyProtection="0"/>
    <xf numFmtId="303" fontId="43" fillId="0" borderId="8" applyFont="0" applyFill="0" applyBorder="0" applyAlignment="0" applyProtection="0"/>
    <xf numFmtId="303" fontId="43" fillId="0" borderId="8" applyFont="0" applyFill="0" applyBorder="0" applyAlignment="0" applyProtection="0"/>
    <xf numFmtId="303" fontId="43" fillId="0" borderId="8" applyFont="0" applyFill="0" applyBorder="0" applyAlignment="0" applyProtection="0"/>
    <xf numFmtId="303" fontId="43" fillId="0" borderId="8" applyFont="0" applyFill="0" applyBorder="0" applyAlignment="0" applyProtection="0"/>
    <xf numFmtId="303" fontId="43" fillId="0" borderId="8" applyFont="0" applyFill="0" applyBorder="0" applyAlignment="0" applyProtection="0"/>
    <xf numFmtId="303" fontId="43" fillId="0" borderId="8" applyFont="0" applyFill="0" applyBorder="0" applyAlignment="0" applyProtection="0"/>
    <xf numFmtId="303" fontId="43" fillId="0" borderId="8" applyFont="0" applyFill="0" applyBorder="0" applyAlignment="0" applyProtection="0"/>
    <xf numFmtId="303" fontId="43" fillId="0" borderId="8" applyFont="0" applyFill="0" applyBorder="0" applyAlignment="0" applyProtection="0"/>
    <xf numFmtId="303" fontId="43" fillId="0" borderId="8" applyFont="0" applyFill="0" applyBorder="0" applyAlignment="0" applyProtection="0"/>
    <xf numFmtId="0" fontId="177" fillId="0" borderId="8"/>
    <xf numFmtId="0" fontId="178" fillId="0" borderId="8" applyNumberFormat="0" applyFill="0" applyBorder="0" applyAlignment="0" applyProtection="0"/>
    <xf numFmtId="0" fontId="178" fillId="0" borderId="8" applyNumberFormat="0" applyFill="0" applyBorder="0" applyAlignment="0" applyProtection="0"/>
    <xf numFmtId="3" fontId="76" fillId="0" borderId="8" applyFont="0" applyBorder="0" applyAlignment="0"/>
    <xf numFmtId="0" fontId="43" fillId="0" borderId="8"/>
    <xf numFmtId="0" fontId="43" fillId="0" borderId="8"/>
    <xf numFmtId="0" fontId="43" fillId="0" borderId="8"/>
    <xf numFmtId="2" fontId="43" fillId="0" borderId="8" applyFont="0" applyFill="0" applyBorder="0" applyAlignment="0" applyProtection="0"/>
    <xf numFmtId="2" fontId="43" fillId="0" borderId="8" applyFont="0" applyFill="0" applyBorder="0" applyAlignment="0" applyProtection="0"/>
    <xf numFmtId="2" fontId="43" fillId="0" borderId="8" applyFont="0" applyFill="0" applyBorder="0" applyAlignment="0" applyProtection="0"/>
    <xf numFmtId="2" fontId="43" fillId="0" borderId="8" applyFont="0" applyFill="0" applyBorder="0" applyAlignment="0" applyProtection="0"/>
    <xf numFmtId="2" fontId="43" fillId="0" borderId="8" applyFont="0" applyFill="0" applyBorder="0" applyAlignment="0" applyProtection="0"/>
    <xf numFmtId="2" fontId="43" fillId="0" borderId="8" applyFont="0" applyFill="0" applyBorder="0" applyAlignment="0" applyProtection="0"/>
    <xf numFmtId="2" fontId="43" fillId="0" borderId="8" applyFont="0" applyFill="0" applyBorder="0" applyAlignment="0" applyProtection="0"/>
    <xf numFmtId="2" fontId="43" fillId="0" borderId="8" applyFont="0" applyFill="0" applyBorder="0" applyAlignment="0" applyProtection="0"/>
    <xf numFmtId="2" fontId="103" fillId="0" borderId="8" applyProtection="0"/>
    <xf numFmtId="2" fontId="82" fillId="0" borderId="8" applyProtection="0"/>
    <xf numFmtId="2" fontId="43" fillId="0" borderId="8" applyFont="0" applyFill="0" applyBorder="0" applyAlignment="0" applyProtection="0"/>
    <xf numFmtId="2" fontId="43" fillId="0" borderId="8" applyFont="0" applyFill="0" applyBorder="0" applyAlignment="0" applyProtection="0"/>
    <xf numFmtId="2" fontId="43" fillId="0" borderId="8" applyFont="0" applyFill="0" applyBorder="0" applyAlignment="0" applyProtection="0"/>
    <xf numFmtId="2" fontId="43" fillId="0" borderId="8" applyFont="0" applyFill="0" applyBorder="0" applyAlignment="0" applyProtection="0"/>
    <xf numFmtId="2" fontId="43" fillId="0" borderId="8" applyFont="0" applyFill="0" applyBorder="0" applyAlignment="0" applyProtection="0"/>
    <xf numFmtId="2" fontId="43" fillId="0" borderId="8" applyFont="0" applyFill="0" applyBorder="0" applyAlignment="0" applyProtection="0"/>
    <xf numFmtId="2" fontId="43" fillId="0" borderId="8" applyFont="0" applyFill="0" applyBorder="0" applyAlignment="0" applyProtection="0"/>
    <xf numFmtId="0" fontId="179" fillId="0" borderId="8" applyNumberFormat="0" applyFill="0" applyBorder="0" applyAlignment="0" applyProtection="0"/>
    <xf numFmtId="0" fontId="180" fillId="0" borderId="8" applyNumberFormat="0" applyFill="0" applyBorder="0" applyProtection="0">
      <alignment vertical="center"/>
    </xf>
    <xf numFmtId="0" fontId="181" fillId="0" borderId="8" applyNumberFormat="0" applyFill="0" applyBorder="0" applyAlignment="0" applyProtection="0"/>
    <xf numFmtId="0" fontId="182" fillId="0" borderId="8" applyNumberFormat="0" applyFill="0" applyBorder="0" applyProtection="0">
      <alignment vertical="center"/>
    </xf>
    <xf numFmtId="0" fontId="183" fillId="0" borderId="8" applyNumberFormat="0" applyFill="0" applyBorder="0" applyAlignment="0" applyProtection="0"/>
    <xf numFmtId="0" fontId="184" fillId="0" borderId="8" applyNumberFormat="0" applyFill="0" applyBorder="0" applyAlignment="0" applyProtection="0"/>
    <xf numFmtId="304" fontId="185" fillId="0" borderId="47" applyNumberFormat="0" applyFill="0" applyBorder="0" applyAlignment="0" applyProtection="0"/>
    <xf numFmtId="0" fontId="186" fillId="0" borderId="8" applyNumberFormat="0" applyFill="0" applyBorder="0" applyAlignment="0" applyProtection="0"/>
    <xf numFmtId="0" fontId="187" fillId="0" borderId="8">
      <alignment vertical="top" wrapText="1"/>
    </xf>
    <xf numFmtId="3" fontId="76" fillId="65" borderId="48">
      <alignment horizontal="right" vertical="top" wrapText="1"/>
    </xf>
    <xf numFmtId="0" fontId="188" fillId="47" borderId="8" applyNumberFormat="0" applyBorder="0" applyAlignment="0" applyProtection="0"/>
    <xf numFmtId="0" fontId="188" fillId="47" borderId="8" applyNumberFormat="0" applyBorder="0" applyAlignment="0" applyProtection="0"/>
    <xf numFmtId="0" fontId="188" fillId="47" borderId="8" applyNumberFormat="0" applyBorder="0" applyAlignment="0" applyProtection="0"/>
    <xf numFmtId="38" fontId="189" fillId="43" borderId="8" applyNumberFormat="0" applyBorder="0" applyAlignment="0" applyProtection="0"/>
    <xf numFmtId="38" fontId="189" fillId="66" borderId="8" applyNumberFormat="0" applyBorder="0" applyAlignment="0" applyProtection="0"/>
    <xf numFmtId="38" fontId="189" fillId="66" borderId="8" applyNumberFormat="0" applyBorder="0" applyAlignment="0" applyProtection="0"/>
    <xf numFmtId="38" fontId="189" fillId="66" borderId="8" applyNumberFormat="0" applyBorder="0" applyAlignment="0" applyProtection="0"/>
    <xf numFmtId="38" fontId="189" fillId="66" borderId="8" applyNumberFormat="0" applyBorder="0" applyAlignment="0" applyProtection="0"/>
    <xf numFmtId="38" fontId="189" fillId="66" borderId="8" applyNumberFormat="0" applyBorder="0" applyAlignment="0" applyProtection="0"/>
    <xf numFmtId="38" fontId="189" fillId="66" borderId="8" applyNumberFormat="0" applyBorder="0" applyAlignment="0" applyProtection="0"/>
    <xf numFmtId="38" fontId="189" fillId="43" borderId="8" applyNumberFormat="0" applyBorder="0" applyAlignment="0" applyProtection="0"/>
    <xf numFmtId="38" fontId="189" fillId="66" borderId="8" applyNumberFormat="0" applyBorder="0" applyAlignment="0" applyProtection="0"/>
    <xf numFmtId="38" fontId="189" fillId="66" borderId="8" applyNumberFormat="0" applyBorder="0" applyAlignment="0" applyProtection="0"/>
    <xf numFmtId="38" fontId="189" fillId="66" borderId="8" applyNumberFormat="0" applyBorder="0" applyAlignment="0" applyProtection="0"/>
    <xf numFmtId="38" fontId="189" fillId="66" borderId="8" applyNumberFormat="0" applyBorder="0" applyAlignment="0" applyProtection="0"/>
    <xf numFmtId="38" fontId="189" fillId="66" borderId="8" applyNumberFormat="0" applyBorder="0" applyAlignment="0" applyProtection="0"/>
    <xf numFmtId="38" fontId="189" fillId="66" borderId="8" applyNumberFormat="0" applyBorder="0" applyAlignment="0" applyProtection="0"/>
    <xf numFmtId="38" fontId="189" fillId="66" borderId="8" applyNumberFormat="0" applyBorder="0" applyAlignment="0" applyProtection="0"/>
    <xf numFmtId="38" fontId="189" fillId="66" borderId="8" applyNumberFormat="0" applyBorder="0" applyAlignment="0" applyProtection="0"/>
    <xf numFmtId="38" fontId="189" fillId="66" borderId="8" applyNumberFormat="0" applyBorder="0" applyAlignment="0" applyProtection="0"/>
    <xf numFmtId="305" fontId="57" fillId="43" borderId="8" applyBorder="0" applyProtection="0"/>
    <xf numFmtId="0" fontId="190" fillId="0" borderId="49" applyNumberFormat="0" applyFill="0" applyBorder="0" applyAlignment="0" applyProtection="0">
      <alignment horizontal="center" vertical="center"/>
    </xf>
    <xf numFmtId="0" fontId="191" fillId="0" borderId="8" applyNumberFormat="0" applyFont="0" applyBorder="0" applyAlignment="0">
      <alignment horizontal="left" vertical="center"/>
    </xf>
    <xf numFmtId="306" fontId="192" fillId="0" borderId="50" applyFont="0" applyFill="0" applyBorder="0" applyAlignment="0" applyProtection="0">
      <alignment horizontal="right"/>
    </xf>
    <xf numFmtId="306" fontId="131" fillId="0" borderId="8" applyFont="0" applyFill="0" applyBorder="0" applyAlignment="0" applyProtection="0"/>
    <xf numFmtId="306" fontId="131" fillId="0" borderId="8" applyFont="0" applyFill="0" applyBorder="0" applyAlignment="0" applyProtection="0"/>
    <xf numFmtId="306" fontId="131" fillId="0" borderId="8" applyFont="0" applyFill="0" applyBorder="0" applyAlignment="0" applyProtection="0"/>
    <xf numFmtId="0" fontId="193" fillId="67" borderId="8"/>
    <xf numFmtId="0" fontId="194" fillId="0" borderId="8">
      <alignment horizontal="left"/>
    </xf>
    <xf numFmtId="0" fontId="195" fillId="0" borderId="8">
      <alignment horizontal="left"/>
    </xf>
    <xf numFmtId="0" fontId="93" fillId="0" borderId="51" applyNumberFormat="0" applyAlignment="0" applyProtection="0">
      <alignment horizontal="left" vertical="center"/>
    </xf>
    <xf numFmtId="0" fontId="93" fillId="0" borderId="51" applyNumberFormat="0" applyAlignment="0" applyProtection="0">
      <alignment horizontal="left" vertical="center"/>
    </xf>
    <xf numFmtId="0" fontId="93" fillId="0" borderId="36">
      <alignment horizontal="left" vertical="center"/>
    </xf>
    <xf numFmtId="0" fontId="93" fillId="0" borderId="36">
      <alignment horizontal="left" vertical="center"/>
    </xf>
    <xf numFmtId="0" fontId="93" fillId="0" borderId="36">
      <alignment horizontal="left" vertical="center"/>
    </xf>
    <xf numFmtId="0" fontId="93" fillId="0" borderId="36">
      <alignment horizontal="left" vertical="center"/>
    </xf>
    <xf numFmtId="14" fontId="196" fillId="68" borderId="52">
      <alignment horizontal="center" vertical="center" wrapText="1"/>
    </xf>
    <xf numFmtId="0" fontId="197" fillId="0" borderId="53" applyNumberFormat="0" applyFill="0" applyAlignment="0" applyProtection="0"/>
    <xf numFmtId="0" fontId="197" fillId="0" borderId="53" applyNumberFormat="0" applyFill="0" applyAlignment="0" applyProtection="0"/>
    <xf numFmtId="0" fontId="198" fillId="0" borderId="54" applyNumberFormat="0" applyFill="0" applyAlignment="0" applyProtection="0"/>
    <xf numFmtId="0" fontId="198" fillId="0" borderId="54" applyNumberFormat="0" applyFill="0" applyAlignment="0" applyProtection="0"/>
    <xf numFmtId="0" fontId="199" fillId="0" borderId="55" applyNumberFormat="0" applyFill="0" applyAlignment="0" applyProtection="0"/>
    <xf numFmtId="0" fontId="199" fillId="0" borderId="55" applyNumberFormat="0" applyFill="0" applyAlignment="0" applyProtection="0"/>
    <xf numFmtId="0" fontId="199" fillId="0" borderId="8" applyNumberFormat="0" applyFill="0" applyBorder="0" applyAlignment="0" applyProtection="0"/>
    <xf numFmtId="0" fontId="199" fillId="0" borderId="8" applyNumberFormat="0" applyFill="0" applyBorder="0" applyAlignment="0" applyProtection="0"/>
    <xf numFmtId="0" fontId="143" fillId="0" borderId="8" applyFill="0" applyAlignment="0" applyProtection="0">
      <protection locked="0"/>
    </xf>
    <xf numFmtId="0" fontId="143" fillId="0" borderId="23" applyFill="0" applyAlignment="0" applyProtection="0">
      <protection locked="0"/>
    </xf>
    <xf numFmtId="0" fontId="200" fillId="0" borderId="8" applyProtection="0"/>
    <xf numFmtId="0" fontId="201" fillId="0" borderId="8" applyProtection="0"/>
    <xf numFmtId="0" fontId="200" fillId="0" borderId="8" applyProtection="0"/>
    <xf numFmtId="0" fontId="93" fillId="0" borderId="8" applyProtection="0"/>
    <xf numFmtId="0" fontId="202" fillId="0" borderId="8" applyProtection="0"/>
    <xf numFmtId="0" fontId="93" fillId="0" borderId="8" applyProtection="0"/>
    <xf numFmtId="0" fontId="203" fillId="0" borderId="52">
      <alignment horizontal="center"/>
    </xf>
    <xf numFmtId="0" fontId="203" fillId="0" borderId="8">
      <alignment horizontal="center"/>
    </xf>
    <xf numFmtId="164" fontId="204" fillId="69" borderId="19" applyNumberFormat="0" applyAlignment="0">
      <alignment horizontal="left" vertical="top"/>
    </xf>
    <xf numFmtId="164" fontId="204" fillId="69" borderId="19" applyNumberFormat="0" applyAlignment="0">
      <alignment horizontal="left" vertical="top"/>
    </xf>
    <xf numFmtId="307" fontId="204" fillId="69" borderId="19" applyNumberFormat="0" applyAlignment="0">
      <alignment horizontal="left" vertical="top"/>
    </xf>
    <xf numFmtId="49" fontId="205" fillId="0" borderId="19">
      <alignment vertical="center"/>
    </xf>
    <xf numFmtId="49" fontId="205" fillId="0" borderId="19">
      <alignment vertical="center"/>
    </xf>
    <xf numFmtId="0" fontId="55" fillId="0" borderId="8"/>
    <xf numFmtId="41" fontId="76" fillId="0" borderId="8" applyFont="0" applyFill="0" applyBorder="0" applyAlignment="0" applyProtection="0"/>
    <xf numFmtId="38" fontId="95" fillId="0" borderId="8" applyFont="0" applyFill="0" applyBorder="0" applyAlignment="0" applyProtection="0"/>
    <xf numFmtId="191" fontId="94" fillId="0" borderId="8" applyFont="0" applyFill="0" applyBorder="0" applyAlignment="0" applyProtection="0"/>
    <xf numFmtId="214" fontId="94" fillId="0" borderId="8" applyFont="0" applyFill="0" applyBorder="0" applyAlignment="0" applyProtection="0"/>
    <xf numFmtId="308" fontId="206" fillId="0" borderId="8" applyFont="0" applyFill="0" applyBorder="0" applyAlignment="0" applyProtection="0"/>
    <xf numFmtId="10" fontId="189" fillId="70" borderId="19" applyNumberFormat="0" applyBorder="0" applyAlignment="0" applyProtection="0"/>
    <xf numFmtId="10" fontId="189" fillId="66" borderId="19" applyNumberFormat="0" applyBorder="0" applyAlignment="0" applyProtection="0"/>
    <xf numFmtId="10" fontId="189" fillId="66" borderId="19" applyNumberFormat="0" applyBorder="0" applyAlignment="0" applyProtection="0"/>
    <xf numFmtId="10" fontId="189" fillId="66" borderId="19" applyNumberFormat="0" applyBorder="0" applyAlignment="0" applyProtection="0"/>
    <xf numFmtId="10" fontId="189" fillId="66" borderId="19" applyNumberFormat="0" applyBorder="0" applyAlignment="0" applyProtection="0"/>
    <xf numFmtId="10" fontId="189" fillId="66" borderId="19" applyNumberFormat="0" applyBorder="0" applyAlignment="0" applyProtection="0"/>
    <xf numFmtId="10" fontId="189" fillId="66" borderId="19" applyNumberFormat="0" applyBorder="0" applyAlignment="0" applyProtection="0"/>
    <xf numFmtId="10" fontId="189" fillId="70" borderId="19" applyNumberFormat="0" applyBorder="0" applyAlignment="0" applyProtection="0"/>
    <xf numFmtId="10" fontId="189" fillId="70" borderId="19" applyNumberFormat="0" applyBorder="0" applyAlignment="0" applyProtection="0"/>
    <xf numFmtId="10" fontId="189" fillId="66" borderId="19" applyNumberFormat="0" applyBorder="0" applyAlignment="0" applyProtection="0"/>
    <xf numFmtId="10" fontId="189" fillId="66" borderId="19" applyNumberFormat="0" applyBorder="0" applyAlignment="0" applyProtection="0"/>
    <xf numFmtId="10" fontId="189" fillId="66" borderId="19" applyNumberFormat="0" applyBorder="0" applyAlignment="0" applyProtection="0"/>
    <xf numFmtId="10" fontId="189" fillId="66" borderId="19" applyNumberFormat="0" applyBorder="0" applyAlignment="0" applyProtection="0"/>
    <xf numFmtId="10" fontId="189" fillId="66" borderId="19" applyNumberFormat="0" applyBorder="0" applyAlignment="0" applyProtection="0"/>
    <xf numFmtId="10" fontId="189" fillId="66" borderId="19" applyNumberFormat="0" applyBorder="0" applyAlignment="0" applyProtection="0"/>
    <xf numFmtId="10" fontId="189" fillId="66" borderId="19" applyNumberFormat="0" applyBorder="0" applyAlignment="0" applyProtection="0"/>
    <xf numFmtId="10" fontId="189" fillId="66" borderId="19" applyNumberFormat="0" applyBorder="0" applyAlignment="0" applyProtection="0"/>
    <xf numFmtId="10" fontId="189" fillId="66" borderId="19" applyNumberFormat="0" applyBorder="0" applyAlignment="0" applyProtection="0"/>
    <xf numFmtId="0" fontId="207" fillId="50" borderId="41" applyNumberFormat="0" applyAlignment="0" applyProtection="0"/>
    <xf numFmtId="0" fontId="207" fillId="50" borderId="41" applyNumberFormat="0" applyAlignment="0" applyProtection="0"/>
    <xf numFmtId="0" fontId="207" fillId="50" borderId="41" applyNumberFormat="0" applyAlignment="0" applyProtection="0"/>
    <xf numFmtId="0" fontId="208" fillId="50" borderId="41" applyNumberFormat="0" applyAlignment="0" applyProtection="0"/>
    <xf numFmtId="0" fontId="208" fillId="50" borderId="41" applyNumberFormat="0" applyAlignment="0" applyProtection="0"/>
    <xf numFmtId="0" fontId="208" fillId="50" borderId="41" applyNumberFormat="0" applyAlignment="0" applyProtection="0"/>
    <xf numFmtId="2" fontId="209" fillId="0" borderId="24" applyBorder="0"/>
    <xf numFmtId="0" fontId="210" fillId="0" borderId="8" applyNumberFormat="0" applyFill="0" applyBorder="0" applyAlignment="0" applyProtection="0">
      <alignment vertical="top"/>
      <protection locked="0"/>
    </xf>
    <xf numFmtId="0" fontId="210" fillId="0" borderId="8" applyNumberFormat="0" applyFill="0" applyBorder="0" applyAlignment="0" applyProtection="0">
      <alignment vertical="top"/>
      <protection locked="0"/>
    </xf>
    <xf numFmtId="0" fontId="210" fillId="0" borderId="8" applyNumberFormat="0" applyFill="0" applyBorder="0" applyAlignment="0" applyProtection="0">
      <alignment vertical="top"/>
      <protection locked="0"/>
    </xf>
    <xf numFmtId="0" fontId="210" fillId="0" borderId="8" applyNumberFormat="0" applyFill="0" applyBorder="0" applyAlignment="0" applyProtection="0">
      <alignment vertical="top"/>
      <protection locked="0"/>
    </xf>
    <xf numFmtId="0" fontId="210" fillId="0" borderId="8" applyNumberFormat="0" applyFill="0" applyBorder="0" applyAlignment="0" applyProtection="0">
      <alignment vertical="top"/>
      <protection locked="0"/>
    </xf>
    <xf numFmtId="0" fontId="210" fillId="0" borderId="8" applyNumberFormat="0" applyFill="0" applyBorder="0" applyAlignment="0" applyProtection="0">
      <alignment vertical="top"/>
      <protection locked="0"/>
    </xf>
    <xf numFmtId="0" fontId="210" fillId="0" borderId="8" applyNumberFormat="0" applyFill="0" applyBorder="0" applyAlignment="0" applyProtection="0">
      <alignment vertical="top"/>
      <protection locked="0"/>
    </xf>
    <xf numFmtId="0" fontId="211" fillId="0" borderId="8" applyNumberFormat="0" applyFill="0" applyBorder="0" applyAlignment="0" applyProtection="0">
      <alignment vertical="top"/>
      <protection locked="0"/>
    </xf>
    <xf numFmtId="0" fontId="211" fillId="0" borderId="8" applyNumberFormat="0" applyFill="0" applyBorder="0" applyAlignment="0" applyProtection="0">
      <alignment vertical="top"/>
      <protection locked="0"/>
    </xf>
    <xf numFmtId="0" fontId="212" fillId="0" borderId="8" applyNumberFormat="0" applyFill="0" applyBorder="0" applyAlignment="0" applyProtection="0">
      <alignment vertical="top"/>
      <protection locked="0"/>
    </xf>
    <xf numFmtId="0" fontId="211" fillId="0" borderId="8" applyNumberFormat="0" applyFill="0" applyBorder="0" applyAlignment="0" applyProtection="0">
      <alignment vertical="top"/>
      <protection locked="0"/>
    </xf>
    <xf numFmtId="0" fontId="210" fillId="0" borderId="8" applyNumberFormat="0" applyFill="0" applyBorder="0" applyAlignment="0" applyProtection="0">
      <alignment vertical="top"/>
      <protection locked="0"/>
    </xf>
    <xf numFmtId="0" fontId="210" fillId="0" borderId="8" applyNumberFormat="0" applyFill="0" applyBorder="0" applyAlignment="0" applyProtection="0">
      <alignment vertical="top"/>
      <protection locked="0"/>
    </xf>
    <xf numFmtId="0" fontId="210" fillId="0" borderId="8" applyNumberFormat="0" applyFill="0" applyBorder="0" applyAlignment="0" applyProtection="0">
      <alignment vertical="top"/>
      <protection locked="0"/>
    </xf>
    <xf numFmtId="0" fontId="210" fillId="0" borderId="8" applyNumberFormat="0" applyFill="0" applyBorder="0" applyAlignment="0" applyProtection="0">
      <alignment vertical="top"/>
      <protection locked="0"/>
    </xf>
    <xf numFmtId="0" fontId="210" fillId="0" borderId="8" applyNumberFormat="0" applyFill="0" applyBorder="0" applyAlignment="0" applyProtection="0">
      <alignment vertical="top"/>
      <protection locked="0"/>
    </xf>
    <xf numFmtId="0" fontId="210" fillId="0" borderId="8" applyNumberFormat="0" applyFill="0" applyBorder="0" applyAlignment="0" applyProtection="0">
      <alignment vertical="top"/>
      <protection locked="0"/>
    </xf>
    <xf numFmtId="0" fontId="210" fillId="0" borderId="8" applyNumberFormat="0" applyFill="0" applyBorder="0" applyAlignment="0" applyProtection="0">
      <alignment vertical="top"/>
      <protection locked="0"/>
    </xf>
    <xf numFmtId="0" fontId="211" fillId="0" borderId="8" applyNumberFormat="0" applyFill="0" applyBorder="0" applyAlignment="0" applyProtection="0">
      <alignment vertical="top"/>
      <protection locked="0"/>
    </xf>
    <xf numFmtId="0" fontId="211" fillId="0" borderId="8" applyNumberFormat="0" applyFill="0" applyBorder="0" applyAlignment="0" applyProtection="0">
      <alignment vertical="top"/>
      <protection locked="0"/>
    </xf>
    <xf numFmtId="0" fontId="211" fillId="0" borderId="8" applyNumberFormat="0" applyFill="0" applyBorder="0" applyAlignment="0" applyProtection="0">
      <alignment vertical="top"/>
      <protection locked="0"/>
    </xf>
    <xf numFmtId="0" fontId="211" fillId="0" borderId="8" applyNumberFormat="0" applyFill="0" applyBorder="0" applyAlignment="0" applyProtection="0">
      <alignment vertical="top"/>
      <protection locked="0"/>
    </xf>
    <xf numFmtId="41" fontId="76" fillId="0" borderId="8" applyFont="0" applyFill="0" applyBorder="0" applyAlignment="0" applyProtection="0"/>
    <xf numFmtId="0" fontId="76" fillId="0" borderId="8"/>
    <xf numFmtId="0" fontId="125" fillId="0" borderId="56">
      <alignment horizontal="centerContinuous"/>
    </xf>
    <xf numFmtId="176" fontId="76" fillId="71" borderId="48">
      <alignment vertical="top" wrapText="1"/>
    </xf>
    <xf numFmtId="0" fontId="95" fillId="0" borderId="8"/>
    <xf numFmtId="0" fontId="42" fillId="0" borderId="8"/>
    <xf numFmtId="0" fontId="52" fillId="0" borderId="8"/>
    <xf numFmtId="0" fontId="103" fillId="0" borderId="8"/>
    <xf numFmtId="0" fontId="76" fillId="0" borderId="8"/>
    <xf numFmtId="0" fontId="74" fillId="0" borderId="8"/>
    <xf numFmtId="0" fontId="74" fillId="0" borderId="8"/>
    <xf numFmtId="0" fontId="42" fillId="0" borderId="8"/>
    <xf numFmtId="0" fontId="55" fillId="0" borderId="8" applyNumberFormat="0" applyFont="0" applyFill="0" applyBorder="0" applyProtection="0">
      <alignment horizontal="left" vertical="center"/>
    </xf>
    <xf numFmtId="0" fontId="95" fillId="0" borderId="8"/>
    <xf numFmtId="232" fontId="8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24" fontId="137"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32" fontId="8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4" fontId="8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24" fontId="137"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0" fontId="213" fillId="0" borderId="57" applyNumberFormat="0" applyFill="0" applyAlignment="0" applyProtection="0"/>
    <xf numFmtId="0" fontId="213" fillId="0" borderId="57" applyNumberFormat="0" applyFill="0" applyAlignment="0" applyProtection="0"/>
    <xf numFmtId="3" fontId="214" fillId="0" borderId="21" applyNumberFormat="0" applyAlignment="0">
      <alignment horizontal="center" vertical="center"/>
    </xf>
    <xf numFmtId="3" fontId="111" fillId="0" borderId="21" applyNumberFormat="0" applyAlignment="0">
      <alignment horizontal="center" vertical="center"/>
    </xf>
    <xf numFmtId="3" fontId="204" fillId="0" borderId="21" applyNumberFormat="0" applyAlignment="0">
      <alignment horizontal="center" vertical="center"/>
    </xf>
    <xf numFmtId="236" fontId="189" fillId="0" borderId="39" applyFont="0"/>
    <xf numFmtId="3" fontId="43" fillId="0" borderId="58"/>
    <xf numFmtId="309" fontId="215" fillId="0" borderId="59" applyNumberFormat="0" applyFont="0" applyFill="0" applyBorder="0">
      <alignment horizontal="center"/>
    </xf>
    <xf numFmtId="309" fontId="215" fillId="0" borderId="59" applyNumberFormat="0" applyFont="0" applyFill="0" applyBorder="0">
      <alignment horizontal="center"/>
    </xf>
    <xf numFmtId="38" fontId="95" fillId="0" borderId="8" applyFont="0" applyFill="0" applyBorder="0" applyAlignment="0" applyProtection="0"/>
    <xf numFmtId="4" fontId="137" fillId="0" borderId="8" applyFont="0" applyFill="0" applyBorder="0" applyAlignment="0" applyProtection="0"/>
    <xf numFmtId="38" fontId="95" fillId="0" borderId="8" applyFont="0" applyFill="0" applyBorder="0" applyAlignment="0" applyProtection="0"/>
    <xf numFmtId="40" fontId="95" fillId="0" borderId="8" applyFont="0" applyFill="0" applyBorder="0" applyAlignment="0" applyProtection="0"/>
    <xf numFmtId="41" fontId="43" fillId="0" borderId="8" applyFont="0" applyFill="0" applyBorder="0" applyAlignment="0" applyProtection="0"/>
    <xf numFmtId="43" fontId="43" fillId="0" borderId="8" applyFont="0" applyFill="0" applyBorder="0" applyAlignment="0" applyProtection="0"/>
    <xf numFmtId="0" fontId="216" fillId="0" borderId="42"/>
    <xf numFmtId="0" fontId="217" fillId="0" borderId="52"/>
    <xf numFmtId="0" fontId="218" fillId="0" borderId="52"/>
    <xf numFmtId="310" fontId="120" fillId="0" borderId="59"/>
    <xf numFmtId="311" fontId="78" fillId="0" borderId="59"/>
    <xf numFmtId="312" fontId="219" fillId="0" borderId="59"/>
    <xf numFmtId="313" fontId="83" fillId="0" borderId="8" applyFont="0" applyFill="0" applyBorder="0" applyAlignment="0" applyProtection="0"/>
    <xf numFmtId="257" fontId="83" fillId="0" borderId="8" applyFont="0" applyFill="0" applyBorder="0" applyAlignment="0" applyProtection="0"/>
    <xf numFmtId="314" fontId="43" fillId="0" borderId="8" applyFont="0" applyFill="0" applyBorder="0" applyAlignment="0" applyProtection="0"/>
    <xf numFmtId="315" fontId="43" fillId="0" borderId="8" applyFont="0" applyFill="0" applyBorder="0" applyAlignment="0" applyProtection="0"/>
    <xf numFmtId="0" fontId="103" fillId="0" borderId="8" applyNumberFormat="0" applyFont="0" applyFill="0" applyAlignment="0"/>
    <xf numFmtId="0" fontId="42" fillId="0" borderId="8"/>
    <xf numFmtId="0" fontId="169" fillId="0" borderId="8">
      <alignment horizontal="justify" vertical="top"/>
    </xf>
    <xf numFmtId="0" fontId="220" fillId="72" borderId="8" applyNumberFormat="0" applyBorder="0" applyAlignment="0" applyProtection="0"/>
    <xf numFmtId="0" fontId="220" fillId="72" borderId="8" applyNumberFormat="0" applyBorder="0" applyAlignment="0" applyProtection="0"/>
    <xf numFmtId="0" fontId="220" fillId="72" borderId="8" applyNumberFormat="0" applyBorder="0" applyAlignment="0" applyProtection="0"/>
    <xf numFmtId="0" fontId="131" fillId="0" borderId="19"/>
    <xf numFmtId="0" fontId="55" fillId="0" borderId="8"/>
    <xf numFmtId="0" fontId="162" fillId="0" borderId="8"/>
    <xf numFmtId="0" fontId="83" fillId="0" borderId="42" applyNumberFormat="0" applyAlignment="0">
      <alignment horizontal="center"/>
    </xf>
    <xf numFmtId="37" fontId="221" fillId="0" borderId="8"/>
    <xf numFmtId="37" fontId="221" fillId="0" borderId="8"/>
    <xf numFmtId="37" fontId="221" fillId="0" borderId="8"/>
    <xf numFmtId="0" fontId="222" fillId="0" borderId="19" applyNumberFormat="0" applyFont="0" applyFill="0" applyBorder="0" applyAlignment="0">
      <alignment horizontal="center"/>
    </xf>
    <xf numFmtId="0" fontId="222" fillId="0" borderId="19" applyNumberFormat="0" applyFont="0" applyFill="0" applyBorder="0" applyAlignment="0">
      <alignment horizontal="center"/>
    </xf>
    <xf numFmtId="316" fontId="223" fillId="0" borderId="8"/>
    <xf numFmtId="317" fontId="224" fillId="0" borderId="8"/>
    <xf numFmtId="0" fontId="43" fillId="0" borderId="8"/>
    <xf numFmtId="0" fontId="43" fillId="0" borderId="8"/>
    <xf numFmtId="0" fontId="223" fillId="0" borderId="8"/>
    <xf numFmtId="0" fontId="225" fillId="0" borderId="8"/>
    <xf numFmtId="0" fontId="25" fillId="0" borderId="8">
      <alignment vertical="top"/>
    </xf>
    <xf numFmtId="0" fontId="76" fillId="0" borderId="8"/>
    <xf numFmtId="0" fontId="158" fillId="0" borderId="8"/>
    <xf numFmtId="0" fontId="42" fillId="0" borderId="8"/>
    <xf numFmtId="0" fontId="42" fillId="0" borderId="8"/>
    <xf numFmtId="0" fontId="152" fillId="0" borderId="8"/>
    <xf numFmtId="0" fontId="25" fillId="0" borderId="8"/>
    <xf numFmtId="0" fontId="42" fillId="0" borderId="8"/>
    <xf numFmtId="0" fontId="43" fillId="0" borderId="8"/>
    <xf numFmtId="0" fontId="12" fillId="0" borderId="8"/>
    <xf numFmtId="0" fontId="43" fillId="0" borderId="8"/>
    <xf numFmtId="0" fontId="30" fillId="0" borderId="8"/>
    <xf numFmtId="0" fontId="31" fillId="0" borderId="8"/>
    <xf numFmtId="0" fontId="25" fillId="0" borderId="8"/>
    <xf numFmtId="0" fontId="25" fillId="0" borderId="8"/>
    <xf numFmtId="0" fontId="25" fillId="0" borderId="8"/>
    <xf numFmtId="0" fontId="25" fillId="0" borderId="8"/>
    <xf numFmtId="0" fontId="25" fillId="0" borderId="8"/>
    <xf numFmtId="0" fontId="25" fillId="0" borderId="8"/>
    <xf numFmtId="0" fontId="226" fillId="0" borderId="8"/>
    <xf numFmtId="0" fontId="106" fillId="0" borderId="8"/>
    <xf numFmtId="0" fontId="78" fillId="0" borderId="8"/>
    <xf numFmtId="0" fontId="8" fillId="0" borderId="8"/>
    <xf numFmtId="0" fontId="43" fillId="0" borderId="8"/>
    <xf numFmtId="0" fontId="43" fillId="0" borderId="8"/>
    <xf numFmtId="0" fontId="76" fillId="0" borderId="8">
      <alignment vertical="top"/>
    </xf>
    <xf numFmtId="0" fontId="76" fillId="0" borderId="8">
      <alignment vertical="top"/>
    </xf>
    <xf numFmtId="0" fontId="76" fillId="0" borderId="8">
      <alignment vertical="top"/>
    </xf>
    <xf numFmtId="0" fontId="70" fillId="0" borderId="8"/>
    <xf numFmtId="0" fontId="70" fillId="0" borderId="8"/>
    <xf numFmtId="0" fontId="70" fillId="0" borderId="8"/>
    <xf numFmtId="0" fontId="70" fillId="0" borderId="8"/>
    <xf numFmtId="0" fontId="70"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43" fillId="0" borderId="8"/>
    <xf numFmtId="0" fontId="43" fillId="0" borderId="8"/>
    <xf numFmtId="0" fontId="43" fillId="0" borderId="8"/>
    <xf numFmtId="0" fontId="43" fillId="0" borderId="8"/>
    <xf numFmtId="0" fontId="43" fillId="0" borderId="8"/>
    <xf numFmtId="0" fontId="78" fillId="0" borderId="8"/>
    <xf numFmtId="0" fontId="78" fillId="0" borderId="8"/>
    <xf numFmtId="0" fontId="78" fillId="0" borderId="8"/>
    <xf numFmtId="0" fontId="43" fillId="0" borderId="8"/>
    <xf numFmtId="0" fontId="42" fillId="0" borderId="8"/>
    <xf numFmtId="0" fontId="152" fillId="0" borderId="8"/>
    <xf numFmtId="0" fontId="78" fillId="0" borderId="8"/>
    <xf numFmtId="0" fontId="78" fillId="0" borderId="8"/>
    <xf numFmtId="0" fontId="78" fillId="0" borderId="8"/>
    <xf numFmtId="0" fontId="78" fillId="0" borderId="8"/>
    <xf numFmtId="0" fontId="78" fillId="0" borderId="8"/>
    <xf numFmtId="0" fontId="76" fillId="0" borderId="8">
      <alignment vertical="top"/>
    </xf>
    <xf numFmtId="0" fontId="76" fillId="0" borderId="8"/>
    <xf numFmtId="0" fontId="43" fillId="0" borderId="8"/>
    <xf numFmtId="0" fontId="31" fillId="0" borderId="8">
      <alignment vertical="top"/>
    </xf>
    <xf numFmtId="0" fontId="78" fillId="0" borderId="8"/>
    <xf numFmtId="0" fontId="78" fillId="0" borderId="8"/>
    <xf numFmtId="0" fontId="78" fillId="0" borderId="8"/>
    <xf numFmtId="0" fontId="78" fillId="0" borderId="8"/>
    <xf numFmtId="0" fontId="74" fillId="0" borderId="8"/>
    <xf numFmtId="0" fontId="76" fillId="0" borderId="8"/>
    <xf numFmtId="0" fontId="43" fillId="0" borderId="8"/>
    <xf numFmtId="0" fontId="74" fillId="0" borderId="8"/>
    <xf numFmtId="0" fontId="78" fillId="0" borderId="8"/>
    <xf numFmtId="0" fontId="78" fillId="0" borderId="8"/>
    <xf numFmtId="0" fontId="78" fillId="0" borderId="8"/>
    <xf numFmtId="0" fontId="78" fillId="0" borderId="8"/>
    <xf numFmtId="0" fontId="78" fillId="0" borderId="8"/>
    <xf numFmtId="0" fontId="42" fillId="0" borderId="8">
      <alignment vertical="top"/>
    </xf>
    <xf numFmtId="0" fontId="52" fillId="0" borderId="8"/>
    <xf numFmtId="0" fontId="103" fillId="0" borderId="8"/>
    <xf numFmtId="0" fontId="158" fillId="0" borderId="8"/>
    <xf numFmtId="0" fontId="78" fillId="0" borderId="8"/>
    <xf numFmtId="0" fontId="78" fillId="0" borderId="8"/>
    <xf numFmtId="0" fontId="78" fillId="0" borderId="8"/>
    <xf numFmtId="0" fontId="78" fillId="0" borderId="8"/>
    <xf numFmtId="0" fontId="78" fillId="0" borderId="8"/>
    <xf numFmtId="0" fontId="78" fillId="0" borderId="8"/>
    <xf numFmtId="0" fontId="43" fillId="0" borderId="8">
      <alignment vertical="top"/>
    </xf>
    <xf numFmtId="0" fontId="43" fillId="0" borderId="8"/>
    <xf numFmtId="0" fontId="25" fillId="0" borderId="8"/>
    <xf numFmtId="0" fontId="25" fillId="0" borderId="8"/>
    <xf numFmtId="0" fontId="25" fillId="0" borderId="8"/>
    <xf numFmtId="0" fontId="25" fillId="0" borderId="8"/>
    <xf numFmtId="0" fontId="25" fillId="0" borderId="8"/>
    <xf numFmtId="0" fontId="42"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82" fillId="0" borderId="8" applyProtection="0"/>
    <xf numFmtId="0" fontId="43"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78" fillId="0" borderId="8"/>
    <xf numFmtId="0" fontId="78" fillId="0" borderId="8"/>
    <xf numFmtId="0" fontId="78" fillId="0" borderId="8"/>
    <xf numFmtId="0" fontId="78" fillId="0" borderId="8"/>
    <xf numFmtId="0" fontId="78" fillId="0" borderId="8"/>
    <xf numFmtId="0" fontId="158" fillId="0" borderId="8"/>
    <xf numFmtId="0" fontId="76"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78" fillId="0" borderId="8"/>
    <xf numFmtId="0" fontId="78" fillId="0" borderId="8"/>
    <xf numFmtId="0" fontId="78" fillId="0" borderId="8"/>
    <xf numFmtId="0" fontId="78" fillId="0" borderId="8"/>
    <xf numFmtId="0" fontId="78" fillId="0" borderId="8"/>
    <xf numFmtId="0" fontId="25" fillId="0" borderId="8"/>
    <xf numFmtId="0" fontId="25" fillId="0" borderId="8"/>
    <xf numFmtId="0" fontId="43" fillId="0" borderId="8"/>
    <xf numFmtId="0" fontId="43" fillId="0" borderId="8"/>
    <xf numFmtId="0" fontId="42" fillId="0" borderId="8"/>
    <xf numFmtId="0" fontId="78" fillId="0" borderId="8"/>
    <xf numFmtId="0" fontId="78" fillId="0" borderId="8"/>
    <xf numFmtId="0" fontId="78" fillId="0" borderId="8"/>
    <xf numFmtId="0" fontId="78" fillId="0" borderId="8"/>
    <xf numFmtId="0" fontId="78" fillId="0" borderId="8"/>
    <xf numFmtId="0" fontId="78" fillId="0" borderId="8"/>
    <xf numFmtId="0" fontId="43" fillId="0" borderId="8"/>
    <xf numFmtId="0" fontId="43" fillId="0" borderId="8"/>
    <xf numFmtId="0" fontId="78" fillId="0" borderId="8"/>
    <xf numFmtId="0" fontId="78" fillId="0" borderId="8"/>
    <xf numFmtId="0" fontId="78" fillId="0" borderId="8"/>
    <xf numFmtId="0" fontId="78" fillId="0" borderId="8"/>
    <xf numFmtId="0" fontId="78" fillId="0" borderId="8"/>
    <xf numFmtId="0" fontId="78" fillId="0" borderId="8"/>
    <xf numFmtId="0" fontId="52" fillId="0" borderId="8"/>
    <xf numFmtId="0" fontId="42" fillId="0" borderId="8"/>
    <xf numFmtId="0" fontId="52" fillId="0" borderId="8"/>
    <xf numFmtId="0" fontId="42" fillId="0" borderId="8"/>
    <xf numFmtId="0" fontId="52" fillId="0" borderId="8"/>
    <xf numFmtId="0" fontId="83" fillId="0" borderId="8"/>
    <xf numFmtId="0" fontId="52" fillId="0" borderId="8"/>
    <xf numFmtId="0" fontId="42" fillId="0" borderId="8"/>
    <xf numFmtId="0" fontId="42" fillId="0" borderId="8"/>
    <xf numFmtId="0" fontId="42" fillId="0" borderId="8"/>
    <xf numFmtId="0" fontId="52" fillId="0" borderId="8"/>
    <xf numFmtId="0" fontId="52" fillId="0" borderId="8"/>
    <xf numFmtId="0" fontId="52" fillId="0" borderId="8"/>
    <xf numFmtId="0" fontId="52" fillId="0" borderId="8"/>
    <xf numFmtId="0" fontId="52" fillId="0" borderId="8"/>
    <xf numFmtId="0" fontId="43" fillId="0" borderId="8"/>
    <xf numFmtId="0" fontId="43" fillId="0" borderId="8"/>
    <xf numFmtId="0" fontId="43" fillId="0" borderId="8"/>
    <xf numFmtId="0" fontId="43" fillId="0" borderId="8"/>
    <xf numFmtId="0" fontId="43" fillId="0" borderId="8"/>
    <xf numFmtId="0" fontId="43" fillId="0" borderId="8"/>
    <xf numFmtId="0" fontId="25" fillId="0" borderId="8"/>
    <xf numFmtId="0" fontId="42" fillId="0" borderId="8"/>
    <xf numFmtId="0" fontId="42" fillId="0" borderId="8"/>
    <xf numFmtId="0" fontId="42" fillId="0" borderId="8"/>
    <xf numFmtId="0" fontId="43" fillId="0" borderId="8"/>
    <xf numFmtId="0" fontId="52" fillId="0" borderId="8"/>
    <xf numFmtId="0" fontId="43" fillId="0" borderId="8"/>
    <xf numFmtId="0" fontId="42" fillId="0" borderId="8"/>
    <xf numFmtId="0" fontId="42" fillId="0" borderId="8"/>
    <xf numFmtId="0" fontId="42" fillId="0" borderId="8"/>
    <xf numFmtId="0" fontId="42" fillId="0" borderId="8"/>
    <xf numFmtId="0" fontId="42" fillId="0" borderId="8"/>
    <xf numFmtId="0" fontId="42"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30" fillId="0" borderId="8"/>
    <xf numFmtId="0" fontId="42" fillId="0" borderId="8"/>
    <xf numFmtId="0" fontId="43" fillId="0" borderId="8"/>
    <xf numFmtId="0" fontId="43" fillId="0" borderId="8"/>
    <xf numFmtId="0" fontId="43" fillId="0" borderId="8"/>
    <xf numFmtId="0" fontId="43" fillId="0" borderId="8"/>
    <xf numFmtId="0" fontId="43" fillId="0" borderId="8"/>
    <xf numFmtId="0" fontId="43" fillId="0" borderId="8"/>
    <xf numFmtId="0" fontId="227" fillId="0" borderId="8"/>
    <xf numFmtId="0" fontId="52" fillId="0" borderId="8"/>
    <xf numFmtId="0" fontId="52" fillId="0" borderId="8"/>
    <xf numFmtId="0" fontId="42" fillId="0" borderId="8"/>
    <xf numFmtId="0" fontId="226" fillId="0" borderId="8"/>
    <xf numFmtId="0" fontId="226" fillId="0" borderId="8"/>
    <xf numFmtId="0" fontId="226" fillId="0" borderId="8"/>
    <xf numFmtId="0" fontId="12" fillId="0" borderId="8"/>
    <xf numFmtId="0" fontId="82" fillId="0" borderId="8" applyProtection="0"/>
    <xf numFmtId="0" fontId="228"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42" fillId="0" borderId="8"/>
    <xf numFmtId="0" fontId="42" fillId="0" borderId="8"/>
    <xf numFmtId="0" fontId="31" fillId="0" borderId="8"/>
    <xf numFmtId="0" fontId="76" fillId="0" borderId="8"/>
    <xf numFmtId="0" fontId="42" fillId="0" borderId="8"/>
    <xf numFmtId="0" fontId="158" fillId="0" borderId="8"/>
    <xf numFmtId="0" fontId="157" fillId="0" borderId="8"/>
    <xf numFmtId="0" fontId="74" fillId="0" borderId="8"/>
    <xf numFmtId="0" fontId="25" fillId="0" borderId="8"/>
    <xf numFmtId="0" fontId="25" fillId="0" borderId="8"/>
    <xf numFmtId="0" fontId="52" fillId="0" borderId="8"/>
    <xf numFmtId="0" fontId="42" fillId="0" borderId="8"/>
    <xf numFmtId="0" fontId="76" fillId="0" borderId="8"/>
    <xf numFmtId="0" fontId="25" fillId="0" borderId="8"/>
    <xf numFmtId="0" fontId="52" fillId="0" borderId="8"/>
    <xf numFmtId="0" fontId="42" fillId="0" borderId="8"/>
    <xf numFmtId="0" fontId="42" fillId="0" borderId="8" applyProtection="0"/>
    <xf numFmtId="0" fontId="25" fillId="0" borderId="8"/>
    <xf numFmtId="0" fontId="31" fillId="0" borderId="8"/>
    <xf numFmtId="0" fontId="78" fillId="0" borderId="8"/>
    <xf numFmtId="0" fontId="154" fillId="0" borderId="8"/>
    <xf numFmtId="0" fontId="25" fillId="0" borderId="8"/>
    <xf numFmtId="0" fontId="154" fillId="0" borderId="8"/>
    <xf numFmtId="0" fontId="154" fillId="0" borderId="8"/>
    <xf numFmtId="0" fontId="52" fillId="0" borderId="8"/>
    <xf numFmtId="0" fontId="154" fillId="0" borderId="8"/>
    <xf numFmtId="0" fontId="154" fillId="0" borderId="8"/>
    <xf numFmtId="0" fontId="25" fillId="0" borderId="8"/>
    <xf numFmtId="0" fontId="52" fillId="0" borderId="8"/>
    <xf numFmtId="0" fontId="154" fillId="0" borderId="8"/>
    <xf numFmtId="0" fontId="154" fillId="0" borderId="8"/>
    <xf numFmtId="0" fontId="52" fillId="0" borderId="8"/>
    <xf numFmtId="0" fontId="83" fillId="0" borderId="8"/>
    <xf numFmtId="0" fontId="42" fillId="0" borderId="8"/>
    <xf numFmtId="0" fontId="43" fillId="0" borderId="8"/>
    <xf numFmtId="0" fontId="43" fillId="0" borderId="8"/>
    <xf numFmtId="0" fontId="52" fillId="0" borderId="8"/>
    <xf numFmtId="0" fontId="78" fillId="0" borderId="8"/>
    <xf numFmtId="0" fontId="78" fillId="0" borderId="8"/>
    <xf numFmtId="0" fontId="78" fillId="0" borderId="8"/>
    <xf numFmtId="0" fontId="78" fillId="0" borderId="8"/>
    <xf numFmtId="0" fontId="78" fillId="0" borderId="8"/>
    <xf numFmtId="0" fontId="78" fillId="0" borderId="8"/>
    <xf numFmtId="0" fontId="43" fillId="0" borderId="8"/>
    <xf numFmtId="0" fontId="43" fillId="0" borderId="8"/>
    <xf numFmtId="0" fontId="78" fillId="0" borderId="8"/>
    <xf numFmtId="0" fontId="78" fillId="0" borderId="8"/>
    <xf numFmtId="0" fontId="78" fillId="0" borderId="8"/>
    <xf numFmtId="0" fontId="78" fillId="0" borderId="8"/>
    <xf numFmtId="0" fontId="78" fillId="0" borderId="8"/>
    <xf numFmtId="0" fontId="82" fillId="0" borderId="8" applyProtection="0"/>
    <xf numFmtId="0" fontId="82" fillId="0" borderId="8"/>
    <xf numFmtId="0" fontId="82" fillId="0" borderId="8" applyProtection="0"/>
    <xf numFmtId="0" fontId="43" fillId="0" borderId="8"/>
    <xf numFmtId="0" fontId="82" fillId="0" borderId="8" applyProtection="0"/>
    <xf numFmtId="0" fontId="103" fillId="0" borderId="8"/>
    <xf numFmtId="0" fontId="43" fillId="0" borderId="8"/>
    <xf numFmtId="0" fontId="82" fillId="0" borderId="8" applyProtection="0"/>
    <xf numFmtId="0" fontId="82" fillId="0" borderId="8"/>
    <xf numFmtId="0" fontId="103" fillId="0" borderId="8"/>
    <xf numFmtId="0" fontId="82" fillId="0" borderId="8" applyProtection="0"/>
    <xf numFmtId="0" fontId="103" fillId="0" borderId="8"/>
    <xf numFmtId="0" fontId="82" fillId="0" borderId="8" applyProtection="0"/>
    <xf numFmtId="0" fontId="42" fillId="0" borderId="8"/>
    <xf numFmtId="0" fontId="82" fillId="0" borderId="8" applyProtection="0"/>
    <xf numFmtId="0" fontId="43" fillId="0" borderId="8"/>
    <xf numFmtId="0" fontId="159" fillId="0" borderId="8"/>
    <xf numFmtId="0" fontId="42" fillId="0" borderId="8"/>
    <xf numFmtId="0" fontId="43" fillId="0" borderId="8"/>
    <xf numFmtId="0" fontId="152" fillId="0" borderId="8"/>
    <xf numFmtId="0" fontId="43" fillId="0" borderId="8"/>
    <xf numFmtId="0" fontId="43" fillId="0" borderId="8"/>
    <xf numFmtId="0" fontId="43" fillId="0" borderId="8"/>
    <xf numFmtId="0" fontId="43" fillId="0" borderId="8"/>
    <xf numFmtId="0" fontId="43" fillId="0" borderId="8"/>
    <xf numFmtId="0" fontId="42" fillId="0" borderId="8"/>
    <xf numFmtId="0" fontId="43" fillId="0" borderId="8"/>
    <xf numFmtId="0" fontId="25" fillId="0" borderId="8"/>
    <xf numFmtId="0" fontId="25" fillId="0" borderId="8"/>
    <xf numFmtId="0" fontId="43" fillId="0" borderId="8"/>
    <xf numFmtId="0" fontId="43" fillId="0" borderId="8"/>
    <xf numFmtId="0" fontId="43" fillId="0" borderId="8"/>
    <xf numFmtId="0" fontId="120" fillId="0" borderId="8" applyProtection="0"/>
    <xf numFmtId="0" fontId="43"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29" fillId="0" borderId="8"/>
    <xf numFmtId="0" fontId="76" fillId="0" borderId="8"/>
    <xf numFmtId="0" fontId="43" fillId="0" borderId="8"/>
    <xf numFmtId="0" fontId="120" fillId="0" borderId="8" applyProtection="0"/>
    <xf numFmtId="0" fontId="54" fillId="0" borderId="8"/>
    <xf numFmtId="0" fontId="86" fillId="0" borderId="8"/>
    <xf numFmtId="0" fontId="76" fillId="0" borderId="8"/>
    <xf numFmtId="0" fontId="43" fillId="0" borderId="8"/>
    <xf numFmtId="0" fontId="43" fillId="0" borderId="8"/>
    <xf numFmtId="0" fontId="43" fillId="0" borderId="8"/>
    <xf numFmtId="0" fontId="42"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42"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82"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82" fillId="0" borderId="8"/>
    <xf numFmtId="0" fontId="31" fillId="0" borderId="8"/>
    <xf numFmtId="0" fontId="43" fillId="0" borderId="8"/>
    <xf numFmtId="0" fontId="43" fillId="0" borderId="8"/>
    <xf numFmtId="0" fontId="82" fillId="0" borderId="8"/>
    <xf numFmtId="0" fontId="43" fillId="0" borderId="8"/>
    <xf numFmtId="0" fontId="158" fillId="0" borderId="8"/>
    <xf numFmtId="0" fontId="42" fillId="0" borderId="8" applyProtection="0"/>
    <xf numFmtId="0" fontId="158" fillId="0" borderId="8"/>
    <xf numFmtId="0" fontId="158" fillId="0" borderId="8"/>
    <xf numFmtId="0" fontId="158" fillId="0" borderId="8"/>
    <xf numFmtId="0" fontId="158" fillId="0" borderId="8"/>
    <xf numFmtId="0" fontId="43" fillId="0" borderId="8"/>
    <xf numFmtId="0" fontId="158" fillId="0" borderId="8"/>
    <xf numFmtId="0" fontId="158" fillId="0" borderId="8"/>
    <xf numFmtId="0" fontId="82"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52" fillId="0" borderId="8"/>
    <xf numFmtId="0" fontId="52" fillId="0" borderId="8"/>
    <xf numFmtId="0" fontId="161" fillId="0" borderId="8"/>
    <xf numFmtId="0" fontId="52" fillId="0" borderId="8"/>
    <xf numFmtId="0" fontId="52" fillId="0" borderId="8"/>
    <xf numFmtId="0" fontId="52" fillId="0" borderId="8"/>
    <xf numFmtId="0" fontId="52" fillId="0" borderId="8"/>
    <xf numFmtId="0" fontId="42" fillId="0" borderId="8"/>
    <xf numFmtId="0" fontId="43" fillId="0" borderId="8"/>
    <xf numFmtId="0" fontId="76" fillId="0" borderId="8"/>
    <xf numFmtId="0" fontId="43" fillId="0" borderId="8"/>
    <xf numFmtId="0" fontId="52" fillId="0" borderId="8"/>
    <xf numFmtId="0" fontId="52" fillId="0" borderId="8"/>
    <xf numFmtId="0" fontId="52" fillId="0" borderId="8"/>
    <xf numFmtId="0" fontId="52" fillId="0" borderId="8"/>
    <xf numFmtId="0" fontId="52" fillId="0" borderId="8"/>
    <xf numFmtId="0" fontId="52" fillId="0" borderId="8"/>
    <xf numFmtId="0" fontId="52" fillId="0" borderId="8"/>
    <xf numFmtId="0" fontId="43" fillId="0" borderId="8"/>
    <xf numFmtId="0" fontId="82" fillId="0" borderId="8"/>
    <xf numFmtId="0" fontId="43" fillId="0" borderId="8"/>
    <xf numFmtId="0" fontId="43" fillId="0" borderId="8"/>
    <xf numFmtId="0" fontId="43" fillId="0" borderId="8"/>
    <xf numFmtId="0" fontId="43" fillId="0" borderId="8"/>
    <xf numFmtId="0" fontId="43" fillId="0" borderId="8"/>
    <xf numFmtId="0" fontId="43" fillId="0" borderId="8"/>
    <xf numFmtId="0" fontId="25" fillId="0" borderId="8"/>
    <xf numFmtId="0" fontId="25" fillId="0" borderId="8"/>
    <xf numFmtId="0" fontId="25" fillId="0" borderId="8"/>
    <xf numFmtId="0" fontId="25" fillId="0" borderId="8"/>
    <xf numFmtId="0" fontId="53" fillId="0" borderId="8"/>
    <xf numFmtId="0" fontId="25" fillId="0" borderId="8"/>
    <xf numFmtId="0" fontId="25" fillId="0" borderId="8"/>
    <xf numFmtId="0" fontId="43" fillId="0" borderId="8"/>
    <xf numFmtId="0" fontId="43" fillId="0" borderId="8"/>
    <xf numFmtId="0" fontId="43" fillId="0" borderId="8"/>
    <xf numFmtId="0" fontId="76" fillId="0" borderId="8"/>
    <xf numFmtId="0" fontId="43" fillId="0" borderId="8" applyProtection="0"/>
    <xf numFmtId="0" fontId="31" fillId="0" borderId="8"/>
    <xf numFmtId="0" fontId="25" fillId="0" borderId="8"/>
    <xf numFmtId="0" fontId="171" fillId="0" borderId="8"/>
    <xf numFmtId="0" fontId="76" fillId="0" borderId="8"/>
    <xf numFmtId="0" fontId="171" fillId="0" borderId="8"/>
    <xf numFmtId="0" fontId="82" fillId="0" borderId="8"/>
    <xf numFmtId="0" fontId="82"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43" fillId="0" borderId="8"/>
    <xf numFmtId="0" fontId="43" fillId="0" borderId="8"/>
    <xf numFmtId="0" fontId="43" fillId="0" borderId="8"/>
    <xf numFmtId="0" fontId="43" fillId="0" borderId="8"/>
    <xf numFmtId="0" fontId="43" fillId="0" borderId="8"/>
    <xf numFmtId="0" fontId="43" fillId="0" borderId="8"/>
    <xf numFmtId="0" fontId="43" fillId="0" borderId="8"/>
    <xf numFmtId="0" fontId="70" fillId="0" borderId="8"/>
    <xf numFmtId="0" fontId="43" fillId="0" borderId="8"/>
    <xf numFmtId="0" fontId="230" fillId="0" borderId="8"/>
    <xf numFmtId="0" fontId="43" fillId="0" borderId="8"/>
    <xf numFmtId="0" fontId="231" fillId="0" borderId="8" applyNumberFormat="0" applyFill="0" applyBorder="0" applyProtection="0">
      <alignment vertical="top"/>
    </xf>
    <xf numFmtId="0" fontId="43" fillId="0" borderId="8"/>
    <xf numFmtId="0" fontId="43" fillId="0" borderId="8"/>
    <xf numFmtId="0" fontId="43" fillId="0" borderId="8"/>
    <xf numFmtId="0" fontId="43" fillId="0" borderId="8"/>
    <xf numFmtId="0" fontId="43" fillId="0" borderId="8"/>
    <xf numFmtId="0" fontId="231" fillId="0" borderId="8" applyNumberFormat="0" applyFill="0" applyBorder="0" applyProtection="0">
      <alignment vertical="top"/>
    </xf>
    <xf numFmtId="0" fontId="25" fillId="0" borderId="8"/>
    <xf numFmtId="0" fontId="25" fillId="0" borderId="8"/>
    <xf numFmtId="0" fontId="25" fillId="0" borderId="8"/>
    <xf numFmtId="0" fontId="25" fillId="0" borderId="8"/>
    <xf numFmtId="0" fontId="43" fillId="0" borderId="8"/>
    <xf numFmtId="0" fontId="86" fillId="0" borderId="8"/>
    <xf numFmtId="0" fontId="106" fillId="0" borderId="8"/>
    <xf numFmtId="0" fontId="42" fillId="0" borderId="8"/>
    <xf numFmtId="0" fontId="55" fillId="0" borderId="8"/>
    <xf numFmtId="0" fontId="42" fillId="0" borderId="8"/>
    <xf numFmtId="0" fontId="55" fillId="0" borderId="8"/>
    <xf numFmtId="0" fontId="76"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25" fillId="0" borderId="8"/>
    <xf numFmtId="0" fontId="43" fillId="0" borderId="8"/>
    <xf numFmtId="0" fontId="42" fillId="0" borderId="8"/>
    <xf numFmtId="0" fontId="43" fillId="0" borderId="8"/>
    <xf numFmtId="0" fontId="43" fillId="0" borderId="8"/>
    <xf numFmtId="0" fontId="43" fillId="0" borderId="8"/>
    <xf numFmtId="0" fontId="42" fillId="0" borderId="8"/>
    <xf numFmtId="0" fontId="70" fillId="0" borderId="8"/>
    <xf numFmtId="0" fontId="76" fillId="0" borderId="8"/>
    <xf numFmtId="0" fontId="70" fillId="0" borderId="8"/>
    <xf numFmtId="0" fontId="70" fillId="0" borderId="8"/>
    <xf numFmtId="0" fontId="70" fillId="0" borderId="8"/>
    <xf numFmtId="0" fontId="70" fillId="0" borderId="8"/>
    <xf numFmtId="0" fontId="70" fillId="0" borderId="8"/>
    <xf numFmtId="0" fontId="70" fillId="0" borderId="8"/>
    <xf numFmtId="0" fontId="43" fillId="0" borderId="8"/>
    <xf numFmtId="0" fontId="154" fillId="0" borderId="8"/>
    <xf numFmtId="0" fontId="70" fillId="0" borderId="8"/>
    <xf numFmtId="0" fontId="25" fillId="0" borderId="8"/>
    <xf numFmtId="0" fontId="25" fillId="0" borderId="8"/>
    <xf numFmtId="0" fontId="43" fillId="0" borderId="8"/>
    <xf numFmtId="0" fontId="76" fillId="0" borderId="8"/>
    <xf numFmtId="0" fontId="105" fillId="0" borderId="8" applyFont="0"/>
    <xf numFmtId="0" fontId="137" fillId="66" borderId="8"/>
    <xf numFmtId="0" fontId="174" fillId="0" borderId="8"/>
    <xf numFmtId="0" fontId="76" fillId="73" borderId="60" applyNumberFormat="0" applyFont="0" applyAlignment="0" applyProtection="0"/>
    <xf numFmtId="0" fontId="42" fillId="72" borderId="60" applyNumberFormat="0" applyFont="0" applyAlignment="0" applyProtection="0"/>
    <xf numFmtId="0" fontId="76" fillId="73" borderId="60" applyNumberFormat="0" applyFont="0" applyAlignment="0" applyProtection="0"/>
    <xf numFmtId="0" fontId="42" fillId="72" borderId="60" applyNumberFormat="0" applyFont="0" applyAlignment="0" applyProtection="0"/>
    <xf numFmtId="0" fontId="76" fillId="73" borderId="60" applyNumberFormat="0" applyFont="0" applyAlignment="0" applyProtection="0"/>
    <xf numFmtId="0" fontId="42" fillId="72" borderId="60" applyNumberFormat="0" applyFont="0" applyAlignment="0" applyProtection="0"/>
    <xf numFmtId="0" fontId="78" fillId="73" borderId="60" applyNumberFormat="0" applyFont="0" applyAlignment="0" applyProtection="0"/>
    <xf numFmtId="0" fontId="42" fillId="18" borderId="32" applyNumberFormat="0" applyFont="0" applyAlignment="0" applyProtection="0"/>
    <xf numFmtId="0" fontId="42" fillId="18" borderId="32" applyNumberFormat="0" applyFont="0" applyAlignment="0" applyProtection="0"/>
    <xf numFmtId="318" fontId="100" fillId="0" borderId="8" applyFont="0" applyFill="0" applyBorder="0" applyProtection="0">
      <alignment vertical="top" wrapText="1"/>
    </xf>
    <xf numFmtId="3" fontId="76" fillId="0" borderId="8"/>
    <xf numFmtId="3" fontId="76" fillId="0" borderId="8"/>
    <xf numFmtId="0" fontId="83" fillId="0" borderId="8"/>
    <xf numFmtId="3" fontId="76" fillId="0" borderId="8"/>
    <xf numFmtId="3" fontId="76" fillId="0" borderId="8"/>
    <xf numFmtId="3" fontId="76" fillId="0" borderId="8"/>
    <xf numFmtId="3" fontId="76" fillId="0" borderId="8"/>
    <xf numFmtId="3" fontId="76" fillId="0" borderId="8"/>
    <xf numFmtId="0" fontId="83" fillId="0" borderId="8" applyProtection="0"/>
    <xf numFmtId="0" fontId="83" fillId="0" borderId="8" applyProtection="0"/>
    <xf numFmtId="3" fontId="232" fillId="0" borderId="8" applyFont="0" applyFill="0" applyBorder="0" applyAlignment="0" applyProtection="0"/>
    <xf numFmtId="41" fontId="104" fillId="0" borderId="8" applyFont="0" applyFill="0" applyBorder="0" applyAlignment="0" applyProtection="0"/>
    <xf numFmtId="0" fontId="143" fillId="0" borderId="8" applyNumberFormat="0" applyFill="0" applyBorder="0" applyAlignment="0" applyProtection="0"/>
    <xf numFmtId="0" fontId="131" fillId="0" borderId="8" applyNumberFormat="0" applyFill="0" applyBorder="0" applyAlignment="0" applyProtection="0"/>
    <xf numFmtId="0" fontId="76" fillId="0" borderId="8" applyNumberFormat="0" applyFill="0" applyBorder="0" applyAlignment="0" applyProtection="0"/>
    <xf numFmtId="0" fontId="143" fillId="0" borderId="8" applyNumberFormat="0" applyFill="0" applyBorder="0" applyAlignment="0" applyProtection="0"/>
    <xf numFmtId="0" fontId="143" fillId="0" borderId="8" applyNumberFormat="0" applyFill="0" applyBorder="0" applyAlignment="0" applyProtection="0"/>
    <xf numFmtId="0" fontId="131" fillId="0" borderId="8" applyNumberFormat="0" applyFill="0" applyBorder="0" applyAlignment="0" applyProtection="0"/>
    <xf numFmtId="0" fontId="131" fillId="0" borderId="8" applyNumberFormat="0" applyFill="0" applyBorder="0" applyAlignment="0" applyProtection="0"/>
    <xf numFmtId="0" fontId="131" fillId="0" borderId="8" applyNumberFormat="0" applyFill="0" applyBorder="0" applyAlignment="0" applyProtection="0"/>
    <xf numFmtId="0" fontId="76" fillId="0" borderId="8" applyNumberFormat="0" applyFill="0" applyBorder="0" applyAlignment="0" applyProtection="0"/>
    <xf numFmtId="0" fontId="76" fillId="0" borderId="8" applyNumberFormat="0" applyFill="0" applyBorder="0" applyAlignment="0" applyProtection="0"/>
    <xf numFmtId="0" fontId="143" fillId="0" borderId="8" applyProtection="0"/>
    <xf numFmtId="0" fontId="43" fillId="0" borderId="8" applyFont="0" applyFill="0" applyBorder="0" applyAlignment="0" applyProtection="0"/>
    <xf numFmtId="0" fontId="55" fillId="0" borderId="8"/>
    <xf numFmtId="0" fontId="233" fillId="63" borderId="61" applyNumberFormat="0" applyAlignment="0" applyProtection="0"/>
    <xf numFmtId="0" fontId="234" fillId="16" borderId="29" applyNumberFormat="0" applyAlignment="0" applyProtection="0"/>
    <xf numFmtId="0" fontId="233" fillId="63" borderId="61" applyNumberFormat="0" applyAlignment="0" applyProtection="0"/>
    <xf numFmtId="0" fontId="233" fillId="63" borderId="61" applyNumberFormat="0" applyAlignment="0" applyProtection="0"/>
    <xf numFmtId="173" fontId="235" fillId="0" borderId="42" applyFont="0" applyBorder="0" applyAlignment="0"/>
    <xf numFmtId="0" fontId="236" fillId="66" borderId="8"/>
    <xf numFmtId="0" fontId="154" fillId="66" borderId="8"/>
    <xf numFmtId="0" fontId="154" fillId="66" borderId="8"/>
    <xf numFmtId="0" fontId="154" fillId="66" borderId="8"/>
    <xf numFmtId="167" fontId="43" fillId="0" borderId="8" applyFont="0" applyFill="0" applyBorder="0" applyAlignment="0" applyProtection="0"/>
    <xf numFmtId="301" fontId="43" fillId="0" borderId="8" applyFont="0" applyFill="0" applyBorder="0" applyAlignment="0" applyProtection="0"/>
    <xf numFmtId="301" fontId="43" fillId="0" borderId="8" applyFont="0" applyFill="0" applyBorder="0" applyAlignment="0" applyProtection="0"/>
    <xf numFmtId="301" fontId="43" fillId="0" borderId="8" applyFont="0" applyFill="0" applyBorder="0" applyAlignment="0" applyProtection="0"/>
    <xf numFmtId="301" fontId="43" fillId="0" borderId="8" applyFont="0" applyFill="0" applyBorder="0" applyAlignment="0" applyProtection="0"/>
    <xf numFmtId="301" fontId="43" fillId="0" borderId="8" applyFont="0" applyFill="0" applyBorder="0" applyAlignment="0" applyProtection="0"/>
    <xf numFmtId="301" fontId="43" fillId="0" borderId="8" applyFont="0" applyFill="0" applyBorder="0" applyAlignment="0" applyProtection="0"/>
    <xf numFmtId="301" fontId="43" fillId="0" borderId="8" applyFont="0" applyFill="0" applyBorder="0" applyAlignment="0" applyProtection="0"/>
    <xf numFmtId="301" fontId="43" fillId="0" borderId="8" applyFont="0" applyFill="0" applyBorder="0" applyAlignment="0" applyProtection="0"/>
    <xf numFmtId="301" fontId="43" fillId="0" borderId="8" applyFont="0" applyFill="0" applyBorder="0" applyAlignment="0" applyProtection="0"/>
    <xf numFmtId="301" fontId="43" fillId="0" borderId="8" applyFont="0" applyFill="0" applyBorder="0" applyAlignment="0" applyProtection="0"/>
    <xf numFmtId="301" fontId="43" fillId="0" borderId="8" applyFont="0" applyFill="0" applyBorder="0" applyAlignment="0" applyProtection="0"/>
    <xf numFmtId="301" fontId="43" fillId="0" borderId="8" applyFont="0" applyFill="0" applyBorder="0" applyAlignment="0" applyProtection="0"/>
    <xf numFmtId="301" fontId="43" fillId="0" borderId="8" applyFont="0" applyFill="0" applyBorder="0" applyAlignment="0" applyProtection="0"/>
    <xf numFmtId="301" fontId="43" fillId="0" borderId="8" applyFont="0" applyFill="0" applyBorder="0" applyAlignment="0" applyProtection="0"/>
    <xf numFmtId="301" fontId="43" fillId="0" borderId="8" applyFont="0" applyFill="0" applyBorder="0" applyAlignment="0" applyProtection="0"/>
    <xf numFmtId="14" fontId="125" fillId="0" borderId="8">
      <alignment horizontal="center" wrapText="1"/>
      <protection locked="0"/>
    </xf>
    <xf numFmtId="14" fontId="125" fillId="0" borderId="8">
      <alignment horizontal="center" wrapText="1"/>
      <protection locked="0"/>
    </xf>
    <xf numFmtId="319" fontId="143" fillId="0" borderId="8" applyFont="0" applyFill="0" applyBorder="0" applyAlignment="0" applyProtection="0"/>
    <xf numFmtId="320" fontId="56" fillId="0" borderId="8" applyFont="0" applyFill="0" applyBorder="0" applyAlignment="0" applyProtection="0"/>
    <xf numFmtId="321" fontId="151" fillId="0" borderId="8" applyFont="0" applyFill="0" applyBorder="0" applyAlignment="0" applyProtection="0"/>
    <xf numFmtId="322" fontId="43" fillId="0" borderId="8" applyFont="0" applyFill="0" applyBorder="0" applyAlignment="0" applyProtection="0"/>
    <xf numFmtId="322" fontId="43" fillId="0" borderId="8" applyFont="0" applyFill="0" applyBorder="0" applyAlignment="0" applyProtection="0"/>
    <xf numFmtId="322" fontId="43" fillId="0" borderId="8" applyFont="0" applyFill="0" applyBorder="0" applyAlignment="0" applyProtection="0"/>
    <xf numFmtId="322" fontId="43" fillId="0" borderId="8" applyFont="0" applyFill="0" applyBorder="0" applyAlignment="0" applyProtection="0"/>
    <xf numFmtId="322" fontId="43" fillId="0" borderId="8" applyFont="0" applyFill="0" applyBorder="0" applyAlignment="0" applyProtection="0"/>
    <xf numFmtId="322" fontId="43" fillId="0" borderId="8" applyFont="0" applyFill="0" applyBorder="0" applyAlignment="0" applyProtection="0"/>
    <xf numFmtId="322" fontId="43" fillId="0" borderId="8" applyFont="0" applyFill="0" applyBorder="0" applyAlignment="0" applyProtection="0"/>
    <xf numFmtId="322" fontId="43" fillId="0" borderId="8" applyFont="0" applyFill="0" applyBorder="0" applyAlignment="0" applyProtection="0"/>
    <xf numFmtId="322" fontId="43" fillId="0" borderId="8" applyFont="0" applyFill="0" applyBorder="0" applyAlignment="0" applyProtection="0"/>
    <xf numFmtId="322" fontId="43" fillId="0" borderId="8" applyFont="0" applyFill="0" applyBorder="0" applyAlignment="0" applyProtection="0"/>
    <xf numFmtId="322" fontId="43" fillId="0" borderId="8" applyFont="0" applyFill="0" applyBorder="0" applyAlignment="0" applyProtection="0"/>
    <xf numFmtId="322" fontId="43" fillId="0" borderId="8" applyFont="0" applyFill="0" applyBorder="0" applyAlignment="0" applyProtection="0"/>
    <xf numFmtId="322" fontId="43" fillId="0" borderId="8" applyFont="0" applyFill="0" applyBorder="0" applyAlignment="0" applyProtection="0"/>
    <xf numFmtId="322" fontId="43" fillId="0" borderId="8" applyFont="0" applyFill="0" applyBorder="0" applyAlignment="0" applyProtection="0"/>
    <xf numFmtId="322" fontId="43" fillId="0" borderId="8" applyFont="0" applyFill="0" applyBorder="0" applyAlignment="0" applyProtection="0"/>
    <xf numFmtId="230" fontId="83" fillId="0" borderId="8" applyFont="0" applyFill="0" applyBorder="0" applyAlignment="0" applyProtection="0"/>
    <xf numFmtId="231" fontId="43" fillId="0" borderId="8" applyFont="0" applyFill="0" applyBorder="0" applyAlignment="0" applyProtection="0"/>
    <xf numFmtId="231" fontId="43" fillId="0" borderId="8" applyFont="0" applyFill="0" applyBorder="0" applyAlignment="0" applyProtection="0"/>
    <xf numFmtId="231" fontId="43" fillId="0" borderId="8" applyFont="0" applyFill="0" applyBorder="0" applyAlignment="0" applyProtection="0"/>
    <xf numFmtId="231" fontId="43" fillId="0" borderId="8" applyFont="0" applyFill="0" applyBorder="0" applyAlignment="0" applyProtection="0"/>
    <xf numFmtId="231" fontId="43" fillId="0" borderId="8" applyFont="0" applyFill="0" applyBorder="0" applyAlignment="0" applyProtection="0"/>
    <xf numFmtId="231" fontId="43" fillId="0" borderId="8" applyFont="0" applyFill="0" applyBorder="0" applyAlignment="0" applyProtection="0"/>
    <xf numFmtId="231" fontId="43" fillId="0" borderId="8" applyFont="0" applyFill="0" applyBorder="0" applyAlignment="0" applyProtection="0"/>
    <xf numFmtId="231" fontId="43" fillId="0" borderId="8" applyFont="0" applyFill="0" applyBorder="0" applyAlignment="0" applyProtection="0"/>
    <xf numFmtId="231" fontId="43" fillId="0" borderId="8" applyFont="0" applyFill="0" applyBorder="0" applyAlignment="0" applyProtection="0"/>
    <xf numFmtId="231" fontId="43" fillId="0" borderId="8" applyFont="0" applyFill="0" applyBorder="0" applyAlignment="0" applyProtection="0"/>
    <xf numFmtId="231" fontId="43" fillId="0" borderId="8" applyFont="0" applyFill="0" applyBorder="0" applyAlignment="0" applyProtection="0"/>
    <xf numFmtId="231" fontId="43" fillId="0" borderId="8" applyFont="0" applyFill="0" applyBorder="0" applyAlignment="0" applyProtection="0"/>
    <xf numFmtId="231" fontId="43" fillId="0" borderId="8" applyFont="0" applyFill="0" applyBorder="0" applyAlignment="0" applyProtection="0"/>
    <xf numFmtId="231" fontId="43" fillId="0" borderId="8" applyFont="0" applyFill="0" applyBorder="0" applyAlignment="0" applyProtection="0"/>
    <xf numFmtId="231" fontId="43" fillId="0" borderId="8" applyFont="0" applyFill="0" applyBorder="0" applyAlignment="0" applyProtection="0"/>
    <xf numFmtId="323" fontId="43" fillId="0" borderId="8" applyFont="0" applyFill="0" applyBorder="0" applyAlignment="0" applyProtection="0"/>
    <xf numFmtId="324" fontId="43" fillId="0" borderId="8" applyFont="0" applyFill="0" applyBorder="0" applyAlignment="0" applyProtection="0"/>
    <xf numFmtId="324" fontId="43" fillId="0" borderId="8" applyFont="0" applyFill="0" applyBorder="0" applyAlignment="0" applyProtection="0"/>
    <xf numFmtId="324" fontId="43" fillId="0" borderId="8" applyFont="0" applyFill="0" applyBorder="0" applyAlignment="0" applyProtection="0"/>
    <xf numFmtId="324" fontId="43" fillId="0" borderId="8" applyFont="0" applyFill="0" applyBorder="0" applyAlignment="0" applyProtection="0"/>
    <xf numFmtId="324" fontId="43" fillId="0" borderId="8" applyFont="0" applyFill="0" applyBorder="0" applyAlignment="0" applyProtection="0"/>
    <xf numFmtId="324" fontId="43" fillId="0" borderId="8" applyFont="0" applyFill="0" applyBorder="0" applyAlignment="0" applyProtection="0"/>
    <xf numFmtId="324" fontId="43" fillId="0" borderId="8" applyFont="0" applyFill="0" applyBorder="0" applyAlignment="0" applyProtection="0"/>
    <xf numFmtId="324" fontId="43" fillId="0" borderId="8" applyFont="0" applyFill="0" applyBorder="0" applyAlignment="0" applyProtection="0"/>
    <xf numFmtId="324" fontId="43" fillId="0" borderId="8" applyFont="0" applyFill="0" applyBorder="0" applyAlignment="0" applyProtection="0"/>
    <xf numFmtId="324" fontId="43" fillId="0" borderId="8" applyFont="0" applyFill="0" applyBorder="0" applyAlignment="0" applyProtection="0"/>
    <xf numFmtId="324" fontId="43" fillId="0" borderId="8" applyFont="0" applyFill="0" applyBorder="0" applyAlignment="0" applyProtection="0"/>
    <xf numFmtId="324" fontId="43" fillId="0" borderId="8" applyFont="0" applyFill="0" applyBorder="0" applyAlignment="0" applyProtection="0"/>
    <xf numFmtId="324" fontId="43" fillId="0" borderId="8" applyFont="0" applyFill="0" applyBorder="0" applyAlignment="0" applyProtection="0"/>
    <xf numFmtId="324" fontId="43" fillId="0" borderId="8" applyFont="0" applyFill="0" applyBorder="0" applyAlignment="0" applyProtection="0"/>
    <xf numFmtId="324" fontId="43" fillId="0" borderId="8" applyFont="0" applyFill="0" applyBorder="0" applyAlignment="0" applyProtection="0"/>
    <xf numFmtId="10" fontId="43" fillId="0" borderId="8" applyFont="0" applyFill="0" applyBorder="0" applyAlignment="0" applyProtection="0"/>
    <xf numFmtId="10" fontId="43" fillId="0" borderId="8" applyFont="0" applyFill="0" applyBorder="0" applyAlignment="0" applyProtection="0"/>
    <xf numFmtId="10" fontId="43" fillId="0" borderId="8" applyFont="0" applyFill="0" applyBorder="0" applyAlignment="0" applyProtection="0"/>
    <xf numFmtId="10" fontId="43" fillId="0" borderId="8" applyFont="0" applyFill="0" applyBorder="0" applyAlignment="0" applyProtection="0"/>
    <xf numFmtId="10" fontId="43" fillId="0" borderId="8" applyFont="0" applyFill="0" applyBorder="0" applyAlignment="0" applyProtection="0"/>
    <xf numFmtId="10" fontId="43" fillId="0" borderId="8" applyFont="0" applyFill="0" applyBorder="0" applyAlignment="0" applyProtection="0"/>
    <xf numFmtId="10" fontId="43" fillId="0" borderId="8" applyFont="0" applyFill="0" applyBorder="0" applyAlignment="0" applyProtection="0"/>
    <xf numFmtId="10" fontId="43" fillId="0" borderId="8" applyFont="0" applyFill="0" applyBorder="0" applyAlignment="0" applyProtection="0"/>
    <xf numFmtId="10" fontId="43" fillId="0" borderId="8" applyFont="0" applyFill="0" applyBorder="0" applyAlignment="0" applyProtection="0"/>
    <xf numFmtId="10" fontId="82" fillId="0" borderId="8" applyProtection="0"/>
    <xf numFmtId="10" fontId="43" fillId="0" borderId="8" applyFont="0" applyFill="0" applyBorder="0" applyAlignment="0" applyProtection="0"/>
    <xf numFmtId="10" fontId="43" fillId="0" borderId="8" applyFont="0" applyFill="0" applyBorder="0" applyAlignment="0" applyProtection="0"/>
    <xf numFmtId="10" fontId="43" fillId="0" borderId="8" applyFont="0" applyFill="0" applyBorder="0" applyAlignment="0" applyProtection="0"/>
    <xf numFmtId="10" fontId="43" fillId="0" borderId="8" applyFont="0" applyFill="0" applyBorder="0" applyAlignment="0" applyProtection="0"/>
    <xf numFmtId="10" fontId="43" fillId="0" borderId="8" applyFont="0" applyFill="0" applyBorder="0" applyAlignment="0" applyProtection="0"/>
    <xf numFmtId="10" fontId="43" fillId="0" borderId="8" applyFont="0" applyFill="0" applyBorder="0" applyAlignment="0" applyProtection="0"/>
    <xf numFmtId="10" fontId="43" fillId="0" borderId="8" applyFont="0" applyFill="0" applyBorder="0" applyAlignment="0" applyProtection="0"/>
    <xf numFmtId="325" fontId="151" fillId="0" borderId="8" applyFont="0" applyFill="0" applyBorder="0" applyAlignment="0" applyProtection="0"/>
    <xf numFmtId="326" fontId="56" fillId="0" borderId="8" applyFont="0" applyFill="0" applyBorder="0" applyAlignment="0" applyProtection="0"/>
    <xf numFmtId="327" fontId="151" fillId="0" borderId="8" applyFont="0" applyFill="0" applyBorder="0" applyAlignment="0" applyProtection="0"/>
    <xf numFmtId="328" fontId="56" fillId="0" borderId="8" applyFont="0" applyFill="0" applyBorder="0" applyAlignment="0" applyProtection="0"/>
    <xf numFmtId="329" fontId="151" fillId="0" borderId="8" applyFont="0" applyFill="0" applyBorder="0" applyAlignment="0" applyProtection="0"/>
    <xf numFmtId="330" fontId="56" fillId="0" borderId="8" applyFont="0" applyFill="0" applyBorder="0" applyAlignment="0" applyProtection="0"/>
    <xf numFmtId="9" fontId="43" fillId="0" borderId="8" applyFont="0" applyFill="0" applyBorder="0" applyAlignment="0" applyProtection="0"/>
    <xf numFmtId="9" fontId="42" fillId="0" borderId="8" applyFont="0" applyFill="0" applyBorder="0" applyAlignment="0" applyProtection="0"/>
    <xf numFmtId="9" fontId="42" fillId="0" borderId="8" applyFont="0" applyFill="0" applyBorder="0" applyAlignment="0" applyProtection="0"/>
    <xf numFmtId="9" fontId="42" fillId="0" borderId="8" applyFont="0" applyFill="0" applyBorder="0" applyAlignment="0" applyProtection="0"/>
    <xf numFmtId="9" fontId="42" fillId="0" borderId="8" applyFont="0" applyFill="0" applyBorder="0" applyAlignment="0" applyProtection="0"/>
    <xf numFmtId="9" fontId="42" fillId="0" borderId="8" applyFont="0" applyFill="0" applyBorder="0" applyAlignment="0" applyProtection="0"/>
    <xf numFmtId="9" fontId="42" fillId="0" borderId="8" applyFont="0" applyFill="0" applyBorder="0" applyAlignment="0" applyProtection="0"/>
    <xf numFmtId="9" fontId="42" fillId="0" borderId="8" applyFont="0" applyFill="0" applyBorder="0" applyAlignment="0" applyProtection="0"/>
    <xf numFmtId="9" fontId="42" fillId="0" borderId="8" applyFont="0" applyFill="0" applyBorder="0" applyAlignment="0" applyProtection="0"/>
    <xf numFmtId="9" fontId="42" fillId="0" borderId="8" applyFont="0" applyFill="0" applyBorder="0" applyAlignment="0" applyProtection="0"/>
    <xf numFmtId="9" fontId="43" fillId="0" borderId="8" applyFont="0" applyFill="0" applyBorder="0" applyAlignment="0" applyProtection="0"/>
    <xf numFmtId="9" fontId="43" fillId="0" borderId="8" applyFont="0" applyFill="0" applyBorder="0" applyAlignment="0" applyProtection="0"/>
    <xf numFmtId="9" fontId="43" fillId="0" borderId="8" applyFont="0" applyFill="0" applyBorder="0" applyAlignment="0" applyProtection="0"/>
    <xf numFmtId="9" fontId="43" fillId="0" borderId="8" applyFont="0" applyFill="0" applyBorder="0" applyAlignment="0" applyProtection="0"/>
    <xf numFmtId="9" fontId="43" fillId="0" borderId="8" applyFont="0" applyFill="0" applyBorder="0" applyAlignment="0" applyProtection="0"/>
    <xf numFmtId="9" fontId="43" fillId="0" borderId="8" applyFont="0" applyFill="0" applyBorder="0" applyAlignment="0" applyProtection="0"/>
    <xf numFmtId="9" fontId="43" fillId="0" borderId="8" applyFont="0" applyFill="0" applyBorder="0" applyAlignment="0" applyProtection="0"/>
    <xf numFmtId="9" fontId="154" fillId="0" borderId="8" applyFont="0" applyFill="0" applyBorder="0" applyAlignment="0" applyProtection="0"/>
    <xf numFmtId="9" fontId="42" fillId="0" borderId="8" applyFont="0" applyFill="0" applyBorder="0" applyAlignment="0" applyProtection="0"/>
    <xf numFmtId="9" fontId="55" fillId="0" borderId="8" applyFont="0" applyFill="0" applyBorder="0" applyAlignment="0" applyProtection="0"/>
    <xf numFmtId="9" fontId="76" fillId="0" borderId="8" applyFont="0" applyFill="0" applyBorder="0" applyAlignment="0" applyProtection="0"/>
    <xf numFmtId="9" fontId="30" fillId="0" borderId="8" applyFont="0" applyFill="0" applyBorder="0" applyAlignment="0" applyProtection="0"/>
    <xf numFmtId="0" fontId="43" fillId="0" borderId="8"/>
    <xf numFmtId="9" fontId="43" fillId="0" borderId="8" applyFont="0" applyFill="0" applyBorder="0" applyAlignment="0" applyProtection="0"/>
    <xf numFmtId="9" fontId="43" fillId="0" borderId="8" applyFont="0" applyFill="0" applyBorder="0" applyAlignment="0" applyProtection="0"/>
    <xf numFmtId="9" fontId="43" fillId="0" borderId="8" applyFont="0" applyFill="0" applyBorder="0" applyAlignment="0" applyProtection="0"/>
    <xf numFmtId="9" fontId="43" fillId="0" borderId="8" applyFont="0" applyFill="0" applyBorder="0" applyAlignment="0" applyProtection="0"/>
    <xf numFmtId="9" fontId="43" fillId="0" borderId="8" applyFont="0" applyFill="0" applyBorder="0" applyAlignment="0" applyProtection="0"/>
    <xf numFmtId="9" fontId="42" fillId="0" borderId="8" applyFont="0" applyFill="0" applyBorder="0" applyAlignment="0" applyProtection="0"/>
    <xf numFmtId="9" fontId="42" fillId="0" borderId="8" applyFont="0" applyFill="0" applyBorder="0" applyAlignment="0" applyProtection="0"/>
    <xf numFmtId="9" fontId="42" fillId="0" borderId="8" applyFont="0" applyFill="0" applyBorder="0" applyAlignment="0" applyProtection="0"/>
    <xf numFmtId="9" fontId="25" fillId="0" borderId="8" applyFont="0" applyFill="0" applyBorder="0" applyAlignment="0" applyProtection="0"/>
    <xf numFmtId="9" fontId="154" fillId="0" borderId="8" applyFont="0" applyFill="0" applyBorder="0" applyAlignment="0" applyProtection="0"/>
    <xf numFmtId="9" fontId="31" fillId="0" borderId="8" applyFont="0" applyFill="0" applyBorder="0" applyAlignment="0" applyProtection="0"/>
    <xf numFmtId="9" fontId="31" fillId="0" borderId="8" applyFont="0" applyFill="0" applyBorder="0" applyAlignment="0" applyProtection="0"/>
    <xf numFmtId="9" fontId="76" fillId="0" borderId="8" applyFont="0" applyFill="0" applyBorder="0" applyAlignment="0" applyProtection="0"/>
    <xf numFmtId="9" fontId="31" fillId="0" borderId="8" applyFont="0" applyFill="0" applyBorder="0" applyAlignment="0" applyProtection="0"/>
    <xf numFmtId="9" fontId="76" fillId="0" borderId="8" applyFont="0" applyFill="0" applyBorder="0" applyAlignment="0" applyProtection="0"/>
    <xf numFmtId="9" fontId="76" fillId="0" borderId="8" applyFont="0" applyFill="0" applyBorder="0" applyAlignment="0" applyProtection="0"/>
    <xf numFmtId="9" fontId="42" fillId="0" borderId="8" applyFont="0" applyFill="0" applyBorder="0" applyAlignment="0" applyProtection="0"/>
    <xf numFmtId="9" fontId="153" fillId="0" borderId="8" applyFont="0" applyFill="0" applyBorder="0" applyAlignment="0" applyProtection="0"/>
    <xf numFmtId="9" fontId="42" fillId="0" borderId="8" applyFont="0" applyFill="0" applyBorder="0" applyAlignment="0" applyProtection="0"/>
    <xf numFmtId="9" fontId="42" fillId="0" borderId="8" applyFont="0" applyFill="0" applyBorder="0" applyAlignment="0" applyProtection="0"/>
    <xf numFmtId="9" fontId="42" fillId="0" borderId="8" applyFont="0" applyFill="0" applyBorder="0" applyAlignment="0" applyProtection="0"/>
    <xf numFmtId="9" fontId="42" fillId="0" borderId="8" applyFont="0" applyFill="0" applyBorder="0" applyAlignment="0" applyProtection="0"/>
    <xf numFmtId="9" fontId="42" fillId="0" borderId="8" applyFont="0" applyFill="0" applyBorder="0" applyAlignment="0" applyProtection="0"/>
    <xf numFmtId="9" fontId="42" fillId="0" borderId="8" applyFont="0" applyFill="0" applyBorder="0" applyAlignment="0" applyProtection="0"/>
    <xf numFmtId="9" fontId="42" fillId="0" borderId="8" applyFont="0" applyFill="0" applyBorder="0" applyAlignment="0" applyProtection="0"/>
    <xf numFmtId="9" fontId="95" fillId="0" borderId="62" applyNumberFormat="0" applyBorder="0"/>
    <xf numFmtId="9" fontId="95" fillId="0" borderId="62" applyNumberFormat="0" applyBorder="0"/>
    <xf numFmtId="9" fontId="78" fillId="0" borderId="8" applyFont="0" applyFill="0" applyBorder="0" applyAlignment="0" applyProtection="0"/>
    <xf numFmtId="232" fontId="8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24" fontId="137"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32" fontId="8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3" fontId="43" fillId="0" borderId="8" applyFill="0" applyBorder="0" applyAlignment="0"/>
    <xf numFmtId="234" fontId="8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35" fontId="43" fillId="0" borderId="8" applyFill="0" applyBorder="0" applyAlignment="0"/>
    <xf numFmtId="224" fontId="137"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225" fontId="43" fillId="0" borderId="8" applyFill="0" applyBorder="0" applyAlignment="0"/>
    <xf numFmtId="0" fontId="237" fillId="0" borderId="8"/>
    <xf numFmtId="0" fontId="237" fillId="0" borderId="8"/>
    <xf numFmtId="0" fontId="95" fillId="0" borderId="8" applyNumberFormat="0" applyFont="0" applyFill="0" applyBorder="0" applyAlignment="0" applyProtection="0">
      <alignment horizontal="left"/>
    </xf>
    <xf numFmtId="0" fontId="238" fillId="0" borderId="52">
      <alignment horizontal="center"/>
    </xf>
    <xf numFmtId="1" fontId="43" fillId="0" borderId="21" applyNumberFormat="0" applyFill="0" applyAlignment="0" applyProtection="0">
      <alignment horizontal="center" vertical="center"/>
    </xf>
    <xf numFmtId="0" fontId="239" fillId="74" borderId="8" applyNumberFormat="0" applyFont="0" applyBorder="0" applyAlignment="0">
      <alignment horizontal="center"/>
    </xf>
    <xf numFmtId="0" fontId="239" fillId="74" borderId="8" applyNumberFormat="0" applyFont="0" applyBorder="0" applyAlignment="0">
      <alignment horizontal="center"/>
    </xf>
    <xf numFmtId="331" fontId="43" fillId="0" borderId="8" applyNumberFormat="0" applyFill="0" applyBorder="0" applyAlignment="0" applyProtection="0">
      <alignment horizontal="left"/>
    </xf>
    <xf numFmtId="0" fontId="211" fillId="0" borderId="8"/>
    <xf numFmtId="0" fontId="83" fillId="0" borderId="8"/>
    <xf numFmtId="191" fontId="94" fillId="0" borderId="8" applyFont="0" applyFill="0" applyBorder="0" applyAlignment="0" applyProtection="0"/>
    <xf numFmtId="214" fontId="94" fillId="0" borderId="8" applyFont="0" applyFill="0" applyBorder="0" applyAlignment="0" applyProtection="0"/>
    <xf numFmtId="0" fontId="76" fillId="0" borderId="8" applyNumberFormat="0" applyFill="0" applyBorder="0" applyAlignment="0" applyProtection="0"/>
    <xf numFmtId="0" fontId="76" fillId="0" borderId="8" applyNumberFormat="0" applyFill="0" applyBorder="0" applyAlignment="0" applyProtection="0"/>
    <xf numFmtId="0" fontId="76" fillId="0" borderId="8" applyNumberFormat="0" applyFill="0" applyBorder="0" applyAlignment="0" applyProtection="0"/>
    <xf numFmtId="0" fontId="76" fillId="0" borderId="8" applyProtection="0"/>
    <xf numFmtId="167" fontId="94" fillId="0" borderId="8" applyFont="0" applyFill="0" applyBorder="0" applyAlignment="0" applyProtection="0"/>
    <xf numFmtId="167" fontId="82" fillId="0" borderId="8" applyProtection="0"/>
    <xf numFmtId="4" fontId="240" fillId="75" borderId="63" applyNumberFormat="0" applyProtection="0">
      <alignment vertical="center"/>
    </xf>
    <xf numFmtId="4" fontId="240" fillId="75" borderId="63" applyNumberFormat="0" applyProtection="0">
      <alignment vertical="center"/>
    </xf>
    <xf numFmtId="4" fontId="241" fillId="75" borderId="63" applyNumberFormat="0" applyProtection="0">
      <alignment vertical="center"/>
    </xf>
    <xf numFmtId="4" fontId="241" fillId="75" borderId="63" applyNumberFormat="0" applyProtection="0">
      <alignment vertical="center"/>
    </xf>
    <xf numFmtId="4" fontId="242" fillId="75" borderId="63" applyNumberFormat="0" applyProtection="0">
      <alignment horizontal="left" vertical="center" indent="1"/>
    </xf>
    <xf numFmtId="4" fontId="242" fillId="75" borderId="63" applyNumberFormat="0" applyProtection="0">
      <alignment horizontal="left" vertical="center" indent="1"/>
    </xf>
    <xf numFmtId="4" fontId="242" fillId="76" borderId="8" applyNumberFormat="0" applyProtection="0">
      <alignment horizontal="left" vertical="center" indent="1"/>
    </xf>
    <xf numFmtId="4" fontId="242" fillId="76" borderId="8" applyNumberFormat="0" applyProtection="0">
      <alignment horizontal="left" vertical="center" indent="1"/>
    </xf>
    <xf numFmtId="4" fontId="242" fillId="77" borderId="63" applyNumberFormat="0" applyProtection="0">
      <alignment horizontal="right" vertical="center"/>
    </xf>
    <xf numFmtId="4" fontId="242" fillId="77" borderId="63" applyNumberFormat="0" applyProtection="0">
      <alignment horizontal="right" vertical="center"/>
    </xf>
    <xf numFmtId="4" fontId="242" fillId="78" borderId="63" applyNumberFormat="0" applyProtection="0">
      <alignment horizontal="right" vertical="center"/>
    </xf>
    <xf numFmtId="4" fontId="242" fillId="78" borderId="63" applyNumberFormat="0" applyProtection="0">
      <alignment horizontal="right" vertical="center"/>
    </xf>
    <xf numFmtId="4" fontId="242" fillId="79" borderId="63" applyNumberFormat="0" applyProtection="0">
      <alignment horizontal="right" vertical="center"/>
    </xf>
    <xf numFmtId="4" fontId="242" fillId="79" borderId="63" applyNumberFormat="0" applyProtection="0">
      <alignment horizontal="right" vertical="center"/>
    </xf>
    <xf numFmtId="4" fontId="242" fillId="80" borderId="63" applyNumberFormat="0" applyProtection="0">
      <alignment horizontal="right" vertical="center"/>
    </xf>
    <xf numFmtId="4" fontId="242" fillId="80" borderId="63" applyNumberFormat="0" applyProtection="0">
      <alignment horizontal="right" vertical="center"/>
    </xf>
    <xf numFmtId="4" fontId="242" fillId="81" borderId="63" applyNumberFormat="0" applyProtection="0">
      <alignment horizontal="right" vertical="center"/>
    </xf>
    <xf numFmtId="4" fontId="242" fillId="81" borderId="63" applyNumberFormat="0" applyProtection="0">
      <alignment horizontal="right" vertical="center"/>
    </xf>
    <xf numFmtId="4" fontId="242" fillId="82" borderId="63" applyNumberFormat="0" applyProtection="0">
      <alignment horizontal="right" vertical="center"/>
    </xf>
    <xf numFmtId="4" fontId="242" fillId="82" borderId="63" applyNumberFormat="0" applyProtection="0">
      <alignment horizontal="right" vertical="center"/>
    </xf>
    <xf numFmtId="4" fontId="242" fillId="83" borderId="63" applyNumberFormat="0" applyProtection="0">
      <alignment horizontal="right" vertical="center"/>
    </xf>
    <xf numFmtId="4" fontId="242" fillId="83" borderId="63" applyNumberFormat="0" applyProtection="0">
      <alignment horizontal="right" vertical="center"/>
    </xf>
    <xf numFmtId="4" fontId="242" fillId="84" borderId="63" applyNumberFormat="0" applyProtection="0">
      <alignment horizontal="right" vertical="center"/>
    </xf>
    <xf numFmtId="4" fontId="242" fillId="84" borderId="63" applyNumberFormat="0" applyProtection="0">
      <alignment horizontal="right" vertical="center"/>
    </xf>
    <xf numFmtId="4" fontId="242" fillId="85" borderId="63" applyNumberFormat="0" applyProtection="0">
      <alignment horizontal="right" vertical="center"/>
    </xf>
    <xf numFmtId="4" fontId="242" fillId="85" borderId="63" applyNumberFormat="0" applyProtection="0">
      <alignment horizontal="right" vertical="center"/>
    </xf>
    <xf numFmtId="4" fontId="240" fillId="86" borderId="64" applyNumberFormat="0" applyProtection="0">
      <alignment horizontal="left" vertical="center" indent="1"/>
    </xf>
    <xf numFmtId="4" fontId="240" fillId="86" borderId="64" applyNumberFormat="0" applyProtection="0">
      <alignment horizontal="left" vertical="center" indent="1"/>
    </xf>
    <xf numFmtId="4" fontId="240" fillId="87" borderId="8" applyNumberFormat="0" applyProtection="0">
      <alignment horizontal="left" vertical="center" indent="1"/>
    </xf>
    <xf numFmtId="4" fontId="240" fillId="87" borderId="8" applyNumberFormat="0" applyProtection="0">
      <alignment horizontal="left" vertical="center" indent="1"/>
    </xf>
    <xf numFmtId="4" fontId="240" fillId="76" borderId="8" applyNumberFormat="0" applyProtection="0">
      <alignment horizontal="left" vertical="center" indent="1"/>
    </xf>
    <xf numFmtId="4" fontId="240" fillId="76" borderId="8" applyNumberFormat="0" applyProtection="0">
      <alignment horizontal="left" vertical="center" indent="1"/>
    </xf>
    <xf numFmtId="4" fontId="242" fillId="87" borderId="63" applyNumberFormat="0" applyProtection="0">
      <alignment horizontal="right" vertical="center"/>
    </xf>
    <xf numFmtId="4" fontId="242" fillId="87" borderId="63" applyNumberFormat="0" applyProtection="0">
      <alignment horizontal="right" vertical="center"/>
    </xf>
    <xf numFmtId="4" fontId="97" fillId="87" borderId="8" applyNumberFormat="0" applyProtection="0">
      <alignment horizontal="left" vertical="center" indent="1"/>
    </xf>
    <xf numFmtId="4" fontId="97" fillId="87" borderId="8" applyNumberFormat="0" applyProtection="0">
      <alignment horizontal="left" vertical="center" indent="1"/>
    </xf>
    <xf numFmtId="4" fontId="97" fillId="76" borderId="8" applyNumberFormat="0" applyProtection="0">
      <alignment horizontal="left" vertical="center" indent="1"/>
    </xf>
    <xf numFmtId="4" fontId="97" fillId="76" borderId="8" applyNumberFormat="0" applyProtection="0">
      <alignment horizontal="left" vertical="center" indent="1"/>
    </xf>
    <xf numFmtId="4" fontId="242" fillId="88" borderId="63" applyNumberFormat="0" applyProtection="0">
      <alignment vertical="center"/>
    </xf>
    <xf numFmtId="4" fontId="242" fillId="88" borderId="63" applyNumberFormat="0" applyProtection="0">
      <alignment vertical="center"/>
    </xf>
    <xf numFmtId="4" fontId="243" fillId="88" borderId="63" applyNumberFormat="0" applyProtection="0">
      <alignment vertical="center"/>
    </xf>
    <xf numFmtId="4" fontId="243" fillId="88" borderId="63" applyNumberFormat="0" applyProtection="0">
      <alignment vertical="center"/>
    </xf>
    <xf numFmtId="4" fontId="240" fillId="87" borderId="65" applyNumberFormat="0" applyProtection="0">
      <alignment horizontal="left" vertical="center" indent="1"/>
    </xf>
    <xf numFmtId="4" fontId="240" fillId="87" borderId="65" applyNumberFormat="0" applyProtection="0">
      <alignment horizontal="left" vertical="center" indent="1"/>
    </xf>
    <xf numFmtId="4" fontId="242" fillId="88" borderId="63" applyNumberFormat="0" applyProtection="0">
      <alignment horizontal="right" vertical="center"/>
    </xf>
    <xf numFmtId="4" fontId="242" fillId="88" borderId="63" applyNumberFormat="0" applyProtection="0">
      <alignment horizontal="right" vertical="center"/>
    </xf>
    <xf numFmtId="4" fontId="243" fillId="88" borderId="63" applyNumberFormat="0" applyProtection="0">
      <alignment horizontal="right" vertical="center"/>
    </xf>
    <xf numFmtId="4" fontId="243" fillId="88" borderId="63" applyNumberFormat="0" applyProtection="0">
      <alignment horizontal="right" vertical="center"/>
    </xf>
    <xf numFmtId="4" fontId="240" fillId="87" borderId="63" applyNumberFormat="0" applyProtection="0">
      <alignment horizontal="left" vertical="center" indent="1"/>
    </xf>
    <xf numFmtId="4" fontId="240" fillId="87" borderId="63" applyNumberFormat="0" applyProtection="0">
      <alignment horizontal="left" vertical="center" indent="1"/>
    </xf>
    <xf numFmtId="4" fontId="244" fillId="69" borderId="65" applyNumberFormat="0" applyProtection="0">
      <alignment horizontal="left" vertical="center" indent="1"/>
    </xf>
    <xf numFmtId="4" fontId="244" fillId="69" borderId="65" applyNumberFormat="0" applyProtection="0">
      <alignment horizontal="left" vertical="center" indent="1"/>
    </xf>
    <xf numFmtId="4" fontId="245" fillId="88" borderId="63" applyNumberFormat="0" applyProtection="0">
      <alignment horizontal="right" vertical="center"/>
    </xf>
    <xf numFmtId="4" fontId="245" fillId="88" borderId="63" applyNumberFormat="0" applyProtection="0">
      <alignment horizontal="right" vertical="center"/>
    </xf>
    <xf numFmtId="332" fontId="246" fillId="0" borderId="8" applyFont="0" applyFill="0" applyBorder="0" applyAlignment="0" applyProtection="0"/>
    <xf numFmtId="0" fontId="239" fillId="1" borderId="36" applyNumberFormat="0" applyFont="0" applyAlignment="0">
      <alignment horizontal="center"/>
    </xf>
    <xf numFmtId="0" fontId="239" fillId="1" borderId="36" applyNumberFormat="0" applyFont="0" applyAlignment="0">
      <alignment horizontal="center"/>
    </xf>
    <xf numFmtId="0" fontId="239" fillId="1" borderId="36" applyNumberFormat="0" applyFont="0" applyAlignment="0">
      <alignment horizontal="center"/>
    </xf>
    <xf numFmtId="0" fontId="239" fillId="1" borderId="36" applyNumberFormat="0" applyFont="0" applyAlignment="0">
      <alignment horizontal="center"/>
    </xf>
    <xf numFmtId="0" fontId="247" fillId="0" borderId="8" applyNumberFormat="0" applyFill="0" applyBorder="0" applyAlignment="0" applyProtection="0">
      <alignment vertical="top"/>
      <protection locked="0"/>
    </xf>
    <xf numFmtId="3" fontId="75" fillId="0" borderId="8"/>
    <xf numFmtId="0" fontId="248" fillId="0" borderId="8" applyNumberFormat="0" applyFill="0" applyBorder="0" applyAlignment="0">
      <alignment horizontal="center"/>
    </xf>
    <xf numFmtId="0" fontId="249" fillId="0" borderId="48" applyNumberFormat="0" applyFill="0" applyBorder="0" applyAlignment="0" applyProtection="0"/>
    <xf numFmtId="173" fontId="250" fillId="0" borderId="8" applyNumberFormat="0" applyBorder="0" applyAlignment="0">
      <alignment horizontal="centerContinuous"/>
    </xf>
    <xf numFmtId="0" fontId="76" fillId="0" borderId="21">
      <alignment horizontal="center"/>
    </xf>
    <xf numFmtId="0" fontId="83" fillId="0" borderId="8" applyNumberFormat="0" applyFill="0" applyBorder="0" applyAlignment="0" applyProtection="0"/>
    <xf numFmtId="0" fontId="95" fillId="0" borderId="8"/>
    <xf numFmtId="0" fontId="83" fillId="0" borderId="8" applyNumberFormat="0" applyFill="0" applyBorder="0" applyAlignment="0" applyProtection="0"/>
    <xf numFmtId="0" fontId="96" fillId="0" borderId="8"/>
    <xf numFmtId="0" fontId="96" fillId="0" borderId="8"/>
    <xf numFmtId="0" fontId="83" fillId="0" borderId="8" applyNumberFormat="0" applyFill="0" applyBorder="0" applyAlignment="0" applyProtection="0"/>
    <xf numFmtId="166" fontId="94" fillId="0" borderId="8" applyFont="0" applyFill="0" applyBorder="0" applyAlignment="0" applyProtection="0"/>
    <xf numFmtId="173" fontId="106" fillId="0" borderId="8" applyFont="0" applyFill="0" applyBorder="0" applyAlignment="0" applyProtection="0"/>
    <xf numFmtId="213" fontId="94" fillId="0" borderId="8" applyFont="0" applyFill="0" applyBorder="0" applyAlignment="0" applyProtection="0"/>
    <xf numFmtId="41" fontId="94" fillId="0" borderId="8" applyFont="0" applyFill="0" applyBorder="0" applyAlignment="0" applyProtection="0"/>
    <xf numFmtId="212" fontId="94" fillId="0" borderId="8" applyFont="0" applyFill="0" applyBorder="0" applyAlignment="0" applyProtection="0"/>
    <xf numFmtId="167" fontId="94" fillId="0" borderId="8" applyFont="0" applyFill="0" applyBorder="0" applyAlignment="0" applyProtection="0"/>
    <xf numFmtId="214" fontId="94" fillId="0" borderId="8" applyFont="0" applyFill="0" applyBorder="0" applyAlignment="0" applyProtection="0"/>
    <xf numFmtId="215" fontId="94" fillId="0" borderId="8" applyFont="0" applyFill="0" applyBorder="0" applyAlignment="0" applyProtection="0"/>
    <xf numFmtId="212" fontId="94" fillId="0" borderId="8" applyFont="0" applyFill="0" applyBorder="0" applyAlignment="0" applyProtection="0"/>
    <xf numFmtId="212" fontId="94" fillId="0" borderId="8" applyFont="0" applyFill="0" applyBorder="0" applyAlignment="0" applyProtection="0"/>
    <xf numFmtId="191" fontId="94" fillId="0" borderId="8" applyFont="0" applyFill="0" applyBorder="0" applyAlignment="0" applyProtection="0"/>
    <xf numFmtId="167" fontId="94" fillId="0" borderId="8" applyFont="0" applyFill="0" applyBorder="0" applyAlignment="0" applyProtection="0"/>
    <xf numFmtId="167" fontId="94" fillId="0" borderId="8" applyFont="0" applyFill="0" applyBorder="0" applyAlignment="0" applyProtection="0"/>
    <xf numFmtId="41" fontId="76" fillId="0" borderId="8" applyFont="0" applyFill="0" applyBorder="0" applyAlignment="0" applyProtection="0"/>
    <xf numFmtId="191" fontId="94" fillId="0" borderId="8" applyFont="0" applyFill="0" applyBorder="0" applyAlignment="0" applyProtection="0"/>
    <xf numFmtId="188" fontId="94" fillId="0" borderId="8" applyFont="0" applyFill="0" applyBorder="0" applyAlignment="0" applyProtection="0"/>
    <xf numFmtId="188" fontId="94" fillId="0" borderId="8" applyFont="0" applyFill="0" applyBorder="0" applyAlignment="0" applyProtection="0"/>
    <xf numFmtId="166" fontId="94" fillId="0" borderId="8" applyFont="0" applyFill="0" applyBorder="0" applyAlignment="0" applyProtection="0"/>
    <xf numFmtId="166" fontId="94" fillId="0" borderId="8" applyFont="0" applyFill="0" applyBorder="0" applyAlignment="0" applyProtection="0"/>
    <xf numFmtId="194" fontId="94" fillId="0" borderId="8" applyFont="0" applyFill="0" applyBorder="0" applyAlignment="0" applyProtection="0"/>
    <xf numFmtId="194" fontId="94" fillId="0" borderId="8" applyFont="0" applyFill="0" applyBorder="0" applyAlignment="0" applyProtection="0"/>
    <xf numFmtId="166" fontId="94" fillId="0" borderId="8" applyFont="0" applyFill="0" applyBorder="0" applyAlignment="0" applyProtection="0"/>
    <xf numFmtId="194" fontId="94" fillId="0" borderId="8" applyFont="0" applyFill="0" applyBorder="0" applyAlignment="0" applyProtection="0"/>
    <xf numFmtId="166" fontId="94" fillId="0" borderId="8" applyFont="0" applyFill="0" applyBorder="0" applyAlignment="0" applyProtection="0"/>
    <xf numFmtId="194" fontId="94" fillId="0" borderId="8" applyFont="0" applyFill="0" applyBorder="0" applyAlignment="0" applyProtection="0"/>
    <xf numFmtId="41" fontId="76" fillId="0" borderId="8" applyFont="0" applyFill="0" applyBorder="0" applyAlignment="0" applyProtection="0"/>
    <xf numFmtId="191" fontId="94" fillId="0" borderId="8" applyFont="0" applyFill="0" applyBorder="0" applyAlignment="0" applyProtection="0"/>
    <xf numFmtId="192" fontId="94" fillId="0" borderId="8" applyFont="0" applyFill="0" applyBorder="0" applyAlignment="0" applyProtection="0"/>
    <xf numFmtId="204" fontId="94" fillId="0" borderId="8" applyFont="0" applyFill="0" applyBorder="0" applyAlignment="0" applyProtection="0"/>
    <xf numFmtId="204" fontId="94" fillId="0" borderId="8" applyFont="0" applyFill="0" applyBorder="0" applyAlignment="0" applyProtection="0"/>
    <xf numFmtId="204" fontId="94" fillId="0" borderId="8" applyFont="0" applyFill="0" applyBorder="0" applyAlignment="0" applyProtection="0"/>
    <xf numFmtId="192" fontId="75" fillId="0" borderId="8" applyFont="0" applyFill="0" applyBorder="0" applyAlignment="0" applyProtection="0"/>
    <xf numFmtId="204" fontId="94" fillId="0" borderId="8" applyFont="0" applyFill="0" applyBorder="0" applyAlignment="0" applyProtection="0"/>
    <xf numFmtId="192" fontId="94" fillId="0" borderId="8" applyFont="0" applyFill="0" applyBorder="0" applyAlignment="0" applyProtection="0"/>
    <xf numFmtId="207" fontId="94" fillId="0" borderId="8" applyFont="0" applyFill="0" applyBorder="0" applyAlignment="0" applyProtection="0"/>
    <xf numFmtId="194" fontId="94" fillId="0" borderId="8" applyFont="0" applyFill="0" applyBorder="0" applyAlignment="0" applyProtection="0"/>
    <xf numFmtId="194" fontId="94" fillId="0" borderId="8" applyFont="0" applyFill="0" applyBorder="0" applyAlignment="0" applyProtection="0"/>
    <xf numFmtId="41" fontId="76" fillId="0" borderId="8" applyFont="0" applyFill="0" applyBorder="0" applyAlignment="0" applyProtection="0"/>
    <xf numFmtId="191" fontId="94" fillId="0" borderId="8" applyFont="0" applyFill="0" applyBorder="0" applyAlignment="0" applyProtection="0"/>
    <xf numFmtId="166" fontId="94" fillId="0" borderId="8" applyFont="0" applyFill="0" applyBorder="0" applyAlignment="0" applyProtection="0"/>
    <xf numFmtId="0" fontId="83" fillId="0" borderId="8"/>
    <xf numFmtId="333" fontId="131" fillId="0" borderId="8" applyFont="0" applyFill="0" applyBorder="0" applyAlignment="0" applyProtection="0"/>
    <xf numFmtId="188" fontId="94" fillId="0" borderId="8" applyFont="0" applyFill="0" applyBorder="0" applyAlignment="0" applyProtection="0"/>
    <xf numFmtId="188" fontId="94" fillId="0" borderId="8" applyFont="0" applyFill="0" applyBorder="0" applyAlignment="0" applyProtection="0"/>
    <xf numFmtId="166" fontId="94" fillId="0" borderId="8" applyFont="0" applyFill="0" applyBorder="0" applyAlignment="0" applyProtection="0"/>
    <xf numFmtId="166" fontId="94" fillId="0" borderId="8" applyFont="0" applyFill="0" applyBorder="0" applyAlignment="0" applyProtection="0"/>
    <xf numFmtId="194" fontId="94" fillId="0" borderId="8" applyFont="0" applyFill="0" applyBorder="0" applyAlignment="0" applyProtection="0"/>
    <xf numFmtId="194" fontId="94" fillId="0" borderId="8" applyFont="0" applyFill="0" applyBorder="0" applyAlignment="0" applyProtection="0"/>
    <xf numFmtId="166" fontId="94" fillId="0" borderId="8" applyFont="0" applyFill="0" applyBorder="0" applyAlignment="0" applyProtection="0"/>
    <xf numFmtId="173" fontId="106" fillId="0" borderId="8" applyFont="0" applyFill="0" applyBorder="0" applyAlignment="0" applyProtection="0"/>
    <xf numFmtId="210" fontId="94" fillId="0" borderId="8" applyFont="0" applyFill="0" applyBorder="0" applyAlignment="0" applyProtection="0"/>
    <xf numFmtId="194" fontId="94" fillId="0" borderId="8" applyFont="0" applyFill="0" applyBorder="0" applyAlignment="0" applyProtection="0"/>
    <xf numFmtId="166" fontId="94" fillId="0" borderId="8" applyFont="0" applyFill="0" applyBorder="0" applyAlignment="0" applyProtection="0"/>
    <xf numFmtId="194" fontId="94" fillId="0" borderId="8" applyFont="0" applyFill="0" applyBorder="0" applyAlignment="0" applyProtection="0"/>
    <xf numFmtId="192" fontId="94" fillId="0" borderId="8" applyFont="0" applyFill="0" applyBorder="0" applyAlignment="0" applyProtection="0"/>
    <xf numFmtId="204" fontId="94" fillId="0" borderId="8" applyFont="0" applyFill="0" applyBorder="0" applyAlignment="0" applyProtection="0"/>
    <xf numFmtId="204" fontId="94" fillId="0" borderId="8" applyFont="0" applyFill="0" applyBorder="0" applyAlignment="0" applyProtection="0"/>
    <xf numFmtId="204" fontId="94" fillId="0" borderId="8" applyFont="0" applyFill="0" applyBorder="0" applyAlignment="0" applyProtection="0"/>
    <xf numFmtId="192" fontId="75" fillId="0" borderId="8" applyFont="0" applyFill="0" applyBorder="0" applyAlignment="0" applyProtection="0"/>
    <xf numFmtId="204" fontId="94" fillId="0" borderId="8" applyFont="0" applyFill="0" applyBorder="0" applyAlignment="0" applyProtection="0"/>
    <xf numFmtId="192" fontId="94" fillId="0" borderId="8" applyFont="0" applyFill="0" applyBorder="0" applyAlignment="0" applyProtection="0"/>
    <xf numFmtId="173" fontId="106" fillId="0" borderId="8" applyFont="0" applyFill="0" applyBorder="0" applyAlignment="0" applyProtection="0"/>
    <xf numFmtId="210" fontId="94" fillId="0" borderId="8" applyFont="0" applyFill="0" applyBorder="0" applyAlignment="0" applyProtection="0"/>
    <xf numFmtId="207" fontId="94" fillId="0" borderId="8" applyFont="0" applyFill="0" applyBorder="0" applyAlignment="0" applyProtection="0"/>
    <xf numFmtId="194" fontId="94" fillId="0" borderId="8" applyFont="0" applyFill="0" applyBorder="0" applyAlignment="0" applyProtection="0"/>
    <xf numFmtId="194" fontId="94" fillId="0" borderId="8" applyFont="0" applyFill="0" applyBorder="0" applyAlignment="0" applyProtection="0"/>
    <xf numFmtId="166" fontId="94" fillId="0" borderId="8" applyFont="0" applyFill="0" applyBorder="0" applyAlignment="0" applyProtection="0"/>
    <xf numFmtId="0" fontId="83" fillId="0" borderId="8"/>
    <xf numFmtId="333" fontId="131" fillId="0" borderId="8" applyFont="0" applyFill="0" applyBorder="0" applyAlignment="0" applyProtection="0"/>
    <xf numFmtId="167" fontId="94" fillId="0" borderId="8" applyFont="0" applyFill="0" applyBorder="0" applyAlignment="0" applyProtection="0"/>
    <xf numFmtId="191" fontId="94" fillId="0" borderId="8" applyFont="0" applyFill="0" applyBorder="0" applyAlignment="0" applyProtection="0"/>
    <xf numFmtId="170" fontId="94" fillId="0" borderId="8" applyFont="0" applyFill="0" applyBorder="0" applyAlignment="0" applyProtection="0"/>
    <xf numFmtId="210" fontId="94" fillId="0" borderId="8" applyFont="0" applyFill="0" applyBorder="0" applyAlignment="0" applyProtection="0"/>
    <xf numFmtId="170" fontId="94" fillId="0" borderId="8" applyFont="0" applyFill="0" applyBorder="0" applyAlignment="0" applyProtection="0"/>
    <xf numFmtId="191" fontId="94" fillId="0" borderId="8" applyFont="0" applyFill="0" applyBorder="0" applyAlignment="0" applyProtection="0"/>
    <xf numFmtId="191" fontId="94" fillId="0" borderId="8" applyFont="0" applyFill="0" applyBorder="0" applyAlignment="0" applyProtection="0"/>
    <xf numFmtId="214" fontId="94" fillId="0" borderId="8" applyFont="0" applyFill="0" applyBorder="0" applyAlignment="0" applyProtection="0"/>
    <xf numFmtId="191" fontId="94" fillId="0" borderId="8" applyFont="0" applyFill="0" applyBorder="0" applyAlignment="0" applyProtection="0"/>
    <xf numFmtId="208" fontId="94" fillId="0" borderId="8" applyFont="0" applyFill="0" applyBorder="0" applyAlignment="0" applyProtection="0"/>
    <xf numFmtId="170" fontId="94" fillId="0" borderId="8" applyFont="0" applyFill="0" applyBorder="0" applyAlignment="0" applyProtection="0"/>
    <xf numFmtId="208" fontId="94" fillId="0" borderId="8" applyFont="0" applyFill="0" applyBorder="0" applyAlignment="0" applyProtection="0"/>
    <xf numFmtId="170" fontId="94" fillId="0" borderId="8" applyFont="0" applyFill="0" applyBorder="0" applyAlignment="0" applyProtection="0"/>
    <xf numFmtId="209" fontId="94" fillId="0" borderId="8" applyFont="0" applyFill="0" applyBorder="0" applyAlignment="0" applyProtection="0"/>
    <xf numFmtId="167" fontId="94" fillId="0" borderId="8" applyFont="0" applyFill="0" applyBorder="0" applyAlignment="0" applyProtection="0"/>
    <xf numFmtId="210" fontId="94" fillId="0" borderId="8" applyFont="0" applyFill="0" applyBorder="0" applyAlignment="0" applyProtection="0"/>
    <xf numFmtId="167" fontId="94" fillId="0" borderId="8" applyFont="0" applyFill="0" applyBorder="0" applyAlignment="0" applyProtection="0"/>
    <xf numFmtId="191" fontId="94" fillId="0" borderId="8" applyFont="0" applyFill="0" applyBorder="0" applyAlignment="0" applyProtection="0"/>
    <xf numFmtId="166" fontId="94" fillId="0" borderId="8" applyFont="0" applyFill="0" applyBorder="0" applyAlignment="0" applyProtection="0"/>
    <xf numFmtId="210" fontId="94" fillId="0" borderId="8" applyFont="0" applyFill="0" applyBorder="0" applyAlignment="0" applyProtection="0"/>
    <xf numFmtId="204" fontId="94" fillId="0" borderId="8" applyFont="0" applyFill="0" applyBorder="0" applyAlignment="0" applyProtection="0"/>
    <xf numFmtId="210" fontId="94" fillId="0" borderId="8" applyFont="0" applyFill="0" applyBorder="0" applyAlignment="0" applyProtection="0"/>
    <xf numFmtId="192" fontId="75" fillId="0" borderId="8" applyFont="0" applyFill="0" applyBorder="0" applyAlignment="0" applyProtection="0"/>
    <xf numFmtId="209" fontId="94" fillId="0" borderId="8" applyFont="0" applyFill="0" applyBorder="0" applyAlignment="0" applyProtection="0"/>
    <xf numFmtId="192" fontId="94" fillId="0" borderId="8" applyFont="0" applyFill="0" applyBorder="0" applyAlignment="0" applyProtection="0"/>
    <xf numFmtId="191" fontId="75" fillId="0" borderId="8" applyFont="0" applyFill="0" applyBorder="0" applyAlignment="0" applyProtection="0"/>
    <xf numFmtId="0" fontId="83" fillId="0" borderId="8"/>
    <xf numFmtId="213" fontId="94" fillId="0" borderId="8" applyFont="0" applyFill="0" applyBorder="0" applyAlignment="0" applyProtection="0"/>
    <xf numFmtId="333" fontId="131" fillId="0" borderId="8" applyFont="0" applyFill="0" applyBorder="0" applyAlignment="0" applyProtection="0"/>
    <xf numFmtId="191" fontId="94" fillId="0" borderId="8" applyFont="0" applyFill="0" applyBorder="0" applyAlignment="0" applyProtection="0"/>
    <xf numFmtId="191" fontId="94" fillId="0" borderId="8" applyFont="0" applyFill="0" applyBorder="0" applyAlignment="0" applyProtection="0"/>
    <xf numFmtId="209" fontId="94" fillId="0" borderId="8" applyFont="0" applyFill="0" applyBorder="0" applyAlignment="0" applyProtection="0"/>
    <xf numFmtId="173" fontId="106" fillId="0" borderId="8" applyFont="0" applyFill="0" applyBorder="0" applyAlignment="0" applyProtection="0"/>
    <xf numFmtId="191" fontId="94" fillId="0" borderId="8" applyFont="0" applyFill="0" applyBorder="0" applyAlignment="0" applyProtection="0"/>
    <xf numFmtId="41" fontId="76" fillId="0" borderId="8" applyFont="0" applyFill="0" applyBorder="0" applyAlignment="0" applyProtection="0"/>
    <xf numFmtId="191" fontId="94" fillId="0" borderId="8" applyFont="0" applyFill="0" applyBorder="0" applyAlignment="0" applyProtection="0"/>
    <xf numFmtId="41" fontId="76" fillId="0" borderId="8" applyFont="0" applyFill="0" applyBorder="0" applyAlignment="0" applyProtection="0"/>
    <xf numFmtId="210" fontId="94" fillId="0" borderId="8" applyFont="0" applyFill="0" applyBorder="0" applyAlignment="0" applyProtection="0"/>
    <xf numFmtId="41" fontId="76" fillId="0" borderId="8" applyFont="0" applyFill="0" applyBorder="0" applyAlignment="0" applyProtection="0"/>
    <xf numFmtId="210" fontId="94" fillId="0" borderId="8" applyFont="0" applyFill="0" applyBorder="0" applyAlignment="0" applyProtection="0"/>
    <xf numFmtId="173" fontId="106" fillId="0" borderId="8" applyFont="0" applyFill="0" applyBorder="0" applyAlignment="0" applyProtection="0"/>
    <xf numFmtId="191" fontId="94" fillId="0" borderId="8" applyFont="0" applyFill="0" applyBorder="0" applyAlignment="0" applyProtection="0"/>
    <xf numFmtId="173" fontId="106" fillId="0" borderId="8" applyFont="0" applyFill="0" applyBorder="0" applyAlignment="0" applyProtection="0"/>
    <xf numFmtId="210" fontId="94" fillId="0" borderId="8" applyFont="0" applyFill="0" applyBorder="0" applyAlignment="0" applyProtection="0"/>
    <xf numFmtId="191" fontId="94" fillId="0" borderId="8" applyFont="0" applyFill="0" applyBorder="0" applyAlignment="0" applyProtection="0"/>
    <xf numFmtId="41" fontId="94" fillId="0" borderId="8" applyFont="0" applyFill="0" applyBorder="0" applyAlignment="0" applyProtection="0"/>
    <xf numFmtId="214" fontId="94" fillId="0" borderId="8" applyFont="0" applyFill="0" applyBorder="0" applyAlignment="0" applyProtection="0"/>
    <xf numFmtId="170" fontId="94" fillId="0" borderId="8" applyFont="0" applyFill="0" applyBorder="0" applyAlignment="0" applyProtection="0"/>
    <xf numFmtId="190" fontId="94" fillId="0" borderId="8" applyFont="0" applyFill="0" applyBorder="0" applyAlignment="0" applyProtection="0"/>
    <xf numFmtId="170" fontId="94" fillId="0" borderId="8" applyFont="0" applyFill="0" applyBorder="0" applyAlignment="0" applyProtection="0"/>
    <xf numFmtId="192" fontId="75" fillId="0" borderId="8" applyFont="0" applyFill="0" applyBorder="0" applyAlignment="0" applyProtection="0"/>
    <xf numFmtId="190" fontId="94" fillId="0" borderId="8" applyFont="0" applyFill="0" applyBorder="0" applyAlignment="0" applyProtection="0"/>
    <xf numFmtId="210" fontId="94" fillId="0" borderId="8" applyFont="0" applyFill="0" applyBorder="0" applyAlignment="0" applyProtection="0"/>
    <xf numFmtId="167" fontId="94" fillId="0" borderId="8" applyFont="0" applyFill="0" applyBorder="0" applyAlignment="0" applyProtection="0"/>
    <xf numFmtId="190" fontId="94" fillId="0" borderId="8" applyFont="0" applyFill="0" applyBorder="0" applyAlignment="0" applyProtection="0"/>
    <xf numFmtId="41" fontId="94" fillId="0" borderId="8" applyFont="0" applyFill="0" applyBorder="0" applyAlignment="0" applyProtection="0"/>
    <xf numFmtId="190" fontId="94" fillId="0" borderId="8" applyFont="0" applyFill="0" applyBorder="0" applyAlignment="0" applyProtection="0"/>
    <xf numFmtId="41" fontId="94" fillId="0" borderId="8" applyFont="0" applyFill="0" applyBorder="0" applyAlignment="0" applyProtection="0"/>
    <xf numFmtId="192" fontId="94" fillId="0" borderId="8" applyFont="0" applyFill="0" applyBorder="0" applyAlignment="0" applyProtection="0"/>
    <xf numFmtId="41" fontId="94" fillId="0" borderId="8" applyFont="0" applyFill="0" applyBorder="0" applyAlignment="0" applyProtection="0"/>
    <xf numFmtId="205" fontId="99" fillId="0" borderId="8" applyFont="0" applyFill="0" applyBorder="0" applyAlignment="0" applyProtection="0"/>
    <xf numFmtId="41" fontId="94" fillId="0" borderId="8" applyFont="0" applyFill="0" applyBorder="0" applyAlignment="0" applyProtection="0"/>
    <xf numFmtId="206" fontId="94" fillId="0" borderId="8" applyFont="0" applyFill="0" applyBorder="0" applyAlignment="0" applyProtection="0"/>
    <xf numFmtId="167" fontId="94" fillId="0" borderId="8" applyFont="0" applyFill="0" applyBorder="0" applyAlignment="0" applyProtection="0"/>
    <xf numFmtId="192" fontId="94" fillId="0" borderId="8" applyFont="0" applyFill="0" applyBorder="0" applyAlignment="0" applyProtection="0"/>
    <xf numFmtId="170" fontId="94" fillId="0" borderId="8" applyFont="0" applyFill="0" applyBorder="0" applyAlignment="0" applyProtection="0"/>
    <xf numFmtId="207" fontId="94" fillId="0" borderId="8" applyFont="0" applyFill="0" applyBorder="0" applyAlignment="0" applyProtection="0"/>
    <xf numFmtId="170" fontId="94" fillId="0" borderId="8" applyFont="0" applyFill="0" applyBorder="0" applyAlignment="0" applyProtection="0"/>
    <xf numFmtId="190" fontId="94" fillId="0" borderId="8" applyFont="0" applyFill="0" applyBorder="0" applyAlignment="0" applyProtection="0"/>
    <xf numFmtId="191" fontId="94" fillId="0" borderId="8" applyFont="0" applyFill="0" applyBorder="0" applyAlignment="0" applyProtection="0"/>
    <xf numFmtId="192" fontId="75" fillId="0" borderId="8" applyFont="0" applyFill="0" applyBorder="0" applyAlignment="0" applyProtection="0"/>
    <xf numFmtId="41" fontId="94" fillId="0" borderId="8" applyFont="0" applyFill="0" applyBorder="0" applyAlignment="0" applyProtection="0"/>
    <xf numFmtId="190" fontId="94" fillId="0" borderId="8" applyFont="0" applyFill="0" applyBorder="0" applyAlignment="0" applyProtection="0"/>
    <xf numFmtId="190" fontId="94" fillId="0" borderId="8" applyFont="0" applyFill="0" applyBorder="0" applyAlignment="0" applyProtection="0"/>
    <xf numFmtId="41" fontId="94" fillId="0" borderId="8" applyFont="0" applyFill="0" applyBorder="0" applyAlignment="0" applyProtection="0"/>
    <xf numFmtId="190" fontId="94" fillId="0" borderId="8" applyFont="0" applyFill="0" applyBorder="0" applyAlignment="0" applyProtection="0"/>
    <xf numFmtId="191" fontId="94" fillId="0" borderId="8" applyFont="0" applyFill="0" applyBorder="0" applyAlignment="0" applyProtection="0"/>
    <xf numFmtId="192" fontId="94" fillId="0" borderId="8" applyFont="0" applyFill="0" applyBorder="0" applyAlignment="0" applyProtection="0"/>
    <xf numFmtId="191" fontId="94" fillId="0" borderId="8" applyFont="0" applyFill="0" applyBorder="0" applyAlignment="0" applyProtection="0"/>
    <xf numFmtId="205" fontId="99" fillId="0" borderId="8" applyFont="0" applyFill="0" applyBorder="0" applyAlignment="0" applyProtection="0"/>
    <xf numFmtId="170" fontId="94" fillId="0" borderId="8" applyFont="0" applyFill="0" applyBorder="0" applyAlignment="0" applyProtection="0"/>
    <xf numFmtId="206" fontId="94" fillId="0" borderId="8" applyFont="0" applyFill="0" applyBorder="0" applyAlignment="0" applyProtection="0"/>
    <xf numFmtId="167" fontId="94" fillId="0" borderId="8" applyFont="0" applyFill="0" applyBorder="0" applyAlignment="0" applyProtection="0"/>
    <xf numFmtId="192" fontId="94" fillId="0" borderId="8" applyFont="0" applyFill="0" applyBorder="0" applyAlignment="0" applyProtection="0"/>
    <xf numFmtId="41" fontId="94" fillId="0" borderId="8" applyFont="0" applyFill="0" applyBorder="0" applyAlignment="0" applyProtection="0"/>
    <xf numFmtId="207" fontId="94" fillId="0" borderId="8" applyFont="0" applyFill="0" applyBorder="0" applyAlignment="0" applyProtection="0"/>
    <xf numFmtId="191" fontId="94" fillId="0" borderId="8" applyFont="0" applyFill="0" applyBorder="0" applyAlignment="0" applyProtection="0"/>
    <xf numFmtId="167" fontId="94" fillId="0" borderId="8" applyFont="0" applyFill="0" applyBorder="0" applyAlignment="0" applyProtection="0"/>
    <xf numFmtId="191" fontId="94" fillId="0" borderId="8" applyFont="0" applyFill="0" applyBorder="0" applyAlignment="0" applyProtection="0"/>
    <xf numFmtId="167" fontId="94" fillId="0" borderId="8" applyFont="0" applyFill="0" applyBorder="0" applyAlignment="0" applyProtection="0"/>
    <xf numFmtId="190" fontId="94" fillId="0" borderId="8" applyFont="0" applyFill="0" applyBorder="0" applyAlignment="0" applyProtection="0"/>
    <xf numFmtId="210" fontId="94" fillId="0" borderId="8" applyFont="0" applyFill="0" applyBorder="0" applyAlignment="0" applyProtection="0"/>
    <xf numFmtId="41" fontId="94" fillId="0" borderId="8" applyFont="0" applyFill="0" applyBorder="0" applyAlignment="0" applyProtection="0"/>
    <xf numFmtId="167" fontId="94" fillId="0" borderId="8" applyFont="0" applyFill="0" applyBorder="0" applyAlignment="0" applyProtection="0"/>
    <xf numFmtId="214" fontId="94" fillId="0" borderId="8" applyFont="0" applyFill="0" applyBorder="0" applyAlignment="0" applyProtection="0"/>
    <xf numFmtId="215" fontId="94" fillId="0" borderId="8" applyFont="0" applyFill="0" applyBorder="0" applyAlignment="0" applyProtection="0"/>
    <xf numFmtId="167" fontId="94" fillId="0" borderId="8" applyFont="0" applyFill="0" applyBorder="0" applyAlignment="0" applyProtection="0"/>
    <xf numFmtId="166" fontId="94" fillId="0" borderId="8" applyFont="0" applyFill="0" applyBorder="0" applyAlignment="0" applyProtection="0"/>
    <xf numFmtId="166" fontId="94" fillId="0" borderId="8" applyFont="0" applyFill="0" applyBorder="0" applyAlignment="0" applyProtection="0"/>
    <xf numFmtId="192" fontId="94" fillId="0" borderId="8" applyFont="0" applyFill="0" applyBorder="0" applyAlignment="0" applyProtection="0"/>
    <xf numFmtId="204" fontId="94" fillId="0" borderId="8" applyFont="0" applyFill="0" applyBorder="0" applyAlignment="0" applyProtection="0"/>
    <xf numFmtId="192" fontId="75" fillId="0" borderId="8" applyFont="0" applyFill="0" applyBorder="0" applyAlignment="0" applyProtection="0"/>
    <xf numFmtId="170" fontId="94" fillId="0" borderId="8" applyFont="0" applyFill="0" applyBorder="0" applyAlignment="0" applyProtection="0"/>
    <xf numFmtId="210" fontId="94" fillId="0" borderId="8" applyFont="0" applyFill="0" applyBorder="0" applyAlignment="0" applyProtection="0"/>
    <xf numFmtId="204" fontId="94" fillId="0" borderId="8" applyFont="0" applyFill="0" applyBorder="0" applyAlignment="0" applyProtection="0"/>
    <xf numFmtId="192" fontId="94" fillId="0" borderId="8" applyFont="0" applyFill="0" applyBorder="0" applyAlignment="0" applyProtection="0"/>
    <xf numFmtId="207" fontId="94" fillId="0" borderId="8" applyFont="0" applyFill="0" applyBorder="0" applyAlignment="0" applyProtection="0"/>
    <xf numFmtId="0" fontId="83" fillId="0" borderId="8"/>
    <xf numFmtId="333" fontId="131" fillId="0" borderId="8" applyFont="0" applyFill="0" applyBorder="0" applyAlignment="0" applyProtection="0"/>
    <xf numFmtId="190" fontId="94" fillId="0" borderId="8" applyFont="0" applyFill="0" applyBorder="0" applyAlignment="0" applyProtection="0"/>
    <xf numFmtId="41" fontId="94" fillId="0" borderId="8" applyFont="0" applyFill="0" applyBorder="0" applyAlignment="0" applyProtection="0"/>
    <xf numFmtId="170" fontId="94" fillId="0" borderId="8" applyFont="0" applyFill="0" applyBorder="0" applyAlignment="0" applyProtection="0"/>
    <xf numFmtId="191" fontId="94" fillId="0" borderId="8" applyFont="0" applyFill="0" applyBorder="0" applyAlignment="0" applyProtection="0"/>
    <xf numFmtId="41" fontId="94" fillId="0" borderId="8" applyFont="0" applyFill="0" applyBorder="0" applyAlignment="0" applyProtection="0"/>
    <xf numFmtId="167" fontId="94" fillId="0" borderId="8" applyFont="0" applyFill="0" applyBorder="0" applyAlignment="0" applyProtection="0"/>
    <xf numFmtId="209" fontId="94" fillId="0" borderId="8" applyFont="0" applyFill="0" applyBorder="0" applyAlignment="0" applyProtection="0"/>
    <xf numFmtId="41" fontId="94" fillId="0" borderId="8" applyFont="0" applyFill="0" applyBorder="0" applyAlignment="0" applyProtection="0"/>
    <xf numFmtId="41" fontId="94" fillId="0" borderId="8" applyFont="0" applyFill="0" applyBorder="0" applyAlignment="0" applyProtection="0"/>
    <xf numFmtId="191" fontId="94" fillId="0" borderId="8" applyFont="0" applyFill="0" applyBorder="0" applyAlignment="0" applyProtection="0"/>
    <xf numFmtId="191" fontId="94" fillId="0" borderId="8" applyFont="0" applyFill="0" applyBorder="0" applyAlignment="0" applyProtection="0"/>
    <xf numFmtId="191" fontId="94" fillId="0" borderId="8" applyFont="0" applyFill="0" applyBorder="0" applyAlignment="0" applyProtection="0"/>
    <xf numFmtId="191" fontId="94" fillId="0" borderId="8" applyFont="0" applyFill="0" applyBorder="0" applyAlignment="0" applyProtection="0"/>
    <xf numFmtId="212" fontId="94" fillId="0" borderId="8" applyFont="0" applyFill="0" applyBorder="0" applyAlignment="0" applyProtection="0"/>
    <xf numFmtId="170" fontId="94" fillId="0" borderId="8" applyFont="0" applyFill="0" applyBorder="0" applyAlignment="0" applyProtection="0"/>
    <xf numFmtId="167" fontId="94" fillId="0" borderId="8" applyFont="0" applyFill="0" applyBorder="0" applyAlignment="0" applyProtection="0"/>
    <xf numFmtId="41" fontId="94" fillId="0" borderId="8" applyFont="0" applyFill="0" applyBorder="0" applyAlignment="0" applyProtection="0"/>
    <xf numFmtId="167" fontId="94" fillId="0" borderId="8" applyFont="0" applyFill="0" applyBorder="0" applyAlignment="0" applyProtection="0"/>
    <xf numFmtId="191" fontId="75" fillId="0" borderId="8" applyFont="0" applyFill="0" applyBorder="0" applyAlignment="0" applyProtection="0"/>
    <xf numFmtId="41" fontId="94" fillId="0" borderId="8" applyFont="0" applyFill="0" applyBorder="0" applyAlignment="0" applyProtection="0"/>
    <xf numFmtId="191" fontId="94" fillId="0" borderId="8" applyFont="0" applyFill="0" applyBorder="0" applyAlignment="0" applyProtection="0"/>
    <xf numFmtId="41" fontId="94" fillId="0" borderId="8" applyFont="0" applyFill="0" applyBorder="0" applyAlignment="0" applyProtection="0"/>
    <xf numFmtId="167" fontId="94" fillId="0" borderId="8" applyFont="0" applyFill="0" applyBorder="0" applyAlignment="0" applyProtection="0"/>
    <xf numFmtId="41" fontId="94" fillId="0" borderId="8" applyFont="0" applyFill="0" applyBorder="0" applyAlignment="0" applyProtection="0"/>
    <xf numFmtId="212" fontId="94" fillId="0" borderId="8" applyFont="0" applyFill="0" applyBorder="0" applyAlignment="0" applyProtection="0"/>
    <xf numFmtId="170" fontId="94" fillId="0" borderId="8" applyFont="0" applyFill="0" applyBorder="0" applyAlignment="0" applyProtection="0"/>
    <xf numFmtId="212" fontId="94" fillId="0" borderId="8" applyFont="0" applyFill="0" applyBorder="0" applyAlignment="0" applyProtection="0"/>
    <xf numFmtId="191" fontId="94" fillId="0" borderId="8" applyFont="0" applyFill="0" applyBorder="0" applyAlignment="0" applyProtection="0"/>
    <xf numFmtId="167" fontId="94" fillId="0" borderId="8" applyFont="0" applyFill="0" applyBorder="0" applyAlignment="0" applyProtection="0"/>
    <xf numFmtId="14" fontId="251" fillId="0" borderId="8"/>
    <xf numFmtId="0" fontId="252" fillId="0" borderId="8"/>
    <xf numFmtId="334" fontId="83" fillId="0" borderId="37" applyNumberFormat="0" applyBorder="0">
      <alignment horizontal="center"/>
    </xf>
    <xf numFmtId="0" fontId="217" fillId="0" borderId="8"/>
    <xf numFmtId="0" fontId="218" fillId="0" borderId="8"/>
    <xf numFmtId="40" fontId="253" fillId="0" borderId="8" applyBorder="0">
      <alignment horizontal="right"/>
    </xf>
    <xf numFmtId="0" fontId="254" fillId="0" borderId="8"/>
    <xf numFmtId="335" fontId="120" fillId="0" borderId="24">
      <alignment horizontal="right" vertical="center"/>
    </xf>
    <xf numFmtId="336" fontId="120" fillId="0" borderId="24">
      <alignment horizontal="right" vertical="center"/>
    </xf>
    <xf numFmtId="336" fontId="120" fillId="0" borderId="24">
      <alignment horizontal="right" vertical="center"/>
    </xf>
    <xf numFmtId="336" fontId="120" fillId="0" borderId="24">
      <alignment horizontal="right" vertical="center"/>
    </xf>
    <xf numFmtId="314" fontId="76"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11" fontId="255" fillId="0" borderId="24">
      <alignment horizontal="right" vertical="center"/>
    </xf>
    <xf numFmtId="311" fontId="255" fillId="0" borderId="24">
      <alignment horizontal="right" vertical="center"/>
    </xf>
    <xf numFmtId="337" fontId="131"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11" fontId="255" fillId="0" borderId="24">
      <alignment horizontal="right" vertical="center"/>
    </xf>
    <xf numFmtId="311" fontId="255" fillId="0" borderId="24">
      <alignment horizontal="right" vertical="center"/>
    </xf>
    <xf numFmtId="311" fontId="255" fillId="0" borderId="24">
      <alignment horizontal="right" vertical="center"/>
    </xf>
    <xf numFmtId="311" fontId="255" fillId="0" borderId="24">
      <alignment horizontal="right" vertical="center"/>
    </xf>
    <xf numFmtId="311" fontId="255" fillId="0" borderId="24">
      <alignment horizontal="right" vertical="center"/>
    </xf>
    <xf numFmtId="311" fontId="255" fillId="0" borderId="24">
      <alignment horizontal="right" vertical="center"/>
    </xf>
    <xf numFmtId="311" fontId="255" fillId="0" borderId="24">
      <alignment horizontal="right" vertical="center"/>
    </xf>
    <xf numFmtId="311" fontId="255" fillId="0" borderId="24">
      <alignment horizontal="right" vertical="center"/>
    </xf>
    <xf numFmtId="311" fontId="255" fillId="0" borderId="24">
      <alignment horizontal="right" vertical="center"/>
    </xf>
    <xf numFmtId="311" fontId="255" fillId="0" borderId="24">
      <alignment horizontal="right" vertical="center"/>
    </xf>
    <xf numFmtId="311" fontId="255"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8" fontId="94" fillId="0" borderId="24">
      <alignment horizontal="right" vertical="center"/>
    </xf>
    <xf numFmtId="338" fontId="94"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7" fontId="131" fillId="0" borderId="24">
      <alignment horizontal="right" vertical="center"/>
    </xf>
    <xf numFmtId="337" fontId="131"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9" fontId="120" fillId="0" borderId="24">
      <alignment horizontal="right" vertical="center"/>
    </xf>
    <xf numFmtId="340" fontId="78" fillId="0" borderId="24">
      <alignment horizontal="right" vertical="center"/>
    </xf>
    <xf numFmtId="340" fontId="78" fillId="0" borderId="24">
      <alignment horizontal="right" vertical="center"/>
    </xf>
    <xf numFmtId="335" fontId="120" fillId="0" borderId="24">
      <alignment horizontal="right" vertical="center"/>
    </xf>
    <xf numFmtId="338" fontId="94" fillId="0" borderId="24">
      <alignment horizontal="right" vertical="center"/>
    </xf>
    <xf numFmtId="338" fontId="94"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40" fontId="43" fillId="0" borderId="24">
      <alignment horizontal="right" vertical="center"/>
    </xf>
    <xf numFmtId="340" fontId="43" fillId="0" borderId="24">
      <alignment horizontal="right" vertical="center"/>
    </xf>
    <xf numFmtId="340" fontId="78" fillId="0" borderId="24">
      <alignment horizontal="right" vertical="center"/>
    </xf>
    <xf numFmtId="340" fontId="78" fillId="0" borderId="24">
      <alignment horizontal="right" vertical="center"/>
    </xf>
    <xf numFmtId="340" fontId="78" fillId="0" borderId="24">
      <alignment horizontal="right" vertical="center"/>
    </xf>
    <xf numFmtId="340" fontId="78" fillId="0" borderId="24">
      <alignment horizontal="right" vertical="center"/>
    </xf>
    <xf numFmtId="335" fontId="120" fillId="0" borderId="24">
      <alignment horizontal="right" vertical="center"/>
    </xf>
    <xf numFmtId="335" fontId="120"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340" fontId="43" fillId="0" borderId="24">
      <alignment horizontal="right" vertical="center"/>
    </xf>
    <xf numFmtId="340" fontId="43" fillId="0" borderId="24">
      <alignment horizontal="right" vertical="center"/>
    </xf>
    <xf numFmtId="338" fontId="94" fillId="0" borderId="24">
      <alignment horizontal="right" vertical="center"/>
    </xf>
    <xf numFmtId="338" fontId="94" fillId="0" borderId="24">
      <alignment horizontal="right" vertical="center"/>
    </xf>
    <xf numFmtId="340" fontId="43" fillId="0" borderId="24">
      <alignment horizontal="right" vertical="center"/>
    </xf>
    <xf numFmtId="340" fontId="78" fillId="0" borderId="24">
      <alignment horizontal="right" vertical="center"/>
    </xf>
    <xf numFmtId="340" fontId="78" fillId="0" borderId="24">
      <alignment horizontal="right" vertical="center"/>
    </xf>
    <xf numFmtId="340" fontId="78" fillId="0" borderId="24">
      <alignment horizontal="right" vertical="center"/>
    </xf>
    <xf numFmtId="340" fontId="78" fillId="0" borderId="24">
      <alignment horizontal="right" vertical="center"/>
    </xf>
    <xf numFmtId="340" fontId="78" fillId="0" borderId="24">
      <alignment horizontal="right" vertical="center"/>
    </xf>
    <xf numFmtId="340" fontId="78" fillId="0" borderId="24">
      <alignment horizontal="right" vertical="center"/>
    </xf>
    <xf numFmtId="335" fontId="120"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341" fontId="106" fillId="0" borderId="24">
      <alignment horizontal="right" vertical="center"/>
    </xf>
    <xf numFmtId="339" fontId="120" fillId="0" borderId="24">
      <alignment horizontal="right" vertical="center"/>
    </xf>
    <xf numFmtId="335" fontId="120" fillId="0" borderId="24">
      <alignment horizontal="right" vertical="center"/>
    </xf>
    <xf numFmtId="335" fontId="120" fillId="0" borderId="24">
      <alignment horizontal="right" vertical="center"/>
    </xf>
    <xf numFmtId="342" fontId="76" fillId="0" borderId="24">
      <alignment horizontal="right" vertical="center"/>
    </xf>
    <xf numFmtId="342" fontId="76" fillId="0" borderId="24">
      <alignment horizontal="right" vertical="center"/>
    </xf>
    <xf numFmtId="342" fontId="76" fillId="0" borderId="24">
      <alignment horizontal="right" vertical="center"/>
    </xf>
    <xf numFmtId="342" fontId="76" fillId="0" borderId="24">
      <alignment horizontal="right" vertical="center"/>
    </xf>
    <xf numFmtId="342" fontId="76" fillId="0" borderId="24">
      <alignment horizontal="right" vertical="center"/>
    </xf>
    <xf numFmtId="342" fontId="76" fillId="0" borderId="24">
      <alignment horizontal="right" vertical="center"/>
    </xf>
    <xf numFmtId="342" fontId="76"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43" fontId="76" fillId="0" borderId="24">
      <alignment horizontal="right" vertical="center"/>
    </xf>
    <xf numFmtId="343" fontId="76" fillId="0" borderId="24">
      <alignment horizontal="right" vertical="center"/>
    </xf>
    <xf numFmtId="343" fontId="76" fillId="0" borderId="24">
      <alignment horizontal="right" vertical="center"/>
    </xf>
    <xf numFmtId="343" fontId="76" fillId="0" borderId="24">
      <alignment horizontal="right" vertical="center"/>
    </xf>
    <xf numFmtId="343" fontId="76" fillId="0" borderId="24">
      <alignment horizontal="right" vertical="center"/>
    </xf>
    <xf numFmtId="343" fontId="76" fillId="0" borderId="24">
      <alignment horizontal="right" vertical="center"/>
    </xf>
    <xf numFmtId="343" fontId="76" fillId="0" borderId="24">
      <alignment horizontal="right" vertical="center"/>
    </xf>
    <xf numFmtId="341" fontId="106" fillId="0" borderId="24">
      <alignment horizontal="right" vertical="center"/>
    </xf>
    <xf numFmtId="339" fontId="120" fillId="0" borderId="24">
      <alignment horizontal="right" vertical="center"/>
    </xf>
    <xf numFmtId="339" fontId="120" fillId="0" borderId="24">
      <alignment horizontal="right" vertical="center"/>
    </xf>
    <xf numFmtId="339" fontId="120" fillId="0" borderId="24">
      <alignment horizontal="right" vertical="center"/>
    </xf>
    <xf numFmtId="339" fontId="120" fillId="0" borderId="24">
      <alignment horizontal="right" vertical="center"/>
    </xf>
    <xf numFmtId="339" fontId="120" fillId="0" borderId="24">
      <alignment horizontal="right" vertical="center"/>
    </xf>
    <xf numFmtId="339" fontId="120" fillId="0" borderId="24">
      <alignment horizontal="right" vertical="center"/>
    </xf>
    <xf numFmtId="339" fontId="120" fillId="0" borderId="24">
      <alignment horizontal="right" vertical="center"/>
    </xf>
    <xf numFmtId="339" fontId="120" fillId="0" borderId="24">
      <alignment horizontal="right" vertical="center"/>
    </xf>
    <xf numFmtId="339" fontId="120" fillId="0" borderId="24">
      <alignment horizontal="right" vertical="center"/>
    </xf>
    <xf numFmtId="339" fontId="120" fillId="0" borderId="24">
      <alignment horizontal="right" vertical="center"/>
    </xf>
    <xf numFmtId="339" fontId="120" fillId="0" borderId="24">
      <alignment horizontal="right" vertical="center"/>
    </xf>
    <xf numFmtId="339" fontId="120" fillId="0" borderId="24">
      <alignment horizontal="right" vertical="center"/>
    </xf>
    <xf numFmtId="338" fontId="94" fillId="0" borderId="24">
      <alignment horizontal="right" vertical="center"/>
    </xf>
    <xf numFmtId="338" fontId="94" fillId="0" borderId="24">
      <alignment horizontal="right" vertical="center"/>
    </xf>
    <xf numFmtId="338" fontId="94" fillId="0" borderId="24">
      <alignment horizontal="right" vertical="center"/>
    </xf>
    <xf numFmtId="338" fontId="94" fillId="0" borderId="24">
      <alignment horizontal="right" vertical="center"/>
    </xf>
    <xf numFmtId="338" fontId="94" fillId="0" borderId="24">
      <alignment horizontal="right" vertical="center"/>
    </xf>
    <xf numFmtId="338" fontId="94" fillId="0" borderId="24">
      <alignment horizontal="right" vertical="center"/>
    </xf>
    <xf numFmtId="339" fontId="120" fillId="0" borderId="24">
      <alignment horizontal="right" vertical="center"/>
    </xf>
    <xf numFmtId="339" fontId="120" fillId="0" borderId="24">
      <alignment horizontal="right" vertical="center"/>
    </xf>
    <xf numFmtId="339" fontId="120" fillId="0" borderId="24">
      <alignment horizontal="right" vertical="center"/>
    </xf>
    <xf numFmtId="338" fontId="94" fillId="0" borderId="24">
      <alignment horizontal="right" vertical="center"/>
    </xf>
    <xf numFmtId="338" fontId="94" fillId="0" borderId="24">
      <alignment horizontal="right" vertical="center"/>
    </xf>
    <xf numFmtId="338" fontId="94" fillId="0" borderId="24">
      <alignment horizontal="right" vertical="center"/>
    </xf>
    <xf numFmtId="344" fontId="43" fillId="0" borderId="24">
      <alignment horizontal="right" vertical="center"/>
    </xf>
    <xf numFmtId="344" fontId="43" fillId="0" borderId="24">
      <alignment horizontal="right" vertical="center"/>
    </xf>
    <xf numFmtId="344" fontId="78" fillId="0" borderId="24">
      <alignment horizontal="right" vertical="center"/>
    </xf>
    <xf numFmtId="344" fontId="78" fillId="0" borderId="24">
      <alignment horizontal="right" vertical="center"/>
    </xf>
    <xf numFmtId="344" fontId="78" fillId="0" borderId="24">
      <alignment horizontal="right" vertical="center"/>
    </xf>
    <xf numFmtId="344" fontId="78"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41" fontId="106" fillId="0" borderId="24">
      <alignment horizontal="right" vertical="center"/>
    </xf>
    <xf numFmtId="341" fontId="106" fillId="0" borderId="24">
      <alignment horizontal="right" vertical="center"/>
    </xf>
    <xf numFmtId="341" fontId="106" fillId="0" borderId="24">
      <alignment horizontal="right" vertical="center"/>
    </xf>
    <xf numFmtId="341" fontId="106" fillId="0" borderId="24">
      <alignment horizontal="right" vertical="center"/>
    </xf>
    <xf numFmtId="344" fontId="43" fillId="0" borderId="24">
      <alignment horizontal="right" vertical="center"/>
    </xf>
    <xf numFmtId="344" fontId="43" fillId="0" borderId="24">
      <alignment horizontal="right" vertical="center"/>
    </xf>
    <xf numFmtId="344" fontId="78" fillId="0" borderId="24">
      <alignment horizontal="right" vertical="center"/>
    </xf>
    <xf numFmtId="344" fontId="78" fillId="0" borderId="24">
      <alignment horizontal="right" vertical="center"/>
    </xf>
    <xf numFmtId="344" fontId="78" fillId="0" borderId="24">
      <alignment horizontal="right" vertical="center"/>
    </xf>
    <xf numFmtId="344" fontId="78" fillId="0" borderId="24">
      <alignment horizontal="right" vertical="center"/>
    </xf>
    <xf numFmtId="341" fontId="106" fillId="0" borderId="24">
      <alignment horizontal="right" vertical="center"/>
    </xf>
    <xf numFmtId="341" fontId="106" fillId="0" borderId="24">
      <alignment horizontal="right" vertical="center"/>
    </xf>
    <xf numFmtId="341" fontId="106" fillId="0" borderId="24">
      <alignment horizontal="right" vertical="center"/>
    </xf>
    <xf numFmtId="341" fontId="106" fillId="0" borderId="24">
      <alignment horizontal="right" vertical="center"/>
    </xf>
    <xf numFmtId="341" fontId="106" fillId="0" borderId="24">
      <alignment horizontal="right" vertical="center"/>
    </xf>
    <xf numFmtId="341" fontId="106" fillId="0" borderId="24">
      <alignment horizontal="right" vertical="center"/>
    </xf>
    <xf numFmtId="341" fontId="106" fillId="0" borderId="24">
      <alignment horizontal="right" vertical="center"/>
    </xf>
    <xf numFmtId="341" fontId="106" fillId="0" borderId="24">
      <alignment horizontal="right" vertical="center"/>
    </xf>
    <xf numFmtId="337" fontId="131" fillId="0" borderId="24">
      <alignment horizontal="right" vertical="center"/>
    </xf>
    <xf numFmtId="338" fontId="94" fillId="0" borderId="24">
      <alignment horizontal="right" vertical="center"/>
    </xf>
    <xf numFmtId="337" fontId="131" fillId="0" borderId="24">
      <alignment horizontal="right" vertical="center"/>
    </xf>
    <xf numFmtId="337" fontId="131" fillId="0" borderId="24">
      <alignment horizontal="right" vertical="center"/>
    </xf>
    <xf numFmtId="338" fontId="94" fillId="0" borderId="24">
      <alignment horizontal="right" vertical="center"/>
    </xf>
    <xf numFmtId="337" fontId="131" fillId="0" borderId="24">
      <alignment horizontal="right" vertical="center"/>
    </xf>
    <xf numFmtId="335" fontId="120" fillId="0" borderId="24">
      <alignment horizontal="right" vertical="center"/>
    </xf>
    <xf numFmtId="335" fontId="120"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44" fontId="43" fillId="0" borderId="24">
      <alignment horizontal="right" vertical="center"/>
    </xf>
    <xf numFmtId="344" fontId="78" fillId="0" borderId="24">
      <alignment horizontal="right" vertical="center"/>
    </xf>
    <xf numFmtId="344" fontId="78" fillId="0" borderId="24">
      <alignment horizontal="right" vertical="center"/>
    </xf>
    <xf numFmtId="344" fontId="78" fillId="0" borderId="24">
      <alignment horizontal="right" vertical="center"/>
    </xf>
    <xf numFmtId="344" fontId="78" fillId="0" borderId="24">
      <alignment horizontal="right" vertical="center"/>
    </xf>
    <xf numFmtId="344" fontId="43" fillId="0" borderId="24">
      <alignment horizontal="right" vertical="center"/>
    </xf>
    <xf numFmtId="344" fontId="43" fillId="0" borderId="24">
      <alignment horizontal="right" vertical="center"/>
    </xf>
    <xf numFmtId="344" fontId="78" fillId="0" borderId="24">
      <alignment horizontal="right" vertical="center"/>
    </xf>
    <xf numFmtId="344" fontId="78" fillId="0" borderId="24">
      <alignment horizontal="right" vertical="center"/>
    </xf>
    <xf numFmtId="338" fontId="94" fillId="0" borderId="24">
      <alignment horizontal="right" vertical="center"/>
    </xf>
    <xf numFmtId="338" fontId="94" fillId="0" borderId="24">
      <alignment horizontal="right" vertical="center"/>
    </xf>
    <xf numFmtId="338" fontId="94" fillId="0" borderId="24">
      <alignment horizontal="right" vertical="center"/>
    </xf>
    <xf numFmtId="341" fontId="106" fillId="0" borderId="24">
      <alignment horizontal="right" vertical="center"/>
    </xf>
    <xf numFmtId="338" fontId="94" fillId="0" borderId="24">
      <alignment horizontal="right" vertical="center"/>
    </xf>
    <xf numFmtId="338" fontId="94" fillId="0" borderId="24">
      <alignment horizontal="right" vertical="center"/>
    </xf>
    <xf numFmtId="338" fontId="94" fillId="0" borderId="24">
      <alignment horizontal="right" vertical="center"/>
    </xf>
    <xf numFmtId="338" fontId="94" fillId="0" borderId="24">
      <alignment horizontal="right" vertical="center"/>
    </xf>
    <xf numFmtId="339" fontId="120" fillId="0" borderId="24">
      <alignment horizontal="right" vertical="center"/>
    </xf>
    <xf numFmtId="339" fontId="120" fillId="0" borderId="24">
      <alignment horizontal="right" vertical="center"/>
    </xf>
    <xf numFmtId="339" fontId="120" fillId="0" borderId="24">
      <alignment horizontal="right" vertical="center"/>
    </xf>
    <xf numFmtId="339" fontId="120" fillId="0" borderId="24">
      <alignment horizontal="right" vertical="center"/>
    </xf>
    <xf numFmtId="339" fontId="120" fillId="0" borderId="24">
      <alignment horizontal="right" vertical="center"/>
    </xf>
    <xf numFmtId="339" fontId="120" fillId="0" borderId="24">
      <alignment horizontal="right" vertical="center"/>
    </xf>
    <xf numFmtId="339" fontId="120" fillId="0" borderId="24">
      <alignment horizontal="right" vertical="center"/>
    </xf>
    <xf numFmtId="339" fontId="120" fillId="0" borderId="24">
      <alignment horizontal="right" vertical="center"/>
    </xf>
    <xf numFmtId="339" fontId="120" fillId="0" borderId="24">
      <alignment horizontal="right" vertical="center"/>
    </xf>
    <xf numFmtId="339" fontId="120" fillId="0" borderId="24">
      <alignment horizontal="right" vertical="center"/>
    </xf>
    <xf numFmtId="339" fontId="120" fillId="0" borderId="24">
      <alignment horizontal="right" vertical="center"/>
    </xf>
    <xf numFmtId="339" fontId="120"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8" fontId="94" fillId="0" borderId="24">
      <alignment horizontal="right" vertical="center"/>
    </xf>
    <xf numFmtId="338" fontId="94" fillId="0" borderId="24">
      <alignment horizontal="right" vertical="center"/>
    </xf>
    <xf numFmtId="345" fontId="256" fillId="43" borderId="66" applyFont="0" applyFill="0" applyBorder="0"/>
    <xf numFmtId="345" fontId="256" fillId="43" borderId="66" applyFont="0" applyFill="0" applyBorder="0"/>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8" fontId="94" fillId="0" borderId="24">
      <alignment horizontal="right" vertical="center"/>
    </xf>
    <xf numFmtId="338" fontId="94"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45" fontId="256" fillId="43" borderId="66" applyFont="0" applyFill="0" applyBorder="0"/>
    <xf numFmtId="345" fontId="256" fillId="43" borderId="66" applyFont="0" applyFill="0" applyBorder="0"/>
    <xf numFmtId="340" fontId="78" fillId="0" borderId="24">
      <alignment horizontal="right" vertical="center"/>
    </xf>
    <xf numFmtId="340" fontId="78" fillId="0" borderId="24">
      <alignment horizontal="right" vertical="center"/>
    </xf>
    <xf numFmtId="344" fontId="43" fillId="0" borderId="24">
      <alignment horizontal="right" vertical="center"/>
    </xf>
    <xf numFmtId="344" fontId="78" fillId="0" borderId="24">
      <alignment horizontal="right" vertical="center"/>
    </xf>
    <xf numFmtId="344" fontId="78" fillId="0" borderId="24">
      <alignment horizontal="right" vertical="center"/>
    </xf>
    <xf numFmtId="344" fontId="78" fillId="0" borderId="24">
      <alignment horizontal="right" vertical="center"/>
    </xf>
    <xf numFmtId="344" fontId="78" fillId="0" borderId="24">
      <alignment horizontal="right" vertical="center"/>
    </xf>
    <xf numFmtId="344" fontId="78" fillId="0" borderId="24">
      <alignment horizontal="right" vertical="center"/>
    </xf>
    <xf numFmtId="344" fontId="78"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344" fontId="43" fillId="0" borderId="24">
      <alignment horizontal="right" vertical="center"/>
    </xf>
    <xf numFmtId="344" fontId="78" fillId="0" borderId="24">
      <alignment horizontal="right" vertical="center"/>
    </xf>
    <xf numFmtId="344" fontId="78" fillId="0" borderId="24">
      <alignment horizontal="right" vertical="center"/>
    </xf>
    <xf numFmtId="344" fontId="78" fillId="0" borderId="24">
      <alignment horizontal="right" vertical="center"/>
    </xf>
    <xf numFmtId="344" fontId="78" fillId="0" borderId="24">
      <alignment horizontal="right" vertical="center"/>
    </xf>
    <xf numFmtId="344" fontId="78" fillId="0" borderId="24">
      <alignment horizontal="right" vertical="center"/>
    </xf>
    <xf numFmtId="344" fontId="78"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44" fontId="43" fillId="0" borderId="24">
      <alignment horizontal="right" vertical="center"/>
    </xf>
    <xf numFmtId="344" fontId="78" fillId="0" borderId="24">
      <alignment horizontal="right" vertical="center"/>
    </xf>
    <xf numFmtId="344" fontId="78" fillId="0" borderId="24">
      <alignment horizontal="right" vertical="center"/>
    </xf>
    <xf numFmtId="344" fontId="78" fillId="0" borderId="24">
      <alignment horizontal="right" vertical="center"/>
    </xf>
    <xf numFmtId="344" fontId="78" fillId="0" borderId="24">
      <alignment horizontal="right" vertical="center"/>
    </xf>
    <xf numFmtId="344" fontId="43" fillId="0" borderId="24">
      <alignment horizontal="right" vertical="center"/>
    </xf>
    <xf numFmtId="344" fontId="43" fillId="0" borderId="24">
      <alignment horizontal="right" vertical="center"/>
    </xf>
    <xf numFmtId="344" fontId="78" fillId="0" borderId="24">
      <alignment horizontal="right" vertical="center"/>
    </xf>
    <xf numFmtId="344" fontId="78" fillId="0" borderId="24">
      <alignment horizontal="right" vertical="center"/>
    </xf>
    <xf numFmtId="344" fontId="43" fillId="0" borderId="24">
      <alignment horizontal="right" vertical="center"/>
    </xf>
    <xf numFmtId="344" fontId="78" fillId="0" borderId="24">
      <alignment horizontal="right" vertical="center"/>
    </xf>
    <xf numFmtId="344" fontId="78" fillId="0" borderId="24">
      <alignment horizontal="right" vertical="center"/>
    </xf>
    <xf numFmtId="344" fontId="78" fillId="0" borderId="24">
      <alignment horizontal="right" vertical="center"/>
    </xf>
    <xf numFmtId="344" fontId="78" fillId="0" borderId="24">
      <alignment horizontal="right" vertical="center"/>
    </xf>
    <xf numFmtId="344" fontId="43" fillId="0" borderId="24">
      <alignment horizontal="right" vertical="center"/>
    </xf>
    <xf numFmtId="344" fontId="43" fillId="0" borderId="24">
      <alignment horizontal="right" vertical="center"/>
    </xf>
    <xf numFmtId="344" fontId="78" fillId="0" borderId="24">
      <alignment horizontal="right" vertical="center"/>
    </xf>
    <xf numFmtId="344" fontId="78" fillId="0" borderId="24">
      <alignment horizontal="right" vertical="center"/>
    </xf>
    <xf numFmtId="338" fontId="94" fillId="0" borderId="24">
      <alignment horizontal="right" vertical="center"/>
    </xf>
    <xf numFmtId="338" fontId="94" fillId="0" borderId="24">
      <alignment horizontal="right" vertical="center"/>
    </xf>
    <xf numFmtId="338" fontId="94" fillId="0" borderId="24">
      <alignment horizontal="right" vertical="center"/>
    </xf>
    <xf numFmtId="337" fontId="131" fillId="0" borderId="24">
      <alignment horizontal="right" vertical="center"/>
    </xf>
    <xf numFmtId="344" fontId="43" fillId="0" borderId="24">
      <alignment horizontal="right" vertical="center"/>
    </xf>
    <xf numFmtId="344" fontId="78" fillId="0" borderId="24">
      <alignment horizontal="right" vertical="center"/>
    </xf>
    <xf numFmtId="344" fontId="78" fillId="0" borderId="24">
      <alignment horizontal="right" vertical="center"/>
    </xf>
    <xf numFmtId="344" fontId="78" fillId="0" borderId="24">
      <alignment horizontal="right" vertical="center"/>
    </xf>
    <xf numFmtId="344" fontId="78" fillId="0" borderId="24">
      <alignment horizontal="right" vertical="center"/>
    </xf>
    <xf numFmtId="344" fontId="43" fillId="0" borderId="24">
      <alignment horizontal="right" vertical="center"/>
    </xf>
    <xf numFmtId="344" fontId="43" fillId="0" borderId="24">
      <alignment horizontal="right" vertical="center"/>
    </xf>
    <xf numFmtId="344" fontId="78" fillId="0" borderId="24">
      <alignment horizontal="right" vertical="center"/>
    </xf>
    <xf numFmtId="344" fontId="78"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232" fontId="76" fillId="0" borderId="24">
      <alignment horizontal="right" vertical="center"/>
    </xf>
    <xf numFmtId="337" fontId="131" fillId="0" borderId="24">
      <alignment horizontal="right" vertical="center"/>
    </xf>
    <xf numFmtId="340" fontId="43" fillId="0" borderId="24">
      <alignment horizontal="right" vertical="center"/>
    </xf>
    <xf numFmtId="340" fontId="43"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246" fontId="76" fillId="0" borderId="24">
      <alignment horizontal="right" vertical="center"/>
    </xf>
    <xf numFmtId="246" fontId="76" fillId="0" borderId="24">
      <alignment horizontal="right" vertical="center"/>
    </xf>
    <xf numFmtId="246" fontId="76" fillId="0" borderId="24">
      <alignment horizontal="right" vertical="center"/>
    </xf>
    <xf numFmtId="246" fontId="76" fillId="0" borderId="24">
      <alignment horizontal="right" vertical="center"/>
    </xf>
    <xf numFmtId="246" fontId="76" fillId="0" borderId="24">
      <alignment horizontal="right" vertical="center"/>
    </xf>
    <xf numFmtId="246" fontId="76" fillId="0" borderId="24">
      <alignment horizontal="right" vertical="center"/>
    </xf>
    <xf numFmtId="246" fontId="76" fillId="0" borderId="24">
      <alignment horizontal="right" vertical="center"/>
    </xf>
    <xf numFmtId="246" fontId="76" fillId="0" borderId="24">
      <alignment horizontal="right" vertical="center"/>
    </xf>
    <xf numFmtId="246" fontId="76" fillId="0" borderId="24">
      <alignment horizontal="right" vertical="center"/>
    </xf>
    <xf numFmtId="246" fontId="76" fillId="0" borderId="24">
      <alignment horizontal="right" vertical="center"/>
    </xf>
    <xf numFmtId="246" fontId="76" fillId="0" borderId="24">
      <alignment horizontal="right" vertical="center"/>
    </xf>
    <xf numFmtId="246" fontId="76" fillId="0" borderId="24">
      <alignment horizontal="right" vertical="center"/>
    </xf>
    <xf numFmtId="246" fontId="76"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0" fontId="158" fillId="0" borderId="8"/>
    <xf numFmtId="0" fontId="158" fillId="0" borderId="8"/>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0" fontId="158" fillId="0" borderId="8"/>
    <xf numFmtId="0" fontId="158" fillId="0" borderId="8"/>
    <xf numFmtId="337" fontId="131" fillId="0" borderId="24">
      <alignment horizontal="right" vertical="center"/>
    </xf>
    <xf numFmtId="337" fontId="131" fillId="0" borderId="24">
      <alignment horizontal="right" vertical="center"/>
    </xf>
    <xf numFmtId="337" fontId="131" fillId="0" borderId="24">
      <alignment horizontal="right" vertical="center"/>
    </xf>
    <xf numFmtId="0" fontId="158" fillId="0" borderId="8"/>
    <xf numFmtId="0" fontId="158" fillId="0" borderId="8"/>
    <xf numFmtId="337" fontId="131" fillId="0" borderId="24">
      <alignment horizontal="right" vertical="center"/>
    </xf>
    <xf numFmtId="337" fontId="131" fillId="0" borderId="24">
      <alignment horizontal="right" vertical="center"/>
    </xf>
    <xf numFmtId="337" fontId="131" fillId="0" borderId="24">
      <alignment horizontal="right" vertical="center"/>
    </xf>
    <xf numFmtId="0" fontId="158" fillId="0" borderId="8"/>
    <xf numFmtId="337" fontId="131" fillId="0" borderId="24">
      <alignment horizontal="right" vertical="center"/>
    </xf>
    <xf numFmtId="337" fontId="131" fillId="0" borderId="24">
      <alignment horizontal="right" vertical="center"/>
    </xf>
    <xf numFmtId="0" fontId="158" fillId="0" borderId="8"/>
    <xf numFmtId="0" fontId="158" fillId="0" borderId="8"/>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0" fontId="158" fillId="0" borderId="8"/>
    <xf numFmtId="0" fontId="158" fillId="0" borderId="8"/>
    <xf numFmtId="337" fontId="131" fillId="0" borderId="24">
      <alignment horizontal="right" vertical="center"/>
    </xf>
    <xf numFmtId="337" fontId="131" fillId="0" borderId="24">
      <alignment horizontal="right" vertical="center"/>
    </xf>
    <xf numFmtId="337" fontId="131"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7" fontId="131" fillId="0" borderId="24">
      <alignment horizontal="right" vertical="center"/>
    </xf>
    <xf numFmtId="0" fontId="158" fillId="0" borderId="8"/>
    <xf numFmtId="337" fontId="131" fillId="0" borderId="24">
      <alignment horizontal="right" vertical="center"/>
    </xf>
    <xf numFmtId="337" fontId="131" fillId="0" borderId="24">
      <alignment horizontal="right" vertical="center"/>
    </xf>
    <xf numFmtId="0" fontId="158" fillId="0" borderId="8"/>
    <xf numFmtId="0" fontId="158" fillId="0" borderId="8"/>
    <xf numFmtId="337" fontId="131" fillId="0" borderId="24">
      <alignment horizontal="right" vertical="center"/>
    </xf>
    <xf numFmtId="337" fontId="131" fillId="0" borderId="24">
      <alignment horizontal="right" vertical="center"/>
    </xf>
    <xf numFmtId="337" fontId="131" fillId="0" borderId="24">
      <alignment horizontal="right" vertical="center"/>
    </xf>
    <xf numFmtId="0" fontId="158" fillId="0" borderId="8"/>
    <xf numFmtId="0" fontId="158" fillId="0" borderId="8"/>
    <xf numFmtId="337" fontId="131" fillId="0" borderId="24">
      <alignment horizontal="right" vertical="center"/>
    </xf>
    <xf numFmtId="337" fontId="131" fillId="0" borderId="24">
      <alignment horizontal="right" vertical="center"/>
    </xf>
    <xf numFmtId="0" fontId="158" fillId="0" borderId="8"/>
    <xf numFmtId="0" fontId="158" fillId="0" borderId="8"/>
    <xf numFmtId="337" fontId="131" fillId="0" borderId="24">
      <alignment horizontal="right" vertical="center"/>
    </xf>
    <xf numFmtId="337" fontId="131" fillId="0" borderId="24">
      <alignment horizontal="right" vertical="center"/>
    </xf>
    <xf numFmtId="0" fontId="158" fillId="0" borderId="8"/>
    <xf numFmtId="0" fontId="158" fillId="0" borderId="8"/>
    <xf numFmtId="337" fontId="131" fillId="0" borderId="24">
      <alignment horizontal="right" vertical="center"/>
    </xf>
    <xf numFmtId="337" fontId="131" fillId="0" borderId="24">
      <alignment horizontal="right" vertical="center"/>
    </xf>
    <xf numFmtId="0" fontId="158" fillId="0" borderId="8"/>
    <xf numFmtId="0" fontId="158" fillId="0" borderId="8"/>
    <xf numFmtId="337" fontId="131" fillId="0" borderId="24">
      <alignment horizontal="right" vertical="center"/>
    </xf>
    <xf numFmtId="337" fontId="131" fillId="0" borderId="24">
      <alignment horizontal="right" vertical="center"/>
    </xf>
    <xf numFmtId="0" fontId="158" fillId="0" borderId="8"/>
    <xf numFmtId="0" fontId="158" fillId="0" borderId="8"/>
    <xf numFmtId="337" fontId="131" fillId="0" borderId="24">
      <alignment horizontal="right" vertical="center"/>
    </xf>
    <xf numFmtId="337" fontId="131" fillId="0" borderId="24">
      <alignment horizontal="right" vertical="center"/>
    </xf>
    <xf numFmtId="0" fontId="158" fillId="0" borderId="8"/>
    <xf numFmtId="0" fontId="158" fillId="0" borderId="8"/>
    <xf numFmtId="337" fontId="131" fillId="0" borderId="24">
      <alignment horizontal="right" vertical="center"/>
    </xf>
    <xf numFmtId="337" fontId="131" fillId="0" borderId="24">
      <alignment horizontal="right" vertical="center"/>
    </xf>
    <xf numFmtId="0" fontId="158" fillId="0" borderId="8"/>
    <xf numFmtId="0" fontId="158" fillId="0" borderId="8"/>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46" fontId="76" fillId="0" borderId="24">
      <alignment horizontal="right" vertical="center"/>
    </xf>
    <xf numFmtId="0" fontId="158" fillId="0" borderId="8"/>
    <xf numFmtId="346" fontId="76" fillId="0" borderId="24">
      <alignment horizontal="right" vertical="center"/>
    </xf>
    <xf numFmtId="346" fontId="76" fillId="0" borderId="24">
      <alignment horizontal="right" vertical="center"/>
    </xf>
    <xf numFmtId="0" fontId="158" fillId="0" borderId="8"/>
    <xf numFmtId="0" fontId="158" fillId="0" borderId="8"/>
    <xf numFmtId="346" fontId="76" fillId="0" borderId="24">
      <alignment horizontal="right" vertical="center"/>
    </xf>
    <xf numFmtId="346" fontId="76" fillId="0" borderId="24">
      <alignment horizontal="right" vertical="center"/>
    </xf>
    <xf numFmtId="346" fontId="76" fillId="0" borderId="24">
      <alignment horizontal="right" vertical="center"/>
    </xf>
    <xf numFmtId="0" fontId="158" fillId="0" borderId="8"/>
    <xf numFmtId="0" fontId="158" fillId="0" borderId="8"/>
    <xf numFmtId="346" fontId="76" fillId="0" borderId="24">
      <alignment horizontal="right" vertical="center"/>
    </xf>
    <xf numFmtId="346" fontId="76" fillId="0" borderId="24">
      <alignment horizontal="right" vertical="center"/>
    </xf>
    <xf numFmtId="335" fontId="120" fillId="0" borderId="24">
      <alignment horizontal="right" vertical="center"/>
    </xf>
    <xf numFmtId="0" fontId="158" fillId="0" borderId="8"/>
    <xf numFmtId="335" fontId="120" fillId="0" borderId="24">
      <alignment horizontal="right" vertical="center"/>
    </xf>
    <xf numFmtId="335" fontId="120" fillId="0" borderId="24">
      <alignment horizontal="right" vertical="center"/>
    </xf>
    <xf numFmtId="0" fontId="158" fillId="0" borderId="8"/>
    <xf numFmtId="0" fontId="158" fillId="0" borderId="8"/>
    <xf numFmtId="335" fontId="120" fillId="0" borderId="24">
      <alignment horizontal="right" vertical="center"/>
    </xf>
    <xf numFmtId="335" fontId="120" fillId="0" borderId="24">
      <alignment horizontal="right" vertical="center"/>
    </xf>
    <xf numFmtId="335" fontId="120" fillId="0" borderId="24">
      <alignment horizontal="right" vertical="center"/>
    </xf>
    <xf numFmtId="0" fontId="158" fillId="0" borderId="8"/>
    <xf numFmtId="0" fontId="158" fillId="0" borderId="8"/>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0" fontId="158" fillId="0" borderId="8"/>
    <xf numFmtId="335" fontId="120" fillId="0" borderId="24">
      <alignment horizontal="right" vertical="center"/>
    </xf>
    <xf numFmtId="335" fontId="120" fillId="0" borderId="24">
      <alignment horizontal="right" vertical="center"/>
    </xf>
    <xf numFmtId="0" fontId="158" fillId="0" borderId="8"/>
    <xf numFmtId="0" fontId="158" fillId="0" borderId="8"/>
    <xf numFmtId="335" fontId="120" fillId="0" borderId="24">
      <alignment horizontal="right" vertical="center"/>
    </xf>
    <xf numFmtId="335" fontId="120" fillId="0" borderId="24">
      <alignment horizontal="right" vertical="center"/>
    </xf>
    <xf numFmtId="335" fontId="120" fillId="0" borderId="24">
      <alignment horizontal="right" vertical="center"/>
    </xf>
    <xf numFmtId="0" fontId="158" fillId="0" borderId="8"/>
    <xf numFmtId="0" fontId="158" fillId="0" borderId="8"/>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0" fontId="158" fillId="0" borderId="8"/>
    <xf numFmtId="335" fontId="120" fillId="0" borderId="24">
      <alignment horizontal="right" vertical="center"/>
    </xf>
    <xf numFmtId="335" fontId="120" fillId="0" borderId="24">
      <alignment horizontal="right" vertical="center"/>
    </xf>
    <xf numFmtId="0" fontId="158" fillId="0" borderId="8"/>
    <xf numFmtId="0" fontId="158" fillId="0" borderId="8"/>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0" fontId="158" fillId="0" borderId="8"/>
    <xf numFmtId="0" fontId="158" fillId="0" borderId="8"/>
    <xf numFmtId="335" fontId="120" fillId="0" borderId="24">
      <alignment horizontal="right" vertical="center"/>
    </xf>
    <xf numFmtId="335" fontId="120" fillId="0" borderId="24">
      <alignment horizontal="right" vertical="center"/>
    </xf>
    <xf numFmtId="335" fontId="120" fillId="0" borderId="24">
      <alignment horizontal="right" vertical="center"/>
    </xf>
    <xf numFmtId="0" fontId="158" fillId="0" borderId="8"/>
    <xf numFmtId="337" fontId="131" fillId="0" borderId="24">
      <alignment horizontal="right" vertical="center"/>
    </xf>
    <xf numFmtId="0" fontId="158" fillId="0" borderId="8"/>
    <xf numFmtId="0" fontId="158" fillId="0" borderId="8"/>
    <xf numFmtId="337" fontId="131" fillId="0" borderId="24">
      <alignment horizontal="right" vertical="center"/>
    </xf>
    <xf numFmtId="337" fontId="131" fillId="0" borderId="24">
      <alignment horizontal="right" vertical="center"/>
    </xf>
    <xf numFmtId="337" fontId="131" fillId="0" borderId="24">
      <alignment horizontal="right" vertical="center"/>
    </xf>
    <xf numFmtId="337" fontId="131" fillId="0" borderId="24">
      <alignment horizontal="right" vertical="center"/>
    </xf>
    <xf numFmtId="335" fontId="120" fillId="0" borderId="24">
      <alignment horizontal="right" vertical="center"/>
    </xf>
    <xf numFmtId="0" fontId="158" fillId="0" borderId="8"/>
    <xf numFmtId="335" fontId="120" fillId="0" borderId="24">
      <alignment horizontal="right" vertical="center"/>
    </xf>
    <xf numFmtId="335" fontId="120" fillId="0" borderId="24">
      <alignment horizontal="right" vertical="center"/>
    </xf>
    <xf numFmtId="0" fontId="158" fillId="0" borderId="8"/>
    <xf numFmtId="0" fontId="158" fillId="0" borderId="8"/>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335" fontId="120" fillId="0" borderId="24">
      <alignment horizontal="right" vertical="center"/>
    </xf>
    <xf numFmtId="0" fontId="158" fillId="0" borderId="8"/>
    <xf numFmtId="0" fontId="158" fillId="0" borderId="8"/>
    <xf numFmtId="335" fontId="120" fillId="0" borderId="24">
      <alignment horizontal="right" vertical="center"/>
    </xf>
    <xf numFmtId="335" fontId="120" fillId="0" borderId="24">
      <alignment horizontal="right" vertical="center"/>
    </xf>
    <xf numFmtId="335" fontId="120" fillId="0" borderId="24">
      <alignment horizontal="right" vertical="center"/>
    </xf>
    <xf numFmtId="314" fontId="76" fillId="0" borderId="24">
      <alignment horizontal="right" vertical="center"/>
    </xf>
    <xf numFmtId="0" fontId="158" fillId="0" borderId="8"/>
    <xf numFmtId="0" fontId="158" fillId="0" borderId="8"/>
    <xf numFmtId="338" fontId="94" fillId="0" borderId="24">
      <alignment horizontal="right" vertical="center"/>
    </xf>
    <xf numFmtId="338" fontId="94" fillId="0" borderId="24">
      <alignment horizontal="right" vertical="center"/>
    </xf>
    <xf numFmtId="337" fontId="131" fillId="0" borderId="24">
      <alignment horizontal="right" vertical="center"/>
    </xf>
    <xf numFmtId="0" fontId="158" fillId="0" borderId="8"/>
    <xf numFmtId="337" fontId="131" fillId="0" borderId="24">
      <alignment horizontal="right" vertical="center"/>
    </xf>
    <xf numFmtId="337" fontId="131" fillId="0" borderId="24">
      <alignment horizontal="right" vertical="center"/>
    </xf>
    <xf numFmtId="0" fontId="158" fillId="0" borderId="8"/>
    <xf numFmtId="0" fontId="158" fillId="0" borderId="8"/>
    <xf numFmtId="337" fontId="131" fillId="0" borderId="24">
      <alignment horizontal="right" vertical="center"/>
    </xf>
    <xf numFmtId="337" fontId="131" fillId="0" borderId="24">
      <alignment horizontal="right" vertical="center"/>
    </xf>
    <xf numFmtId="337" fontId="131" fillId="0" borderId="24">
      <alignment horizontal="right" vertical="center"/>
    </xf>
    <xf numFmtId="0" fontId="158" fillId="0" borderId="8"/>
    <xf numFmtId="0" fontId="158" fillId="0" borderId="8"/>
    <xf numFmtId="337" fontId="131" fillId="0" borderId="24">
      <alignment horizontal="right" vertical="center"/>
    </xf>
    <xf numFmtId="337" fontId="131" fillId="0" borderId="24">
      <alignment horizontal="right" vertical="center"/>
    </xf>
    <xf numFmtId="0" fontId="158" fillId="0" borderId="8"/>
    <xf numFmtId="0" fontId="158" fillId="0" borderId="8"/>
    <xf numFmtId="337" fontId="131" fillId="0" borderId="24">
      <alignment horizontal="right" vertical="center"/>
    </xf>
    <xf numFmtId="337" fontId="131" fillId="0" borderId="24">
      <alignment horizontal="right" vertical="center"/>
    </xf>
    <xf numFmtId="0" fontId="158" fillId="0" borderId="8"/>
    <xf numFmtId="0" fontId="158" fillId="0" borderId="8"/>
    <xf numFmtId="337" fontId="131" fillId="0" borderId="24">
      <alignment horizontal="right" vertical="center"/>
    </xf>
    <xf numFmtId="337" fontId="131" fillId="0" borderId="24">
      <alignment horizontal="right" vertical="center"/>
    </xf>
    <xf numFmtId="0" fontId="158" fillId="0" borderId="8"/>
    <xf numFmtId="0" fontId="158" fillId="0" borderId="8"/>
    <xf numFmtId="337" fontId="131" fillId="0" borderId="24">
      <alignment horizontal="right" vertical="center"/>
    </xf>
    <xf numFmtId="337" fontId="131" fillId="0" borderId="24">
      <alignment horizontal="right" vertical="center"/>
    </xf>
    <xf numFmtId="336" fontId="120" fillId="0" borderId="24">
      <alignment horizontal="right" vertical="center"/>
    </xf>
    <xf numFmtId="336" fontId="120" fillId="0" borderId="24">
      <alignment horizontal="right" vertical="center"/>
    </xf>
    <xf numFmtId="336" fontId="120" fillId="0" borderId="24">
      <alignment horizontal="right" vertical="center"/>
    </xf>
    <xf numFmtId="336" fontId="120" fillId="0" borderId="24">
      <alignment horizontal="right" vertical="center"/>
    </xf>
    <xf numFmtId="337" fontId="131" fillId="0" borderId="24">
      <alignment horizontal="right" vertical="center"/>
    </xf>
    <xf numFmtId="0" fontId="158" fillId="0" borderId="8"/>
    <xf numFmtId="337" fontId="131" fillId="0" borderId="24">
      <alignment horizontal="right" vertical="center"/>
    </xf>
    <xf numFmtId="337" fontId="131" fillId="0" borderId="24">
      <alignment horizontal="right" vertical="center"/>
    </xf>
    <xf numFmtId="0" fontId="158" fillId="0" borderId="8"/>
    <xf numFmtId="0" fontId="158" fillId="0" borderId="8"/>
    <xf numFmtId="337" fontId="131" fillId="0" borderId="24">
      <alignment horizontal="right" vertical="center"/>
    </xf>
    <xf numFmtId="337" fontId="131" fillId="0" borderId="24">
      <alignment horizontal="right" vertical="center"/>
    </xf>
    <xf numFmtId="337" fontId="131" fillId="0" borderId="24">
      <alignment horizontal="right" vertical="center"/>
    </xf>
    <xf numFmtId="0" fontId="158" fillId="0" borderId="8"/>
    <xf numFmtId="0" fontId="158" fillId="0" borderId="8"/>
    <xf numFmtId="337" fontId="131" fillId="0" borderId="24">
      <alignment horizontal="right" vertical="center"/>
    </xf>
    <xf numFmtId="337" fontId="131" fillId="0" borderId="24">
      <alignment horizontal="right" vertical="center"/>
    </xf>
    <xf numFmtId="0" fontId="158" fillId="0" borderId="8"/>
    <xf numFmtId="0" fontId="158" fillId="0" borderId="8"/>
    <xf numFmtId="337" fontId="131" fillId="0" borderId="24">
      <alignment horizontal="right" vertical="center"/>
    </xf>
    <xf numFmtId="337" fontId="131" fillId="0" borderId="24">
      <alignment horizontal="right" vertical="center"/>
    </xf>
    <xf numFmtId="0" fontId="158" fillId="0" borderId="8"/>
    <xf numFmtId="0" fontId="158" fillId="0" borderId="8"/>
    <xf numFmtId="337" fontId="131" fillId="0" borderId="24">
      <alignment horizontal="right" vertical="center"/>
    </xf>
    <xf numFmtId="337" fontId="131" fillId="0" borderId="24">
      <alignment horizontal="right" vertical="center"/>
    </xf>
    <xf numFmtId="0" fontId="158" fillId="0" borderId="8"/>
    <xf numFmtId="0" fontId="158" fillId="0" borderId="8"/>
    <xf numFmtId="337" fontId="131" fillId="0" borderId="24">
      <alignment horizontal="right" vertical="center"/>
    </xf>
    <xf numFmtId="337" fontId="131" fillId="0" borderId="24">
      <alignment horizontal="right" vertical="center"/>
    </xf>
    <xf numFmtId="335" fontId="120" fillId="0" borderId="24">
      <alignment horizontal="right" vertical="center"/>
    </xf>
    <xf numFmtId="0" fontId="158" fillId="0" borderId="8"/>
    <xf numFmtId="335" fontId="120" fillId="0" borderId="24">
      <alignment horizontal="right" vertical="center"/>
    </xf>
    <xf numFmtId="335" fontId="120" fillId="0" borderId="24">
      <alignment horizontal="right" vertical="center"/>
    </xf>
    <xf numFmtId="0" fontId="158" fillId="0" borderId="8"/>
    <xf numFmtId="0" fontId="158" fillId="0" borderId="8"/>
    <xf numFmtId="335" fontId="120" fillId="0" borderId="24">
      <alignment horizontal="right" vertical="center"/>
    </xf>
    <xf numFmtId="335" fontId="120" fillId="0" borderId="24">
      <alignment horizontal="right" vertical="center"/>
    </xf>
    <xf numFmtId="335" fontId="120" fillId="0" borderId="24">
      <alignment horizontal="right" vertical="center"/>
    </xf>
    <xf numFmtId="0" fontId="158" fillId="0" borderId="8"/>
    <xf numFmtId="0" fontId="158" fillId="0" borderId="8"/>
    <xf numFmtId="335" fontId="120" fillId="0" borderId="24">
      <alignment horizontal="right" vertical="center"/>
    </xf>
    <xf numFmtId="335" fontId="120" fillId="0" borderId="24">
      <alignment horizontal="right" vertical="center"/>
    </xf>
    <xf numFmtId="335" fontId="120" fillId="0" borderId="24">
      <alignment horizontal="right" vertical="center"/>
    </xf>
    <xf numFmtId="314" fontId="76" fillId="0" borderId="24">
      <alignment horizontal="right" vertical="center"/>
    </xf>
    <xf numFmtId="314" fontId="76" fillId="0" borderId="24">
      <alignment horizontal="right" vertical="center"/>
    </xf>
    <xf numFmtId="337" fontId="131" fillId="0" borderId="24">
      <alignment horizontal="right" vertical="center"/>
    </xf>
    <xf numFmtId="337" fontId="131" fillId="0" borderId="24">
      <alignment horizontal="right" vertical="center"/>
    </xf>
    <xf numFmtId="345" fontId="256" fillId="43" borderId="66" applyFont="0" applyFill="0" applyBorder="0"/>
    <xf numFmtId="0" fontId="158" fillId="0" borderId="8"/>
    <xf numFmtId="345" fontId="256" fillId="43" borderId="66" applyFont="0" applyFill="0" applyBorder="0"/>
    <xf numFmtId="345" fontId="256" fillId="43" borderId="66" applyFont="0" applyFill="0" applyBorder="0"/>
    <xf numFmtId="314" fontId="76" fillId="0" borderId="24">
      <alignment horizontal="right" vertical="center"/>
    </xf>
    <xf numFmtId="0" fontId="158" fillId="0" borderId="8"/>
    <xf numFmtId="314" fontId="76" fillId="0" borderId="24">
      <alignment horizontal="right" vertical="center"/>
    </xf>
    <xf numFmtId="314" fontId="76" fillId="0" borderId="24">
      <alignment horizontal="right" vertical="center"/>
    </xf>
    <xf numFmtId="0" fontId="158" fillId="0" borderId="8"/>
    <xf numFmtId="0" fontId="158" fillId="0" borderId="8"/>
    <xf numFmtId="314" fontId="76" fillId="0" borderId="24">
      <alignment horizontal="right" vertical="center"/>
    </xf>
    <xf numFmtId="314" fontId="76" fillId="0" borderId="24">
      <alignment horizontal="right" vertical="center"/>
    </xf>
    <xf numFmtId="314" fontId="76" fillId="0" borderId="24">
      <alignment horizontal="right" vertical="center"/>
    </xf>
    <xf numFmtId="0" fontId="158" fillId="0" borderId="8"/>
    <xf numFmtId="0" fontId="158" fillId="0" borderId="8"/>
    <xf numFmtId="314" fontId="76" fillId="0" borderId="24">
      <alignment horizontal="right" vertical="center"/>
    </xf>
    <xf numFmtId="314" fontId="76" fillId="0" borderId="24">
      <alignment horizontal="right" vertical="center"/>
    </xf>
    <xf numFmtId="0" fontId="158" fillId="0" borderId="8"/>
    <xf numFmtId="337" fontId="131" fillId="0" borderId="24">
      <alignment horizontal="right" vertical="center"/>
    </xf>
    <xf numFmtId="311" fontId="255" fillId="0" borderId="24">
      <alignment horizontal="right" vertical="center"/>
    </xf>
    <xf numFmtId="0" fontId="158" fillId="0" borderId="8"/>
    <xf numFmtId="311" fontId="255" fillId="0" borderId="24">
      <alignment horizontal="right" vertical="center"/>
    </xf>
    <xf numFmtId="311" fontId="255" fillId="0" borderId="24">
      <alignment horizontal="right" vertical="center"/>
    </xf>
    <xf numFmtId="0" fontId="158" fillId="0" borderId="8"/>
    <xf numFmtId="0" fontId="158" fillId="0" borderId="8"/>
    <xf numFmtId="311" fontId="255" fillId="0" borderId="24">
      <alignment horizontal="right" vertical="center"/>
    </xf>
    <xf numFmtId="311" fontId="255" fillId="0" borderId="24">
      <alignment horizontal="right" vertical="center"/>
    </xf>
    <xf numFmtId="311" fontId="255" fillId="0" borderId="24">
      <alignment horizontal="right" vertical="center"/>
    </xf>
    <xf numFmtId="0" fontId="158" fillId="0" borderId="8"/>
    <xf numFmtId="0" fontId="158" fillId="0" borderId="8"/>
    <xf numFmtId="311" fontId="255" fillId="0" borderId="24">
      <alignment horizontal="right" vertical="center"/>
    </xf>
    <xf numFmtId="311" fontId="255" fillId="0" borderId="24">
      <alignment horizontal="right" vertical="center"/>
    </xf>
    <xf numFmtId="0" fontId="158" fillId="0" borderId="8"/>
    <xf numFmtId="0" fontId="158" fillId="0" borderId="8"/>
    <xf numFmtId="311" fontId="255" fillId="0" borderId="24">
      <alignment horizontal="right" vertical="center"/>
    </xf>
    <xf numFmtId="311" fontId="255" fillId="0" borderId="24">
      <alignment horizontal="right" vertical="center"/>
    </xf>
    <xf numFmtId="0" fontId="158" fillId="0" borderId="8"/>
    <xf numFmtId="0" fontId="158" fillId="0" borderId="8"/>
    <xf numFmtId="311" fontId="255" fillId="0" borderId="24">
      <alignment horizontal="right" vertical="center"/>
    </xf>
    <xf numFmtId="311" fontId="255" fillId="0" borderId="24">
      <alignment horizontal="right" vertical="center"/>
    </xf>
    <xf numFmtId="0" fontId="158" fillId="0" borderId="8"/>
    <xf numFmtId="0" fontId="158" fillId="0" borderId="8"/>
    <xf numFmtId="311" fontId="255" fillId="0" borderId="24">
      <alignment horizontal="right" vertical="center"/>
    </xf>
    <xf numFmtId="311" fontId="255" fillId="0" borderId="24">
      <alignment horizontal="right" vertical="center"/>
    </xf>
    <xf numFmtId="337" fontId="131" fillId="0" borderId="24">
      <alignment horizontal="right" vertical="center"/>
    </xf>
    <xf numFmtId="0" fontId="158" fillId="0" borderId="8"/>
    <xf numFmtId="337" fontId="131" fillId="0" borderId="24">
      <alignment horizontal="right" vertical="center"/>
    </xf>
    <xf numFmtId="337" fontId="131" fillId="0" borderId="24">
      <alignment horizontal="right" vertical="center"/>
    </xf>
    <xf numFmtId="0" fontId="158" fillId="0" borderId="8"/>
    <xf numFmtId="0" fontId="158" fillId="0" borderId="8"/>
    <xf numFmtId="337" fontId="131" fillId="0" borderId="24">
      <alignment horizontal="right" vertical="center"/>
    </xf>
    <xf numFmtId="337" fontId="131" fillId="0" borderId="24">
      <alignment horizontal="right" vertical="center"/>
    </xf>
    <xf numFmtId="337" fontId="131" fillId="0" borderId="24">
      <alignment horizontal="right" vertical="center"/>
    </xf>
    <xf numFmtId="0" fontId="158" fillId="0" borderId="8"/>
    <xf numFmtId="0" fontId="158" fillId="0" borderId="8"/>
    <xf numFmtId="337" fontId="131" fillId="0" borderId="24">
      <alignment horizontal="right" vertical="center"/>
    </xf>
    <xf numFmtId="337" fontId="131" fillId="0" borderId="24">
      <alignment horizontal="right" vertical="center"/>
    </xf>
    <xf numFmtId="0" fontId="158" fillId="0" borderId="8"/>
    <xf numFmtId="0" fontId="158" fillId="0" borderId="8"/>
    <xf numFmtId="337" fontId="131" fillId="0" borderId="24">
      <alignment horizontal="right" vertical="center"/>
    </xf>
    <xf numFmtId="337" fontId="131" fillId="0" borderId="24">
      <alignment horizontal="right" vertical="center"/>
    </xf>
    <xf numFmtId="0" fontId="158" fillId="0" borderId="8"/>
    <xf numFmtId="0" fontId="158" fillId="0" borderId="8"/>
    <xf numFmtId="337" fontId="131" fillId="0" borderId="24">
      <alignment horizontal="right" vertical="center"/>
    </xf>
    <xf numFmtId="337" fontId="131" fillId="0" borderId="24">
      <alignment horizontal="right" vertical="center"/>
    </xf>
    <xf numFmtId="0" fontId="158" fillId="0" borderId="8"/>
    <xf numFmtId="0" fontId="158" fillId="0" borderId="8"/>
    <xf numFmtId="337" fontId="131" fillId="0" borderId="24">
      <alignment horizontal="right" vertical="center"/>
    </xf>
    <xf numFmtId="337" fontId="131" fillId="0" borderId="24">
      <alignment horizontal="right" vertical="center"/>
    </xf>
    <xf numFmtId="246" fontId="76" fillId="0" borderId="24">
      <alignment horizontal="right" vertical="center"/>
    </xf>
    <xf numFmtId="0" fontId="158" fillId="0" borderId="8"/>
    <xf numFmtId="246" fontId="76" fillId="0" borderId="24">
      <alignment horizontal="right" vertical="center"/>
    </xf>
    <xf numFmtId="246" fontId="76" fillId="0" borderId="24">
      <alignment horizontal="right" vertical="center"/>
    </xf>
    <xf numFmtId="0" fontId="158" fillId="0" borderId="8"/>
    <xf numFmtId="0" fontId="158" fillId="0" borderId="8"/>
    <xf numFmtId="246" fontId="76" fillId="0" borderId="24">
      <alignment horizontal="right" vertical="center"/>
    </xf>
    <xf numFmtId="246" fontId="76" fillId="0" borderId="24">
      <alignment horizontal="right" vertical="center"/>
    </xf>
    <xf numFmtId="246" fontId="76" fillId="0" borderId="24">
      <alignment horizontal="right" vertical="center"/>
    </xf>
    <xf numFmtId="0" fontId="158" fillId="0" borderId="8"/>
    <xf numFmtId="0" fontId="158" fillId="0" borderId="8"/>
    <xf numFmtId="246" fontId="76" fillId="0" borderId="24">
      <alignment horizontal="right" vertical="center"/>
    </xf>
    <xf numFmtId="246" fontId="76" fillId="0" borderId="24">
      <alignment horizontal="right" vertical="center"/>
    </xf>
    <xf numFmtId="0" fontId="158" fillId="0" borderId="8"/>
    <xf numFmtId="0" fontId="158" fillId="0" borderId="8"/>
    <xf numFmtId="246" fontId="76" fillId="0" borderId="24">
      <alignment horizontal="right" vertical="center"/>
    </xf>
    <xf numFmtId="246" fontId="76" fillId="0" borderId="24">
      <alignment horizontal="right" vertical="center"/>
    </xf>
    <xf numFmtId="0" fontId="158" fillId="0" borderId="8"/>
    <xf numFmtId="0" fontId="158" fillId="0" borderId="8"/>
    <xf numFmtId="246" fontId="76" fillId="0" borderId="24">
      <alignment horizontal="right" vertical="center"/>
    </xf>
    <xf numFmtId="246" fontId="76" fillId="0" borderId="24">
      <alignment horizontal="right" vertical="center"/>
    </xf>
    <xf numFmtId="0" fontId="158" fillId="0" borderId="8"/>
    <xf numFmtId="0" fontId="158" fillId="0" borderId="8"/>
    <xf numFmtId="246" fontId="76" fillId="0" borderId="24">
      <alignment horizontal="right" vertical="center"/>
    </xf>
    <xf numFmtId="246" fontId="76" fillId="0" borderId="24">
      <alignment horizontal="right" vertical="center"/>
    </xf>
    <xf numFmtId="337" fontId="131" fillId="0" borderId="24">
      <alignment horizontal="right" vertical="center"/>
    </xf>
    <xf numFmtId="345" fontId="256" fillId="43" borderId="66" applyFont="0" applyFill="0" applyBorder="0"/>
    <xf numFmtId="0" fontId="158" fillId="0" borderId="8"/>
    <xf numFmtId="345" fontId="256" fillId="43" borderId="66" applyFont="0" applyFill="0" applyBorder="0"/>
    <xf numFmtId="345" fontId="256" fillId="43" borderId="66" applyFont="0" applyFill="0" applyBorder="0"/>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0" fontId="158" fillId="0" borderId="8"/>
    <xf numFmtId="339" fontId="120" fillId="0" borderId="24">
      <alignment horizontal="right" vertical="center"/>
    </xf>
    <xf numFmtId="337" fontId="131" fillId="0" borderId="24">
      <alignment horizontal="right" vertical="center"/>
    </xf>
    <xf numFmtId="0" fontId="158" fillId="0" borderId="8"/>
    <xf numFmtId="0" fontId="158" fillId="0" borderId="8"/>
    <xf numFmtId="337" fontId="131" fillId="0" borderId="24">
      <alignment horizontal="right" vertical="center"/>
    </xf>
    <xf numFmtId="337" fontId="131" fillId="0" borderId="24">
      <alignment horizontal="right" vertical="center"/>
    </xf>
    <xf numFmtId="0" fontId="158" fillId="0" borderId="8"/>
    <xf numFmtId="0" fontId="158" fillId="0" borderId="8"/>
    <xf numFmtId="337" fontId="131" fillId="0" borderId="24">
      <alignment horizontal="right" vertical="center"/>
    </xf>
    <xf numFmtId="337" fontId="131" fillId="0" borderId="24">
      <alignment horizontal="right" vertical="center"/>
    </xf>
    <xf numFmtId="0" fontId="158" fillId="0" borderId="8"/>
    <xf numFmtId="0" fontId="158" fillId="0" borderId="8"/>
    <xf numFmtId="337" fontId="131" fillId="0" borderId="24">
      <alignment horizontal="right" vertical="center"/>
    </xf>
    <xf numFmtId="337" fontId="131" fillId="0" borderId="24">
      <alignment horizontal="right" vertical="center"/>
    </xf>
    <xf numFmtId="347" fontId="257" fillId="0" borderId="24">
      <alignment horizontal="right" vertical="center"/>
    </xf>
    <xf numFmtId="0" fontId="158" fillId="0" borderId="8"/>
    <xf numFmtId="347" fontId="257" fillId="0" borderId="24">
      <alignment horizontal="right" vertical="center"/>
    </xf>
    <xf numFmtId="347" fontId="257" fillId="0" borderId="24">
      <alignment horizontal="right" vertical="center"/>
    </xf>
    <xf numFmtId="0" fontId="158" fillId="0" borderId="8"/>
    <xf numFmtId="0" fontId="158" fillId="0" borderId="8"/>
    <xf numFmtId="337" fontId="131" fillId="0" borderId="24">
      <alignment horizontal="right" vertical="center"/>
    </xf>
    <xf numFmtId="337" fontId="131" fillId="0" borderId="24">
      <alignment horizontal="right" vertical="center"/>
    </xf>
    <xf numFmtId="347" fontId="257" fillId="0" borderId="24">
      <alignment horizontal="right" vertical="center"/>
    </xf>
    <xf numFmtId="0" fontId="158" fillId="0" borderId="8"/>
    <xf numFmtId="0" fontId="158" fillId="0" borderId="8"/>
    <xf numFmtId="347" fontId="257" fillId="0" borderId="24">
      <alignment horizontal="right" vertical="center"/>
    </xf>
    <xf numFmtId="347" fontId="257" fillId="0" borderId="24">
      <alignment horizontal="right" vertical="center"/>
    </xf>
    <xf numFmtId="0" fontId="158" fillId="0" borderId="8"/>
    <xf numFmtId="0" fontId="158" fillId="0" borderId="8"/>
    <xf numFmtId="347" fontId="257" fillId="0" borderId="24">
      <alignment horizontal="right" vertical="center"/>
    </xf>
    <xf numFmtId="347" fontId="257" fillId="0" borderId="24">
      <alignment horizontal="right" vertical="center"/>
    </xf>
    <xf numFmtId="0" fontId="158" fillId="0" borderId="8"/>
    <xf numFmtId="0" fontId="158" fillId="0" borderId="8"/>
    <xf numFmtId="347" fontId="257" fillId="0" borderId="24">
      <alignment horizontal="right" vertical="center"/>
    </xf>
    <xf numFmtId="347" fontId="257" fillId="0" borderId="24">
      <alignment horizontal="right" vertical="center"/>
    </xf>
    <xf numFmtId="0" fontId="158" fillId="0" borderId="8"/>
    <xf numFmtId="0" fontId="158" fillId="0" borderId="8"/>
    <xf numFmtId="347" fontId="257" fillId="0" borderId="24">
      <alignment horizontal="right" vertical="center"/>
    </xf>
    <xf numFmtId="347" fontId="257" fillId="0" borderId="24">
      <alignment horizontal="right" vertical="center"/>
    </xf>
    <xf numFmtId="0" fontId="158" fillId="0" borderId="8"/>
    <xf numFmtId="0" fontId="158" fillId="0" borderId="8"/>
    <xf numFmtId="347" fontId="257" fillId="0" borderId="24">
      <alignment horizontal="right" vertical="center"/>
    </xf>
    <xf numFmtId="347" fontId="257" fillId="0" borderId="24">
      <alignment horizontal="right" vertical="center"/>
    </xf>
    <xf numFmtId="0" fontId="158" fillId="0" borderId="8"/>
    <xf numFmtId="0" fontId="158" fillId="0" borderId="8"/>
    <xf numFmtId="347" fontId="257" fillId="0" borderId="24">
      <alignment horizontal="right" vertical="center"/>
    </xf>
    <xf numFmtId="347" fontId="257" fillId="0" borderId="24">
      <alignment horizontal="right" vertical="center"/>
    </xf>
    <xf numFmtId="0" fontId="158" fillId="0" borderId="8"/>
    <xf numFmtId="0" fontId="158" fillId="0" borderId="8"/>
    <xf numFmtId="347" fontId="257" fillId="0" borderId="24">
      <alignment horizontal="right" vertical="center"/>
    </xf>
    <xf numFmtId="347" fontId="257" fillId="0" borderId="24">
      <alignment horizontal="right" vertical="center"/>
    </xf>
    <xf numFmtId="0" fontId="158" fillId="0" borderId="8"/>
    <xf numFmtId="0" fontId="158" fillId="0" borderId="8"/>
    <xf numFmtId="347" fontId="257" fillId="0" borderId="24">
      <alignment horizontal="right" vertical="center"/>
    </xf>
    <xf numFmtId="347" fontId="257" fillId="0" borderId="24">
      <alignment horizontal="right" vertical="center"/>
    </xf>
    <xf numFmtId="0" fontId="158" fillId="0" borderId="8"/>
    <xf numFmtId="0" fontId="158" fillId="0" borderId="8"/>
    <xf numFmtId="347" fontId="257" fillId="0" borderId="24">
      <alignment horizontal="right" vertical="center"/>
    </xf>
    <xf numFmtId="347" fontId="257" fillId="0" borderId="24">
      <alignment horizontal="right" vertical="center"/>
    </xf>
    <xf numFmtId="0" fontId="158" fillId="0" borderId="8"/>
    <xf numFmtId="0" fontId="158" fillId="0" borderId="8"/>
    <xf numFmtId="338" fontId="94" fillId="0" borderId="24">
      <alignment horizontal="right" vertical="center"/>
    </xf>
    <xf numFmtId="338" fontId="94" fillId="0" borderId="24">
      <alignment horizontal="right" vertical="center"/>
    </xf>
    <xf numFmtId="0" fontId="158" fillId="0" borderId="8"/>
    <xf numFmtId="0" fontId="158" fillId="0" borderId="8"/>
    <xf numFmtId="337" fontId="131" fillId="0" borderId="24">
      <alignment horizontal="right" vertical="center"/>
    </xf>
    <xf numFmtId="337" fontId="131" fillId="0" borderId="24">
      <alignment horizontal="right" vertical="center"/>
    </xf>
    <xf numFmtId="236" fontId="169" fillId="0" borderId="37">
      <protection hidden="1"/>
    </xf>
    <xf numFmtId="49" fontId="97" fillId="0" borderId="8" applyFill="0" applyBorder="0" applyAlignment="0"/>
    <xf numFmtId="49" fontId="97" fillId="0" borderId="8" applyFill="0" applyBorder="0" applyAlignment="0"/>
    <xf numFmtId="348" fontId="43" fillId="0" borderId="8" applyFill="0" applyBorder="0" applyAlignment="0"/>
    <xf numFmtId="0" fontId="158" fillId="0" borderId="8"/>
    <xf numFmtId="349" fontId="43" fillId="0" borderId="8" applyFill="0" applyBorder="0" applyAlignment="0"/>
    <xf numFmtId="0" fontId="158" fillId="0" borderId="8"/>
    <xf numFmtId="349" fontId="43" fillId="0" borderId="8" applyFill="0" applyBorder="0" applyAlignment="0"/>
    <xf numFmtId="0" fontId="158" fillId="0" borderId="8"/>
    <xf numFmtId="349" fontId="43" fillId="0" borderId="8" applyFill="0" applyBorder="0" applyAlignment="0"/>
    <xf numFmtId="0" fontId="158" fillId="0" borderId="8"/>
    <xf numFmtId="349" fontId="43" fillId="0" borderId="8" applyFill="0" applyBorder="0" applyAlignment="0"/>
    <xf numFmtId="0" fontId="158" fillId="0" borderId="8"/>
    <xf numFmtId="349" fontId="43" fillId="0" borderId="8" applyFill="0" applyBorder="0" applyAlignment="0"/>
    <xf numFmtId="0" fontId="158" fillId="0" borderId="8"/>
    <xf numFmtId="349" fontId="43" fillId="0" borderId="8" applyFill="0" applyBorder="0" applyAlignment="0"/>
    <xf numFmtId="0" fontId="158" fillId="0" borderId="8"/>
    <xf numFmtId="349" fontId="43" fillId="0" borderId="8" applyFill="0" applyBorder="0" applyAlignment="0"/>
    <xf numFmtId="0" fontId="78" fillId="0" borderId="8" applyFill="0" applyBorder="0" applyAlignment="0"/>
    <xf numFmtId="0" fontId="158" fillId="0" borderId="8"/>
    <xf numFmtId="349" fontId="43" fillId="0" borderId="8" applyFill="0" applyBorder="0" applyAlignment="0"/>
    <xf numFmtId="0" fontId="158" fillId="0" borderId="8"/>
    <xf numFmtId="349" fontId="43" fillId="0" borderId="8" applyFill="0" applyBorder="0" applyAlignment="0"/>
    <xf numFmtId="0" fontId="158" fillId="0" borderId="8"/>
    <xf numFmtId="349" fontId="43" fillId="0" borderId="8" applyFill="0" applyBorder="0" applyAlignment="0"/>
    <xf numFmtId="0" fontId="158" fillId="0" borderId="8"/>
    <xf numFmtId="349" fontId="43" fillId="0" borderId="8" applyFill="0" applyBorder="0" applyAlignment="0"/>
    <xf numFmtId="0" fontId="158" fillId="0" borderId="8"/>
    <xf numFmtId="349" fontId="43" fillId="0" borderId="8" applyFill="0" applyBorder="0" applyAlignment="0"/>
    <xf numFmtId="0" fontId="158" fillId="0" borderId="8"/>
    <xf numFmtId="349" fontId="43" fillId="0" borderId="8" applyFill="0" applyBorder="0" applyAlignment="0"/>
    <xf numFmtId="0" fontId="158" fillId="0" borderId="8"/>
    <xf numFmtId="349" fontId="43" fillId="0" borderId="8" applyFill="0" applyBorder="0" applyAlignment="0"/>
    <xf numFmtId="0" fontId="158" fillId="0" borderId="8"/>
    <xf numFmtId="349" fontId="43" fillId="0" borderId="8" applyFill="0" applyBorder="0" applyAlignment="0"/>
    <xf numFmtId="346" fontId="43" fillId="0" borderId="8" applyFill="0" applyBorder="0" applyAlignment="0"/>
    <xf numFmtId="0" fontId="158" fillId="0" borderId="8"/>
    <xf numFmtId="350" fontId="43" fillId="0" borderId="8" applyFill="0" applyBorder="0" applyAlignment="0"/>
    <xf numFmtId="0" fontId="158" fillId="0" borderId="8"/>
    <xf numFmtId="350" fontId="43" fillId="0" borderId="8" applyFill="0" applyBorder="0" applyAlignment="0"/>
    <xf numFmtId="0" fontId="158" fillId="0" borderId="8"/>
    <xf numFmtId="350" fontId="43" fillId="0" borderId="8" applyFill="0" applyBorder="0" applyAlignment="0"/>
    <xf numFmtId="0" fontId="158" fillId="0" borderId="8"/>
    <xf numFmtId="350" fontId="43" fillId="0" borderId="8" applyFill="0" applyBorder="0" applyAlignment="0"/>
    <xf numFmtId="0" fontId="158" fillId="0" borderId="8"/>
    <xf numFmtId="350" fontId="43" fillId="0" borderId="8" applyFill="0" applyBorder="0" applyAlignment="0"/>
    <xf numFmtId="0" fontId="158" fillId="0" borderId="8"/>
    <xf numFmtId="350" fontId="43" fillId="0" borderId="8" applyFill="0" applyBorder="0" applyAlignment="0"/>
    <xf numFmtId="0" fontId="158" fillId="0" borderId="8"/>
    <xf numFmtId="350" fontId="43" fillId="0" borderId="8" applyFill="0" applyBorder="0" applyAlignment="0"/>
    <xf numFmtId="346" fontId="78" fillId="0" borderId="8" applyFill="0" applyBorder="0" applyAlignment="0"/>
    <xf numFmtId="0" fontId="158" fillId="0" borderId="8"/>
    <xf numFmtId="350" fontId="43" fillId="0" borderId="8" applyFill="0" applyBorder="0" applyAlignment="0"/>
    <xf numFmtId="0" fontId="158" fillId="0" borderId="8"/>
    <xf numFmtId="350" fontId="43" fillId="0" borderId="8" applyFill="0" applyBorder="0" applyAlignment="0"/>
    <xf numFmtId="0" fontId="158" fillId="0" borderId="8"/>
    <xf numFmtId="350" fontId="43" fillId="0" borderId="8" applyFill="0" applyBorder="0" applyAlignment="0"/>
    <xf numFmtId="0" fontId="158" fillId="0" borderId="8"/>
    <xf numFmtId="350" fontId="43" fillId="0" borderId="8" applyFill="0" applyBorder="0" applyAlignment="0"/>
    <xf numFmtId="0" fontId="158" fillId="0" borderId="8"/>
    <xf numFmtId="350" fontId="43" fillId="0" borderId="8" applyFill="0" applyBorder="0" applyAlignment="0"/>
    <xf numFmtId="0" fontId="158" fillId="0" borderId="8"/>
    <xf numFmtId="350" fontId="43" fillId="0" borderId="8" applyFill="0" applyBorder="0" applyAlignment="0"/>
    <xf numFmtId="0" fontId="158" fillId="0" borderId="8"/>
    <xf numFmtId="350" fontId="43" fillId="0" borderId="8" applyFill="0" applyBorder="0" applyAlignment="0"/>
    <xf numFmtId="0" fontId="158" fillId="0" borderId="8"/>
    <xf numFmtId="350" fontId="43" fillId="0" borderId="8" applyFill="0" applyBorder="0" applyAlignment="0"/>
    <xf numFmtId="200" fontId="120" fillId="0" borderId="24">
      <alignment horizontal="center"/>
    </xf>
    <xf numFmtId="192" fontId="131" fillId="0" borderId="24">
      <alignment horizontal="center"/>
    </xf>
    <xf numFmtId="192" fontId="131" fillId="0" borderId="24">
      <alignment horizontal="center"/>
    </xf>
    <xf numFmtId="192" fontId="131" fillId="0" borderId="24">
      <alignment horizontal="center"/>
    </xf>
    <xf numFmtId="315" fontId="76" fillId="0" borderId="24">
      <alignment horizontal="center"/>
    </xf>
    <xf numFmtId="315" fontId="76" fillId="0" borderId="24">
      <alignment horizontal="center"/>
    </xf>
    <xf numFmtId="0" fontId="158" fillId="0" borderId="8"/>
    <xf numFmtId="0" fontId="258" fillId="0" borderId="67" applyProtection="0"/>
    <xf numFmtId="0" fontId="158" fillId="0" borderId="8"/>
    <xf numFmtId="0" fontId="131" fillId="0" borderId="8" applyProtection="0"/>
    <xf numFmtId="0" fontId="158" fillId="0" borderId="8"/>
    <xf numFmtId="0" fontId="43" fillId="0" borderId="8" applyProtection="0"/>
    <xf numFmtId="0" fontId="158" fillId="0" borderId="8"/>
    <xf numFmtId="0" fontId="143" fillId="0" borderId="8" applyProtection="0"/>
    <xf numFmtId="0" fontId="158" fillId="0" borderId="8"/>
    <xf numFmtId="0" fontId="258" fillId="0" borderId="67" applyProtection="0"/>
    <xf numFmtId="0" fontId="158" fillId="0" borderId="8"/>
    <xf numFmtId="0" fontId="131" fillId="0" borderId="8" applyProtection="0"/>
    <xf numFmtId="0" fontId="158" fillId="0" borderId="8"/>
    <xf numFmtId="0" fontId="43" fillId="0" borderId="8" applyProtection="0"/>
    <xf numFmtId="0" fontId="158" fillId="0" borderId="8"/>
    <xf numFmtId="0" fontId="143" fillId="0" borderId="8" applyProtection="0"/>
    <xf numFmtId="351" fontId="259" fillId="0" borderId="8" applyNumberFormat="0" applyFont="0" applyFill="0" applyBorder="0" applyAlignment="0">
      <alignment horizontal="centerContinuous"/>
    </xf>
    <xf numFmtId="351" fontId="259" fillId="0" borderId="8" applyNumberFormat="0" applyFont="0" applyFill="0" applyBorder="0" applyAlignment="0">
      <alignment horizontal="centerContinuous"/>
    </xf>
    <xf numFmtId="0" fontId="158" fillId="0" borderId="8"/>
    <xf numFmtId="0" fontId="86" fillId="0" borderId="8">
      <alignment vertical="center" wrapText="1"/>
      <protection locked="0"/>
    </xf>
    <xf numFmtId="0" fontId="158" fillId="0" borderId="8"/>
    <xf numFmtId="0" fontId="258" fillId="0" borderId="68"/>
    <xf numFmtId="0" fontId="258" fillId="0" borderId="68"/>
    <xf numFmtId="0" fontId="258" fillId="0" borderId="68"/>
    <xf numFmtId="0" fontId="158" fillId="0" borderId="8"/>
    <xf numFmtId="0" fontId="131" fillId="0" borderId="8" applyNumberFormat="0" applyFill="0" applyBorder="0" applyAlignment="0" applyProtection="0"/>
    <xf numFmtId="0" fontId="131" fillId="0" borderId="8" applyNumberFormat="0" applyFill="0" applyBorder="0" applyAlignment="0" applyProtection="0"/>
    <xf numFmtId="0" fontId="131" fillId="0" borderId="8" applyNumberFormat="0" applyFill="0" applyBorder="0" applyAlignment="0" applyProtection="0"/>
    <xf numFmtId="0" fontId="131" fillId="0" borderId="8" applyNumberFormat="0" applyFill="0" applyBorder="0" applyAlignment="0" applyProtection="0"/>
    <xf numFmtId="0" fontId="43" fillId="0" borderId="8" applyNumberFormat="0" applyFill="0" applyBorder="0" applyAlignment="0" applyProtection="0"/>
    <xf numFmtId="0" fontId="78" fillId="0" borderId="8" applyNumberFormat="0" applyFill="0" applyBorder="0" applyAlignment="0" applyProtection="0"/>
    <xf numFmtId="0" fontId="158" fillId="0" borderId="8"/>
    <xf numFmtId="0" fontId="143" fillId="0" borderId="8" applyNumberFormat="0" applyFill="0" applyBorder="0" applyAlignment="0" applyProtection="0"/>
    <xf numFmtId="0" fontId="143" fillId="0" borderId="8" applyNumberFormat="0" applyFill="0" applyBorder="0" applyAlignment="0" applyProtection="0"/>
    <xf numFmtId="0" fontId="143" fillId="0" borderId="8" applyNumberFormat="0" applyFill="0" applyBorder="0" applyAlignment="0" applyProtection="0"/>
    <xf numFmtId="0" fontId="106" fillId="0" borderId="42" applyNumberFormat="0" applyBorder="0" applyAlignment="0"/>
    <xf numFmtId="0" fontId="106" fillId="0" borderId="42" applyNumberFormat="0" applyBorder="0" applyAlignment="0"/>
    <xf numFmtId="0" fontId="260" fillId="0" borderId="59" applyNumberFormat="0" applyBorder="0" applyAlignment="0">
      <alignment horizontal="center"/>
    </xf>
    <xf numFmtId="0" fontId="158" fillId="0" borderId="8"/>
    <xf numFmtId="0" fontId="260" fillId="0" borderId="59" applyNumberFormat="0" applyBorder="0" applyAlignment="0">
      <alignment horizontal="center"/>
    </xf>
    <xf numFmtId="0" fontId="260" fillId="0" borderId="59" applyNumberFormat="0" applyBorder="0" applyAlignment="0">
      <alignment horizontal="center"/>
    </xf>
    <xf numFmtId="3" fontId="261" fillId="0" borderId="49" applyNumberFormat="0" applyBorder="0" applyAlignment="0"/>
    <xf numFmtId="3" fontId="261" fillId="0" borderId="49" applyNumberFormat="0" applyBorder="0" applyAlignment="0"/>
    <xf numFmtId="49" fontId="262" fillId="0" borderId="8">
      <alignment horizontal="justify" vertical="center" wrapText="1"/>
    </xf>
    <xf numFmtId="0" fontId="158" fillId="0" borderId="8"/>
    <xf numFmtId="0" fontId="263" fillId="0" borderId="8" applyFill="0" applyBorder="0" applyProtection="0">
      <alignment horizontal="left" vertical="top"/>
    </xf>
    <xf numFmtId="0" fontId="264" fillId="0" borderId="42">
      <alignment horizontal="center" vertical="center" wrapText="1"/>
    </xf>
    <xf numFmtId="0" fontId="264" fillId="0" borderId="42">
      <alignment horizontal="center" vertical="center" wrapText="1"/>
    </xf>
    <xf numFmtId="0" fontId="265" fillId="0" borderId="8">
      <alignment horizontal="center"/>
    </xf>
    <xf numFmtId="40" fontId="57" fillId="0" borderId="8"/>
    <xf numFmtId="40" fontId="57" fillId="0" borderId="8"/>
    <xf numFmtId="0" fontId="266" fillId="0" borderId="42"/>
    <xf numFmtId="3" fontId="267" fillId="0" borderId="8" applyNumberFormat="0" applyFill="0" applyBorder="0" applyAlignment="0" applyProtection="0">
      <alignment horizontal="center" wrapText="1"/>
    </xf>
    <xf numFmtId="3" fontId="267" fillId="0" borderId="8" applyNumberFormat="0" applyFill="0" applyBorder="0" applyAlignment="0" applyProtection="0">
      <alignment horizontal="center" wrapText="1"/>
    </xf>
    <xf numFmtId="0" fontId="268" fillId="0" borderId="20" applyBorder="0" applyAlignment="0">
      <alignment horizontal="center" vertical="center"/>
    </xf>
    <xf numFmtId="0" fontId="158" fillId="0" borderId="8"/>
    <xf numFmtId="0" fontId="268" fillId="0" borderId="20" applyBorder="0" applyAlignment="0">
      <alignment horizontal="center" vertical="center"/>
    </xf>
    <xf numFmtId="0" fontId="268" fillId="0" borderId="20" applyBorder="0" applyAlignment="0">
      <alignment horizontal="center" vertical="center"/>
    </xf>
    <xf numFmtId="0" fontId="269" fillId="0" borderId="8" applyNumberFormat="0" applyFill="0" applyBorder="0" applyAlignment="0" applyProtection="0">
      <alignment horizontal="centerContinuous"/>
    </xf>
    <xf numFmtId="0" fontId="269" fillId="0" borderId="8" applyNumberFormat="0" applyFill="0" applyBorder="0" applyAlignment="0" applyProtection="0">
      <alignment horizontal="centerContinuous"/>
    </xf>
    <xf numFmtId="0" fontId="190" fillId="0" borderId="69" applyNumberFormat="0" applyFill="0" applyBorder="0" applyAlignment="0" applyProtection="0">
      <alignment horizontal="center" vertical="center" wrapText="1"/>
    </xf>
    <xf numFmtId="0" fontId="190" fillId="0" borderId="69" applyNumberFormat="0" applyFill="0" applyBorder="0" applyAlignment="0" applyProtection="0">
      <alignment horizontal="center" vertical="center" wrapText="1"/>
    </xf>
    <xf numFmtId="0" fontId="270" fillId="0" borderId="8" applyNumberFormat="0" applyFill="0" applyBorder="0" applyAlignment="0" applyProtection="0"/>
    <xf numFmtId="0" fontId="271" fillId="0" borderId="8" applyNumberFormat="0" applyFill="0" applyBorder="0" applyAlignment="0" applyProtection="0"/>
    <xf numFmtId="0" fontId="271" fillId="0" borderId="8" applyNumberFormat="0" applyFill="0" applyBorder="0" applyAlignment="0" applyProtection="0"/>
    <xf numFmtId="3" fontId="272" fillId="0" borderId="21" applyNumberFormat="0" applyAlignment="0">
      <alignment horizontal="center" vertical="center"/>
    </xf>
    <xf numFmtId="3" fontId="273" fillId="0" borderId="42" applyNumberFormat="0" applyAlignment="0">
      <alignment horizontal="left" wrapText="1"/>
    </xf>
    <xf numFmtId="3" fontId="273" fillId="0" borderId="42" applyNumberFormat="0" applyAlignment="0">
      <alignment horizontal="left" wrapText="1"/>
    </xf>
    <xf numFmtId="3" fontId="272" fillId="0" borderId="21" applyNumberFormat="0" applyAlignment="0">
      <alignment horizontal="center" vertical="center"/>
    </xf>
    <xf numFmtId="0" fontId="158" fillId="0" borderId="8"/>
    <xf numFmtId="0" fontId="274" fillId="0" borderId="70" applyNumberFormat="0" applyBorder="0" applyAlignment="0">
      <alignment vertical="center"/>
    </xf>
    <xf numFmtId="0" fontId="274" fillId="0" borderId="70" applyNumberFormat="0" applyBorder="0" applyAlignment="0">
      <alignment vertical="center"/>
    </xf>
    <xf numFmtId="0" fontId="275" fillId="0" borderId="71" applyNumberFormat="0" applyFill="0" applyAlignment="0" applyProtection="0"/>
    <xf numFmtId="0" fontId="276" fillId="0" borderId="71" applyNumberFormat="0" applyFill="0" applyAlignment="0" applyProtection="0"/>
    <xf numFmtId="0" fontId="276" fillId="0" borderId="71" applyNumberFormat="0" applyFill="0" applyAlignment="0" applyProtection="0"/>
    <xf numFmtId="0" fontId="219" fillId="0" borderId="72" applyNumberFormat="0" applyAlignment="0">
      <alignment horizontal="center"/>
    </xf>
    <xf numFmtId="0" fontId="219" fillId="0" borderId="72" applyNumberFormat="0" applyAlignment="0">
      <alignment horizontal="center"/>
    </xf>
    <xf numFmtId="0" fontId="266" fillId="0" borderId="73">
      <alignment horizontal="center"/>
    </xf>
    <xf numFmtId="0" fontId="266" fillId="0" borderId="73">
      <alignment horizontal="center"/>
    </xf>
    <xf numFmtId="41" fontId="43" fillId="0" borderId="8" applyFont="0" applyFill="0" applyBorder="0" applyAlignment="0" applyProtection="0"/>
    <xf numFmtId="352" fontId="43" fillId="0" borderId="8" applyFont="0" applyFill="0" applyBorder="0" applyAlignment="0" applyProtection="0"/>
    <xf numFmtId="300" fontId="206" fillId="0" borderId="8" applyFont="0" applyFill="0" applyBorder="0" applyAlignment="0" applyProtection="0"/>
    <xf numFmtId="353" fontId="219" fillId="0" borderId="8" applyFont="0" applyFill="0" applyBorder="0" applyAlignment="0" applyProtection="0"/>
    <xf numFmtId="354" fontId="106" fillId="0" borderId="8" applyFont="0" applyFill="0" applyBorder="0" applyAlignment="0" applyProtection="0"/>
    <xf numFmtId="0" fontId="93" fillId="0" borderId="58">
      <alignment horizontal="center"/>
    </xf>
    <xf numFmtId="0" fontId="158" fillId="0" borderId="8"/>
    <xf numFmtId="0" fontId="93" fillId="0" borderId="58">
      <alignment horizontal="center"/>
    </xf>
    <xf numFmtId="0" fontId="93" fillId="0" borderId="58">
      <alignment horizontal="center"/>
    </xf>
    <xf numFmtId="199" fontId="120" fillId="0" borderId="8"/>
    <xf numFmtId="346" fontId="131" fillId="0" borderId="8"/>
    <xf numFmtId="346" fontId="131" fillId="0" borderId="8"/>
    <xf numFmtId="346" fontId="131" fillId="0" borderId="8"/>
    <xf numFmtId="174" fontId="76" fillId="0" borderId="8"/>
    <xf numFmtId="355" fontId="120" fillId="0" borderId="19"/>
    <xf numFmtId="356" fontId="120" fillId="0" borderId="19"/>
    <xf numFmtId="356" fontId="120" fillId="0" borderId="19"/>
    <xf numFmtId="356" fontId="120" fillId="0" borderId="19"/>
    <xf numFmtId="357" fontId="76" fillId="0" borderId="19"/>
    <xf numFmtId="357" fontId="76" fillId="0" borderId="19"/>
    <xf numFmtId="0" fontId="158" fillId="0" borderId="8"/>
    <xf numFmtId="3" fontId="76" fillId="77" borderId="48">
      <alignment horizontal="right" vertical="top" wrapText="1"/>
    </xf>
    <xf numFmtId="0" fontId="224" fillId="0" borderId="8"/>
    <xf numFmtId="0" fontId="158" fillId="0" borderId="8"/>
    <xf numFmtId="0" fontId="158" fillId="0" borderId="8"/>
    <xf numFmtId="0" fontId="277" fillId="0" borderId="8"/>
    <xf numFmtId="0" fontId="224" fillId="0" borderId="8" applyProtection="0"/>
    <xf numFmtId="0" fontId="158" fillId="0" borderId="8"/>
    <xf numFmtId="0" fontId="158" fillId="0" borderId="8"/>
    <xf numFmtId="0" fontId="224" fillId="0" borderId="8"/>
    <xf numFmtId="0" fontId="224" fillId="0" borderId="8"/>
    <xf numFmtId="0" fontId="224" fillId="0" borderId="8"/>
    <xf numFmtId="0" fontId="158" fillId="0" borderId="8"/>
    <xf numFmtId="3" fontId="131" fillId="0" borderId="8" applyNumberFormat="0" applyBorder="0" applyAlignment="0" applyProtection="0">
      <alignment horizontal="centerContinuous"/>
      <protection locked="0"/>
    </xf>
    <xf numFmtId="3" fontId="131" fillId="0" borderId="8" applyNumberFormat="0" applyBorder="0" applyAlignment="0" applyProtection="0">
      <alignment horizontal="centerContinuous"/>
      <protection locked="0"/>
    </xf>
    <xf numFmtId="3" fontId="278" fillId="0" borderId="8">
      <protection locked="0"/>
    </xf>
    <xf numFmtId="0" fontId="158" fillId="0" borderId="8"/>
    <xf numFmtId="3" fontId="105" fillId="0" borderId="8">
      <protection locked="0"/>
    </xf>
    <xf numFmtId="0" fontId="158" fillId="0" borderId="8"/>
    <xf numFmtId="3" fontId="105" fillId="0" borderId="8">
      <protection locked="0"/>
    </xf>
    <xf numFmtId="3" fontId="278" fillId="0" borderId="8">
      <protection locked="0"/>
    </xf>
    <xf numFmtId="0" fontId="224" fillId="0" borderId="8"/>
    <xf numFmtId="0" fontId="158" fillId="0" borderId="8"/>
    <xf numFmtId="0" fontId="158" fillId="0" borderId="8"/>
    <xf numFmtId="0" fontId="277" fillId="0" borderId="8"/>
    <xf numFmtId="0" fontId="224" fillId="0" borderId="8" applyProtection="0"/>
    <xf numFmtId="0" fontId="158" fillId="0" borderId="8"/>
    <xf numFmtId="0" fontId="158" fillId="0" borderId="8"/>
    <xf numFmtId="0" fontId="224" fillId="0" borderId="8"/>
    <xf numFmtId="0" fontId="224" fillId="0" borderId="8"/>
    <xf numFmtId="0" fontId="224" fillId="0" borderId="8"/>
    <xf numFmtId="0" fontId="158" fillId="0" borderId="8"/>
    <xf numFmtId="0" fontId="158" fillId="0" borderId="8"/>
    <xf numFmtId="164" fontId="279" fillId="89" borderId="20">
      <alignment vertical="top"/>
    </xf>
    <xf numFmtId="0" fontId="158" fillId="0" borderId="8"/>
    <xf numFmtId="164" fontId="279" fillId="89" borderId="20">
      <alignment vertical="top"/>
    </xf>
    <xf numFmtId="0" fontId="158" fillId="0" borderId="8"/>
    <xf numFmtId="307" fontId="279" fillId="89" borderId="20">
      <alignment vertical="top"/>
    </xf>
    <xf numFmtId="164" fontId="279" fillId="89" borderId="20">
      <alignment vertical="top"/>
    </xf>
    <xf numFmtId="0" fontId="262" fillId="90" borderId="19">
      <alignment horizontal="left" vertical="center"/>
    </xf>
    <xf numFmtId="0" fontId="158" fillId="0" borderId="8"/>
    <xf numFmtId="0" fontId="262" fillId="90" borderId="19">
      <alignment horizontal="left" vertical="center"/>
    </xf>
    <xf numFmtId="0" fontId="262" fillId="90" borderId="19">
      <alignment horizontal="left" vertical="center"/>
    </xf>
    <xf numFmtId="165" fontId="280" fillId="91" borderId="20"/>
    <xf numFmtId="0" fontId="158" fillId="0" borderId="8"/>
    <xf numFmtId="165" fontId="280" fillId="91" borderId="20"/>
    <xf numFmtId="0" fontId="158" fillId="0" borderId="8"/>
    <xf numFmtId="0" fontId="280" fillId="91" borderId="20"/>
    <xf numFmtId="165" fontId="280" fillId="91" borderId="20"/>
    <xf numFmtId="164" fontId="204" fillId="0" borderId="20">
      <alignment horizontal="left" vertical="top"/>
    </xf>
    <xf numFmtId="0" fontId="158" fillId="0" borderId="8"/>
    <xf numFmtId="164" fontId="204" fillId="0" borderId="20">
      <alignment horizontal="left" vertical="top"/>
    </xf>
    <xf numFmtId="0" fontId="158" fillId="0" borderId="8"/>
    <xf numFmtId="307" fontId="281" fillId="0" borderId="20">
      <alignment horizontal="left" vertical="top"/>
    </xf>
    <xf numFmtId="164" fontId="204" fillId="0" borderId="20">
      <alignment horizontal="left" vertical="top"/>
    </xf>
    <xf numFmtId="0" fontId="282" fillId="92" borderId="8">
      <alignment horizontal="left" vertical="center"/>
    </xf>
    <xf numFmtId="0" fontId="282" fillId="92" borderId="8">
      <alignment horizontal="left" vertical="center"/>
    </xf>
    <xf numFmtId="164" fontId="83" fillId="0" borderId="21">
      <alignment horizontal="left" vertical="top"/>
    </xf>
    <xf numFmtId="0" fontId="158" fillId="0" borderId="8"/>
    <xf numFmtId="300" fontId="83" fillId="0" borderId="21">
      <alignment horizontal="left" vertical="top"/>
    </xf>
    <xf numFmtId="0" fontId="158" fillId="0" borderId="8"/>
    <xf numFmtId="300" fontId="83" fillId="0" borderId="21">
      <alignment horizontal="left" vertical="top"/>
    </xf>
    <xf numFmtId="0" fontId="158" fillId="0" borderId="8"/>
    <xf numFmtId="300" fontId="83" fillId="0" borderId="21">
      <alignment horizontal="left" vertical="top"/>
    </xf>
    <xf numFmtId="0" fontId="158" fillId="0" borderId="8"/>
    <xf numFmtId="300" fontId="83" fillId="0" borderId="21">
      <alignment horizontal="left" vertical="top"/>
    </xf>
    <xf numFmtId="0" fontId="158" fillId="0" borderId="8"/>
    <xf numFmtId="300" fontId="83" fillId="0" borderId="21">
      <alignment horizontal="left" vertical="top"/>
    </xf>
    <xf numFmtId="0" fontId="158" fillId="0" borderId="8"/>
    <xf numFmtId="300" fontId="83" fillId="0" borderId="21">
      <alignment horizontal="left" vertical="top"/>
    </xf>
    <xf numFmtId="0" fontId="158" fillId="0" borderId="8"/>
    <xf numFmtId="307" fontId="283" fillId="0" borderId="21">
      <alignment horizontal="left" vertical="top"/>
    </xf>
    <xf numFmtId="164" fontId="83" fillId="0" borderId="21">
      <alignment horizontal="left" vertical="top"/>
    </xf>
    <xf numFmtId="0" fontId="158" fillId="0" borderId="8"/>
    <xf numFmtId="300" fontId="83" fillId="0" borderId="21">
      <alignment horizontal="left" vertical="top"/>
    </xf>
    <xf numFmtId="0" fontId="158" fillId="0" borderId="8"/>
    <xf numFmtId="300" fontId="83" fillId="0" borderId="21">
      <alignment horizontal="left" vertical="top"/>
    </xf>
    <xf numFmtId="0" fontId="158" fillId="0" borderId="8"/>
    <xf numFmtId="300" fontId="83" fillId="0" borderId="21">
      <alignment horizontal="left" vertical="top"/>
    </xf>
    <xf numFmtId="0" fontId="158" fillId="0" borderId="8"/>
    <xf numFmtId="300" fontId="83" fillId="0" borderId="21">
      <alignment horizontal="left" vertical="top"/>
    </xf>
    <xf numFmtId="0" fontId="158" fillId="0" borderId="8"/>
    <xf numFmtId="300" fontId="83" fillId="0" borderId="21">
      <alignment horizontal="left" vertical="top"/>
    </xf>
    <xf numFmtId="0" fontId="158" fillId="0" borderId="8"/>
    <xf numFmtId="300" fontId="83" fillId="0" borderId="21">
      <alignment horizontal="left" vertical="top"/>
    </xf>
    <xf numFmtId="0" fontId="158" fillId="0" borderId="8"/>
    <xf numFmtId="300" fontId="83" fillId="0" borderId="21">
      <alignment horizontal="left" vertical="top"/>
    </xf>
    <xf numFmtId="0" fontId="158" fillId="0" borderId="8"/>
    <xf numFmtId="300" fontId="83" fillId="0" borderId="21">
      <alignment horizontal="left" vertical="top"/>
    </xf>
    <xf numFmtId="0" fontId="158" fillId="0" borderId="8"/>
    <xf numFmtId="0" fontId="284" fillId="0" borderId="21">
      <alignment horizontal="left" vertical="center"/>
    </xf>
    <xf numFmtId="0" fontId="284" fillId="0" borderId="21">
      <alignment horizontal="left" vertical="center"/>
    </xf>
    <xf numFmtId="0" fontId="43" fillId="0" borderId="8" applyFont="0" applyFill="0" applyBorder="0" applyAlignment="0" applyProtection="0"/>
    <xf numFmtId="0" fontId="43" fillId="0" borderId="8" applyFont="0" applyFill="0" applyBorder="0" applyAlignment="0" applyProtection="0"/>
    <xf numFmtId="0" fontId="158" fillId="0" borderId="8"/>
    <xf numFmtId="0" fontId="158" fillId="0" borderId="8"/>
    <xf numFmtId="166" fontId="174" fillId="0" borderId="8" applyFont="0" applyFill="0" applyBorder="0" applyAlignment="0" applyProtection="0"/>
    <xf numFmtId="168" fontId="174" fillId="0" borderId="8" applyFont="0" applyFill="0" applyBorder="0" applyAlignment="0" applyProtection="0"/>
    <xf numFmtId="0" fontId="285" fillId="0" borderId="8" applyNumberFormat="0" applyFill="0" applyBorder="0" applyAlignment="0" applyProtection="0"/>
    <xf numFmtId="0" fontId="286" fillId="0" borderId="8" applyNumberFormat="0" applyFill="0" applyBorder="0" applyAlignment="0" applyProtection="0"/>
    <xf numFmtId="0" fontId="286" fillId="0" borderId="8" applyNumberFormat="0" applyFill="0" applyBorder="0" applyAlignment="0" applyProtection="0"/>
    <xf numFmtId="0" fontId="287" fillId="0" borderId="8" applyNumberFormat="0" applyFont="0" applyFill="0" applyBorder="0" applyProtection="0">
      <alignment horizontal="center" vertical="center" wrapText="1"/>
    </xf>
    <xf numFmtId="0" fontId="287" fillId="0" borderId="8" applyNumberFormat="0" applyFont="0" applyFill="0" applyBorder="0" applyProtection="0">
      <alignment horizontal="center" vertical="center" wrapText="1"/>
    </xf>
    <xf numFmtId="0" fontId="43" fillId="0" borderId="8" applyFont="0" applyFill="0" applyBorder="0" applyAlignment="0" applyProtection="0"/>
    <xf numFmtId="0" fontId="43" fillId="0" borderId="8" applyFont="0" applyFill="0" applyBorder="0" applyAlignment="0" applyProtection="0"/>
    <xf numFmtId="0" fontId="158" fillId="0" borderId="8"/>
    <xf numFmtId="0" fontId="288" fillId="0" borderId="74" applyNumberFormat="0" applyFont="0" applyAlignment="0">
      <alignment horizontal="center"/>
    </xf>
    <xf numFmtId="0" fontId="289" fillId="0" borderId="8" applyNumberFormat="0" applyFill="0" applyBorder="0" applyAlignment="0" applyProtection="0"/>
    <xf numFmtId="0" fontId="289" fillId="0" borderId="8" applyNumberFormat="0" applyFill="0" applyBorder="0" applyAlignment="0" applyProtection="0"/>
    <xf numFmtId="0" fontId="120" fillId="0" borderId="75" applyFont="0" applyBorder="0" applyAlignment="0">
      <alignment horizontal="center"/>
    </xf>
    <xf numFmtId="0" fontId="158" fillId="0" borderId="8"/>
    <xf numFmtId="0" fontId="120" fillId="0" borderId="75" applyFont="0" applyBorder="0" applyAlignment="0">
      <alignment horizontal="center"/>
    </xf>
    <xf numFmtId="0" fontId="120" fillId="0" borderId="75" applyFont="0" applyBorder="0" applyAlignment="0">
      <alignment horizontal="center"/>
    </xf>
    <xf numFmtId="41" fontId="76" fillId="0" borderId="8" applyFont="0" applyFill="0" applyBorder="0" applyAlignment="0" applyProtection="0"/>
    <xf numFmtId="166" fontId="290" fillId="0" borderId="8" applyFont="0" applyFill="0" applyBorder="0" applyAlignment="0" applyProtection="0"/>
    <xf numFmtId="168" fontId="290" fillId="0" borderId="8" applyFont="0" applyFill="0" applyBorder="0" applyAlignment="0" applyProtection="0"/>
    <xf numFmtId="0" fontId="290" fillId="0" borderId="8"/>
    <xf numFmtId="0" fontId="291" fillId="0" borderId="8" applyFont="0" applyFill="0" applyBorder="0" applyAlignment="0" applyProtection="0"/>
    <xf numFmtId="0" fontId="291" fillId="0" borderId="8" applyFont="0" applyFill="0" applyBorder="0" applyAlignment="0" applyProtection="0"/>
    <xf numFmtId="0" fontId="52" fillId="0" borderId="8">
      <alignment vertical="center"/>
    </xf>
    <xf numFmtId="40" fontId="292" fillId="0" borderId="8" applyFont="0" applyFill="0" applyBorder="0" applyAlignment="0" applyProtection="0"/>
    <xf numFmtId="38" fontId="292" fillId="0" borderId="8" applyFont="0" applyFill="0" applyBorder="0" applyAlignment="0" applyProtection="0"/>
    <xf numFmtId="0" fontId="292" fillId="0" borderId="8" applyFont="0" applyFill="0" applyBorder="0" applyAlignment="0" applyProtection="0"/>
    <xf numFmtId="0" fontId="292" fillId="0" borderId="8" applyFont="0" applyFill="0" applyBorder="0" applyAlignment="0" applyProtection="0"/>
    <xf numFmtId="9" fontId="293" fillId="0" borderId="8" applyBorder="0" applyAlignment="0" applyProtection="0"/>
    <xf numFmtId="0" fontId="294" fillId="0" borderId="8"/>
    <xf numFmtId="0" fontId="295" fillId="0" borderId="39"/>
    <xf numFmtId="0" fontId="295" fillId="0" borderId="39"/>
    <xf numFmtId="0" fontId="158" fillId="0" borderId="8"/>
    <xf numFmtId="0" fontId="96" fillId="0" borderId="8"/>
    <xf numFmtId="0" fontId="96" fillId="0" borderId="8"/>
    <xf numFmtId="0" fontId="96" fillId="0" borderId="8"/>
    <xf numFmtId="0" fontId="96" fillId="0" borderId="8"/>
    <xf numFmtId="0" fontId="96" fillId="0" borderId="8"/>
    <xf numFmtId="0" fontId="96" fillId="0" borderId="8"/>
    <xf numFmtId="0" fontId="96" fillId="0" borderId="8"/>
    <xf numFmtId="0" fontId="96" fillId="0" borderId="8"/>
    <xf numFmtId="0" fontId="96" fillId="0" borderId="8"/>
    <xf numFmtId="0" fontId="96" fillId="0" borderId="8"/>
    <xf numFmtId="0" fontId="96" fillId="0" borderId="8"/>
    <xf numFmtId="0" fontId="96" fillId="0" borderId="8"/>
    <xf numFmtId="0" fontId="96" fillId="0" borderId="8"/>
    <xf numFmtId="0" fontId="96" fillId="0" borderId="8"/>
    <xf numFmtId="0" fontId="96" fillId="0" borderId="8"/>
    <xf numFmtId="0" fontId="96" fillId="0" borderId="8"/>
    <xf numFmtId="0" fontId="225" fillId="0" borderId="8" applyFont="0" applyFill="0" applyBorder="0" applyAlignment="0" applyProtection="0"/>
    <xf numFmtId="0" fontId="225" fillId="0" borderId="8" applyFont="0" applyFill="0" applyBorder="0" applyAlignment="0" applyProtection="0"/>
    <xf numFmtId="189" fontId="43" fillId="0" borderId="8" applyFont="0" applyFill="0" applyBorder="0" applyAlignment="0" applyProtection="0"/>
    <xf numFmtId="358" fontId="43" fillId="0" borderId="8" applyFont="0" applyFill="0" applyBorder="0" applyAlignment="0" applyProtection="0"/>
    <xf numFmtId="0" fontId="158" fillId="0" borderId="8"/>
    <xf numFmtId="0" fontId="225" fillId="0" borderId="8"/>
    <xf numFmtId="0" fontId="296" fillId="0" borderId="8"/>
    <xf numFmtId="0" fontId="103" fillId="0" borderId="8"/>
    <xf numFmtId="41" fontId="82" fillId="0" borderId="8" applyFont="0" applyFill="0" applyBorder="0" applyAlignment="0" applyProtection="0"/>
    <xf numFmtId="43" fontId="82" fillId="0" borderId="8" applyFont="0" applyFill="0" applyBorder="0" applyAlignment="0" applyProtection="0"/>
    <xf numFmtId="169" fontId="43" fillId="0" borderId="8" applyFont="0" applyFill="0" applyBorder="0" applyAlignment="0" applyProtection="0"/>
    <xf numFmtId="167" fontId="43" fillId="0" borderId="8" applyFont="0" applyFill="0" applyBorder="0" applyAlignment="0" applyProtection="0"/>
    <xf numFmtId="0" fontId="43" fillId="0" borderId="8"/>
    <xf numFmtId="189" fontId="82" fillId="0" borderId="8" applyFont="0" applyFill="0" applyBorder="0" applyAlignment="0" applyProtection="0"/>
    <xf numFmtId="246" fontId="89" fillId="0" borderId="8" applyFont="0" applyFill="0" applyBorder="0" applyAlignment="0" applyProtection="0"/>
    <xf numFmtId="358" fontId="82" fillId="0" borderId="8" applyFont="0" applyFill="0" applyBorder="0" applyAlignment="0" applyProtection="0"/>
    <xf numFmtId="168" fontId="43" fillId="0" borderId="8" applyFont="0" applyFill="0" applyBorder="0" applyAlignment="0" applyProtection="0"/>
    <xf numFmtId="166" fontId="43" fillId="0" borderId="8" applyFont="0" applyFill="0" applyBorder="0" applyAlignment="0" applyProtection="0"/>
    <xf numFmtId="43" fontId="25" fillId="0" borderId="8" applyFont="0" applyFill="0" applyBorder="0" applyAlignment="0" applyProtection="0"/>
    <xf numFmtId="0" fontId="25" fillId="0" borderId="8"/>
    <xf numFmtId="0" fontId="44" fillId="0" borderId="8"/>
    <xf numFmtId="169" fontId="44" fillId="0" borderId="8" applyFont="0" applyFill="0" applyBorder="0" applyAlignment="0" applyProtection="0"/>
    <xf numFmtId="0" fontId="44" fillId="0" borderId="8"/>
    <xf numFmtId="0" fontId="44" fillId="0" borderId="8"/>
    <xf numFmtId="0" fontId="44" fillId="0" borderId="8"/>
    <xf numFmtId="169" fontId="44" fillId="0" borderId="8" applyFont="0" applyFill="0" applyBorder="0" applyAlignment="0" applyProtection="0"/>
    <xf numFmtId="0" fontId="44" fillId="0" borderId="8"/>
    <xf numFmtId="169" fontId="29" fillId="0" borderId="8" applyFont="0" applyFill="0" applyBorder="0" applyAlignment="0" applyProtection="0"/>
    <xf numFmtId="0" fontId="67" fillId="15" borderId="28" applyAlignment="0"/>
    <xf numFmtId="0" fontId="25" fillId="0" borderId="8">
      <alignment vertical="top"/>
    </xf>
    <xf numFmtId="0" fontId="29" fillId="0" borderId="8" applyAlignment="0"/>
    <xf numFmtId="169" fontId="29" fillId="0" borderId="8" applyFont="0" applyFill="0" applyBorder="0" applyAlignment="0" applyProtection="0"/>
    <xf numFmtId="0" fontId="29" fillId="0" borderId="8"/>
    <xf numFmtId="169" fontId="29" fillId="0" borderId="8" applyFont="0" applyFill="0" applyBorder="0" applyAlignment="0" applyProtection="0"/>
    <xf numFmtId="0" fontId="2" fillId="0" borderId="8"/>
    <xf numFmtId="9" fontId="29" fillId="0" borderId="8" applyFont="0" applyFill="0" applyBorder="0" applyAlignment="0" applyProtection="0"/>
    <xf numFmtId="0" fontId="2" fillId="31" borderId="8" applyAlignment="0"/>
    <xf numFmtId="0" fontId="2" fillId="32" borderId="8" applyAlignment="0"/>
    <xf numFmtId="0" fontId="2" fillId="33" borderId="8" applyAlignment="0"/>
    <xf numFmtId="0" fontId="2" fillId="34" borderId="8" applyAlignment="0"/>
    <xf numFmtId="0" fontId="2" fillId="35" borderId="8" applyAlignment="0"/>
    <xf numFmtId="0" fontId="2" fillId="36" borderId="8" applyAlignment="0"/>
    <xf numFmtId="0" fontId="2" fillId="20" borderId="8" applyAlignment="0"/>
    <xf numFmtId="0" fontId="2" fillId="22" borderId="8" applyAlignment="0"/>
    <xf numFmtId="0" fontId="2" fillId="24" borderId="8" applyAlignment="0"/>
    <xf numFmtId="0" fontId="2" fillId="26" borderId="8" applyAlignment="0"/>
    <xf numFmtId="0" fontId="2" fillId="28" borderId="8" applyAlignment="0"/>
    <xf numFmtId="0" fontId="2" fillId="30" borderId="8" applyAlignment="0"/>
    <xf numFmtId="0" fontId="2" fillId="0" borderId="8" applyFont="0" applyFill="0" applyBorder="0" applyAlignment="0" applyProtection="0"/>
    <xf numFmtId="0" fontId="2" fillId="0" borderId="8"/>
    <xf numFmtId="0" fontId="2" fillId="18" borderId="32" applyAlignment="0"/>
    <xf numFmtId="0" fontId="138" fillId="63" borderId="79" applyNumberFormat="0" applyAlignment="0" applyProtection="0"/>
    <xf numFmtId="0" fontId="138" fillId="63" borderId="79" applyNumberFormat="0" applyAlignment="0" applyProtection="0"/>
    <xf numFmtId="0" fontId="138" fillId="63" borderId="79" applyNumberFormat="0" applyAlignment="0" applyProtection="0"/>
    <xf numFmtId="167" fontId="2" fillId="0" borderId="8" applyFont="0" applyFill="0" applyBorder="0" applyAlignment="0" applyProtection="0"/>
    <xf numFmtId="167" fontId="2" fillId="0" borderId="8" applyFont="0" applyFill="0" applyBorder="0" applyAlignment="0" applyProtection="0"/>
    <xf numFmtId="167" fontId="2" fillId="0" borderId="8" applyFont="0" applyFill="0" applyBorder="0" applyAlignment="0" applyProtection="0"/>
    <xf numFmtId="167" fontId="2" fillId="0" borderId="8" applyFont="0" applyFill="0" applyBorder="0" applyAlignment="0" applyProtection="0"/>
    <xf numFmtId="167" fontId="2" fillId="0" borderId="8" applyFont="0" applyFill="0" applyBorder="0" applyAlignment="0" applyProtection="0"/>
    <xf numFmtId="167" fontId="2" fillId="0" borderId="8" applyFont="0" applyFill="0" applyBorder="0" applyAlignment="0" applyProtection="0"/>
    <xf numFmtId="167" fontId="2" fillId="0" borderId="8" applyFont="0" applyFill="0" applyBorder="0" applyAlignment="0" applyProtection="0"/>
    <xf numFmtId="169" fontId="2" fillId="0" borderId="8" applyFont="0" applyFill="0" applyBorder="0" applyAlignment="0" applyProtection="0"/>
    <xf numFmtId="169" fontId="2" fillId="0" borderId="8" applyFont="0" applyFill="0" applyBorder="0" applyAlignment="0" applyProtection="0"/>
    <xf numFmtId="169" fontId="2" fillId="0" borderId="8" applyFont="0" applyFill="0" applyBorder="0" applyAlignment="0" applyProtection="0"/>
    <xf numFmtId="169" fontId="2" fillId="0" borderId="8" applyFont="0" applyFill="0" applyBorder="0" applyAlignment="0" applyProtection="0"/>
    <xf numFmtId="169" fontId="2" fillId="0" borderId="8" applyFont="0" applyFill="0" applyBorder="0" applyAlignment="0" applyProtection="0"/>
    <xf numFmtId="169" fontId="2" fillId="0" borderId="8" applyFont="0" applyFill="0" applyBorder="0" applyAlignment="0" applyProtection="0"/>
    <xf numFmtId="169" fontId="2" fillId="0" borderId="8" applyFont="0" applyFill="0" applyBorder="0" applyAlignment="0" applyProtection="0"/>
    <xf numFmtId="169" fontId="2" fillId="0" borderId="8" applyFont="0" applyFill="0" applyBorder="0" applyAlignment="0" applyProtection="0"/>
    <xf numFmtId="169" fontId="2" fillId="0" borderId="8" applyFont="0" applyFill="0" applyBorder="0" applyAlignment="0" applyProtection="0"/>
    <xf numFmtId="169" fontId="2" fillId="0" borderId="8" applyFont="0" applyFill="0" applyBorder="0" applyAlignment="0" applyProtection="0"/>
    <xf numFmtId="169" fontId="2" fillId="0" borderId="8" applyFont="0" applyFill="0" applyBorder="0" applyAlignment="0" applyProtection="0"/>
    <xf numFmtId="169" fontId="2" fillId="0" borderId="8" applyFont="0" applyFill="0" applyBorder="0" applyAlignment="0" applyProtection="0"/>
    <xf numFmtId="169" fontId="2" fillId="0" borderId="8" applyFont="0" applyFill="0" applyBorder="0" applyAlignment="0" applyProtection="0"/>
    <xf numFmtId="169" fontId="2" fillId="0" borderId="8" applyFont="0" applyFill="0" applyBorder="0" applyAlignment="0" applyProtection="0"/>
    <xf numFmtId="169" fontId="2" fillId="0" borderId="8" applyFont="0" applyFill="0" applyBorder="0" applyAlignment="0" applyProtection="0"/>
    <xf numFmtId="169" fontId="2" fillId="0" borderId="8" applyFont="0" applyFill="0" applyBorder="0" applyAlignment="0" applyProtection="0"/>
    <xf numFmtId="169" fontId="2" fillId="0" borderId="8" applyFont="0" applyFill="0" applyBorder="0" applyAlignment="0" applyProtection="0"/>
    <xf numFmtId="169" fontId="2" fillId="0" borderId="8" applyFont="0" applyFill="0" applyBorder="0" applyAlignment="0" applyProtection="0"/>
    <xf numFmtId="169" fontId="2" fillId="0" borderId="8" applyFont="0" applyFill="0" applyBorder="0" applyAlignment="0" applyProtection="0"/>
    <xf numFmtId="169" fontId="2" fillId="0" borderId="8" applyFont="0" applyFill="0" applyBorder="0" applyAlignment="0" applyProtection="0"/>
    <xf numFmtId="169" fontId="2" fillId="0" borderId="8" applyFont="0" applyFill="0" applyBorder="0" applyAlignment="0" applyProtection="0"/>
    <xf numFmtId="169" fontId="2" fillId="0" borderId="8" applyFont="0" applyFill="0" applyBorder="0" applyAlignment="0" applyProtection="0"/>
    <xf numFmtId="169" fontId="2" fillId="0" borderId="8" applyFont="0" applyFill="0" applyBorder="0" applyAlignment="0" applyProtection="0"/>
    <xf numFmtId="169" fontId="2" fillId="0" borderId="8" applyFont="0" applyFill="0" applyBorder="0" applyAlignment="0" applyProtection="0"/>
    <xf numFmtId="169" fontId="2" fillId="0" borderId="8" applyFont="0" applyFill="0" applyBorder="0" applyAlignment="0" applyProtection="0"/>
    <xf numFmtId="0" fontId="2" fillId="0" borderId="8" applyFont="0" applyFill="0" applyBorder="0" applyAlignment="0" applyProtection="0"/>
    <xf numFmtId="0" fontId="2" fillId="0" borderId="8" applyFont="0" applyFill="0" applyBorder="0" applyAlignment="0" applyProtection="0"/>
    <xf numFmtId="169" fontId="2" fillId="0" borderId="8" applyFont="0" applyFill="0" applyBorder="0" applyAlignment="0" applyProtection="0"/>
    <xf numFmtId="43" fontId="2" fillId="0" borderId="8" applyFont="0" applyFill="0" applyBorder="0" applyAlignment="0" applyProtection="0"/>
    <xf numFmtId="171" fontId="2" fillId="0" borderId="8" applyFont="0" applyFill="0" applyBorder="0" applyAlignment="0" applyProtection="0"/>
    <xf numFmtId="43" fontId="2" fillId="0" borderId="8" applyFont="0" applyFill="0" applyBorder="0" applyAlignment="0" applyProtection="0"/>
    <xf numFmtId="43" fontId="2" fillId="0" borderId="8" applyFont="0" applyFill="0" applyBorder="0" applyAlignment="0" applyProtection="0"/>
    <xf numFmtId="43" fontId="2" fillId="0" borderId="8" applyFont="0" applyFill="0" applyBorder="0" applyAlignment="0" applyProtection="0"/>
    <xf numFmtId="43" fontId="2" fillId="0" borderId="8" applyFont="0" applyFill="0" applyBorder="0" applyAlignment="0" applyProtection="0"/>
    <xf numFmtId="43" fontId="2" fillId="0" borderId="8" applyFont="0" applyFill="0" applyBorder="0" applyAlignment="0" applyProtection="0"/>
    <xf numFmtId="43" fontId="2" fillId="0" borderId="8" applyFont="0" applyFill="0" applyBorder="0" applyAlignment="0" applyProtection="0"/>
    <xf numFmtId="43" fontId="2" fillId="0" borderId="8" applyFont="0" applyFill="0" applyBorder="0" applyAlignment="0" applyProtection="0"/>
    <xf numFmtId="169" fontId="2" fillId="0" borderId="8" applyFont="0" applyFill="0" applyBorder="0" applyAlignment="0" applyProtection="0"/>
    <xf numFmtId="169" fontId="2" fillId="0" borderId="8" applyFont="0" applyFill="0" applyBorder="0" applyAlignment="0" applyProtection="0"/>
    <xf numFmtId="169" fontId="2" fillId="0" borderId="8" applyFont="0" applyFill="0" applyBorder="0" applyAlignment="0" applyProtection="0"/>
    <xf numFmtId="169" fontId="2" fillId="0" borderId="8" applyFont="0" applyFill="0" applyBorder="0" applyAlignment="0" applyProtection="0"/>
    <xf numFmtId="169" fontId="2" fillId="0" borderId="8" applyFont="0" applyFill="0" applyBorder="0" applyAlignment="0" applyProtection="0"/>
    <xf numFmtId="169" fontId="2" fillId="0" borderId="8" applyFont="0" applyFill="0" applyBorder="0" applyAlignment="0" applyProtection="0"/>
    <xf numFmtId="169" fontId="2" fillId="0" borderId="8" applyFont="0" applyFill="0" applyBorder="0" applyAlignment="0" applyProtection="0"/>
    <xf numFmtId="169" fontId="2" fillId="0" borderId="8" applyFont="0" applyFill="0" applyBorder="0" applyAlignment="0" applyProtection="0"/>
    <xf numFmtId="169" fontId="2" fillId="0" borderId="8" applyFont="0" applyFill="0" applyBorder="0" applyAlignment="0" applyProtection="0"/>
    <xf numFmtId="169" fontId="2" fillId="0" borderId="8" applyFont="0" applyFill="0" applyBorder="0" applyAlignment="0" applyProtection="0"/>
    <xf numFmtId="43" fontId="2" fillId="0" borderId="8" applyFont="0" applyFill="0" applyBorder="0" applyAlignment="0" applyProtection="0"/>
    <xf numFmtId="169" fontId="2" fillId="0" borderId="8" applyFont="0" applyFill="0" applyBorder="0" applyAlignment="0" applyProtection="0"/>
    <xf numFmtId="262" fontId="55" fillId="0" borderId="80" applyFill="0" applyProtection="0"/>
    <xf numFmtId="291" fontId="55" fillId="0" borderId="80" applyFill="0" applyProtection="0"/>
    <xf numFmtId="0" fontId="207" fillId="50" borderId="79" applyNumberFormat="0" applyAlignment="0" applyProtection="0"/>
    <xf numFmtId="0" fontId="207" fillId="50" borderId="79" applyNumberFormat="0" applyAlignment="0" applyProtection="0"/>
    <xf numFmtId="0" fontId="207" fillId="50" borderId="79" applyNumberFormat="0" applyAlignment="0" applyProtection="0"/>
    <xf numFmtId="0" fontId="208" fillId="50" borderId="79" applyNumberFormat="0" applyAlignment="0" applyProtection="0"/>
    <xf numFmtId="0" fontId="208" fillId="50" borderId="79" applyNumberFormat="0" applyAlignment="0" applyProtection="0"/>
    <xf numFmtId="0" fontId="208" fillId="50" borderId="79" applyNumberFormat="0" applyAlignment="0" applyProtection="0"/>
    <xf numFmtId="0" fontId="125" fillId="0" borderId="81">
      <alignment horizontal="centerContinuous"/>
    </xf>
    <xf numFmtId="0" fontId="2" fillId="0" borderId="8">
      <alignment vertical="top"/>
    </xf>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2" fillId="0" borderId="8"/>
    <xf numFmtId="0" fontId="76" fillId="73" borderId="82" applyNumberFormat="0" applyFont="0" applyAlignment="0" applyProtection="0"/>
    <xf numFmtId="0" fontId="42" fillId="72" borderId="82" applyNumberFormat="0" applyFont="0" applyAlignment="0" applyProtection="0"/>
    <xf numFmtId="0" fontId="76" fillId="73" borderId="82" applyNumberFormat="0" applyFont="0" applyAlignment="0" applyProtection="0"/>
    <xf numFmtId="0" fontId="42" fillId="72" borderId="82" applyNumberFormat="0" applyFont="0" applyAlignment="0" applyProtection="0"/>
    <xf numFmtId="0" fontId="76" fillId="73" borderId="82" applyNumberFormat="0" applyFont="0" applyAlignment="0" applyProtection="0"/>
    <xf numFmtId="0" fontId="42" fillId="72" borderId="82" applyNumberFormat="0" applyFont="0" applyAlignment="0" applyProtection="0"/>
    <xf numFmtId="0" fontId="78" fillId="73" borderId="82" applyNumberFormat="0" applyFont="0" applyAlignment="0" applyProtection="0"/>
    <xf numFmtId="0" fontId="233" fillId="63" borderId="83" applyNumberFormat="0" applyAlignment="0" applyProtection="0"/>
    <xf numFmtId="0" fontId="233" fillId="63" borderId="83" applyNumberFormat="0" applyAlignment="0" applyProtection="0"/>
    <xf numFmtId="0" fontId="233" fillId="63" borderId="83" applyNumberFormat="0" applyAlignment="0" applyProtection="0"/>
    <xf numFmtId="9" fontId="2" fillId="0" borderId="8" applyFont="0" applyFill="0" applyBorder="0" applyAlignment="0" applyProtection="0"/>
    <xf numFmtId="4" fontId="240" fillId="75" borderId="84" applyNumberFormat="0" applyProtection="0">
      <alignment vertical="center"/>
    </xf>
    <xf numFmtId="4" fontId="240" fillId="75" borderId="84" applyNumberFormat="0" applyProtection="0">
      <alignment vertical="center"/>
    </xf>
    <xf numFmtId="4" fontId="241" fillId="75" borderId="84" applyNumberFormat="0" applyProtection="0">
      <alignment vertical="center"/>
    </xf>
    <xf numFmtId="4" fontId="241" fillId="75" borderId="84" applyNumberFormat="0" applyProtection="0">
      <alignment vertical="center"/>
    </xf>
    <xf numFmtId="4" fontId="242" fillId="75" borderId="84" applyNumberFormat="0" applyProtection="0">
      <alignment horizontal="left" vertical="center" indent="1"/>
    </xf>
    <xf numFmtId="4" fontId="242" fillId="75" borderId="84" applyNumberFormat="0" applyProtection="0">
      <alignment horizontal="left" vertical="center" indent="1"/>
    </xf>
    <xf numFmtId="4" fontId="242" fillId="77" borderId="84" applyNumberFormat="0" applyProtection="0">
      <alignment horizontal="right" vertical="center"/>
    </xf>
    <xf numFmtId="4" fontId="242" fillId="77" borderId="84" applyNumberFormat="0" applyProtection="0">
      <alignment horizontal="right" vertical="center"/>
    </xf>
    <xf numFmtId="4" fontId="242" fillId="78" borderId="84" applyNumberFormat="0" applyProtection="0">
      <alignment horizontal="right" vertical="center"/>
    </xf>
    <xf numFmtId="4" fontId="242" fillId="78" borderId="84" applyNumberFormat="0" applyProtection="0">
      <alignment horizontal="right" vertical="center"/>
    </xf>
    <xf numFmtId="4" fontId="242" fillId="79" borderId="84" applyNumberFormat="0" applyProtection="0">
      <alignment horizontal="right" vertical="center"/>
    </xf>
    <xf numFmtId="4" fontId="242" fillId="79" borderId="84" applyNumberFormat="0" applyProtection="0">
      <alignment horizontal="right" vertical="center"/>
    </xf>
    <xf numFmtId="4" fontId="242" fillId="80" borderId="84" applyNumberFormat="0" applyProtection="0">
      <alignment horizontal="right" vertical="center"/>
    </xf>
    <xf numFmtId="4" fontId="242" fillId="80" borderId="84" applyNumberFormat="0" applyProtection="0">
      <alignment horizontal="right" vertical="center"/>
    </xf>
    <xf numFmtId="4" fontId="242" fillId="81" borderId="84" applyNumberFormat="0" applyProtection="0">
      <alignment horizontal="right" vertical="center"/>
    </xf>
    <xf numFmtId="4" fontId="242" fillId="81" borderId="84" applyNumberFormat="0" applyProtection="0">
      <alignment horizontal="right" vertical="center"/>
    </xf>
    <xf numFmtId="4" fontId="242" fillId="82" borderId="84" applyNumberFormat="0" applyProtection="0">
      <alignment horizontal="right" vertical="center"/>
    </xf>
    <xf numFmtId="4" fontId="242" fillId="82" borderId="84" applyNumberFormat="0" applyProtection="0">
      <alignment horizontal="right" vertical="center"/>
    </xf>
    <xf numFmtId="4" fontId="242" fillId="83" borderId="84" applyNumberFormat="0" applyProtection="0">
      <alignment horizontal="right" vertical="center"/>
    </xf>
    <xf numFmtId="4" fontId="242" fillId="83" borderId="84" applyNumberFormat="0" applyProtection="0">
      <alignment horizontal="right" vertical="center"/>
    </xf>
    <xf numFmtId="4" fontId="242" fillId="84" borderId="84" applyNumberFormat="0" applyProtection="0">
      <alignment horizontal="right" vertical="center"/>
    </xf>
    <xf numFmtId="4" fontId="242" fillId="84" borderId="84" applyNumberFormat="0" applyProtection="0">
      <alignment horizontal="right" vertical="center"/>
    </xf>
    <xf numFmtId="4" fontId="242" fillId="85" borderId="84" applyNumberFormat="0" applyProtection="0">
      <alignment horizontal="right" vertical="center"/>
    </xf>
    <xf numFmtId="4" fontId="242" fillId="85" borderId="84" applyNumberFormat="0" applyProtection="0">
      <alignment horizontal="right" vertical="center"/>
    </xf>
    <xf numFmtId="4" fontId="242" fillId="87" borderId="84" applyNumberFormat="0" applyProtection="0">
      <alignment horizontal="right" vertical="center"/>
    </xf>
    <xf numFmtId="4" fontId="242" fillId="87" borderId="84" applyNumberFormat="0" applyProtection="0">
      <alignment horizontal="right" vertical="center"/>
    </xf>
    <xf numFmtId="4" fontId="242" fillId="88" borderId="84" applyNumberFormat="0" applyProtection="0">
      <alignment vertical="center"/>
    </xf>
    <xf numFmtId="4" fontId="242" fillId="88" borderId="84" applyNumberFormat="0" applyProtection="0">
      <alignment vertical="center"/>
    </xf>
    <xf numFmtId="4" fontId="243" fillId="88" borderId="84" applyNumberFormat="0" applyProtection="0">
      <alignment vertical="center"/>
    </xf>
    <xf numFmtId="4" fontId="243" fillId="88" borderId="84" applyNumberFormat="0" applyProtection="0">
      <alignment vertical="center"/>
    </xf>
    <xf numFmtId="4" fontId="240" fillId="87" borderId="85" applyNumberFormat="0" applyProtection="0">
      <alignment horizontal="left" vertical="center" indent="1"/>
    </xf>
    <xf numFmtId="4" fontId="240" fillId="87" borderId="85" applyNumberFormat="0" applyProtection="0">
      <alignment horizontal="left" vertical="center" indent="1"/>
    </xf>
    <xf numFmtId="4" fontId="242" fillId="88" borderId="84" applyNumberFormat="0" applyProtection="0">
      <alignment horizontal="right" vertical="center"/>
    </xf>
    <xf numFmtId="4" fontId="242" fillId="88" borderId="84" applyNumberFormat="0" applyProtection="0">
      <alignment horizontal="right" vertical="center"/>
    </xf>
    <xf numFmtId="4" fontId="243" fillId="88" borderId="84" applyNumberFormat="0" applyProtection="0">
      <alignment horizontal="right" vertical="center"/>
    </xf>
    <xf numFmtId="4" fontId="243" fillId="88" borderId="84" applyNumberFormat="0" applyProtection="0">
      <alignment horizontal="right" vertical="center"/>
    </xf>
    <xf numFmtId="4" fontId="240" fillId="87" borderId="84" applyNumberFormat="0" applyProtection="0">
      <alignment horizontal="left" vertical="center" indent="1"/>
    </xf>
    <xf numFmtId="4" fontId="240" fillId="87" borderId="84" applyNumberFormat="0" applyProtection="0">
      <alignment horizontal="left" vertical="center" indent="1"/>
    </xf>
    <xf numFmtId="4" fontId="244" fillId="69" borderId="85" applyNumberFormat="0" applyProtection="0">
      <alignment horizontal="left" vertical="center" indent="1"/>
    </xf>
    <xf numFmtId="4" fontId="244" fillId="69" borderId="85" applyNumberFormat="0" applyProtection="0">
      <alignment horizontal="left" vertical="center" indent="1"/>
    </xf>
    <xf numFmtId="4" fontId="245" fillId="88" borderId="84" applyNumberFormat="0" applyProtection="0">
      <alignment horizontal="right" vertical="center"/>
    </xf>
    <xf numFmtId="4" fontId="245" fillId="88" borderId="84" applyNumberFormat="0" applyProtection="0">
      <alignment horizontal="right" vertical="center"/>
    </xf>
    <xf numFmtId="0" fontId="275" fillId="0" borderId="86" applyNumberFormat="0" applyFill="0" applyAlignment="0" applyProtection="0"/>
    <xf numFmtId="0" fontId="276" fillId="0" borderId="86" applyNumberFormat="0" applyFill="0" applyAlignment="0" applyProtection="0"/>
    <xf numFmtId="0" fontId="276" fillId="0" borderId="86" applyNumberFormat="0" applyFill="0" applyAlignment="0" applyProtection="0"/>
    <xf numFmtId="43" fontId="2" fillId="0" borderId="8" applyFont="0" applyFill="0" applyBorder="0" applyAlignment="0" applyProtection="0"/>
    <xf numFmtId="0" fontId="2" fillId="0" borderId="8"/>
    <xf numFmtId="0" fontId="2" fillId="0" borderId="8">
      <alignment vertical="top"/>
    </xf>
    <xf numFmtId="0" fontId="348" fillId="0" borderId="8"/>
    <xf numFmtId="9" fontId="29" fillId="0" borderId="8" applyFont="0" applyFill="0" applyBorder="0" applyAlignment="0" applyProtection="0"/>
    <xf numFmtId="169" fontId="1" fillId="0" borderId="8" applyFont="0" applyFill="0" applyBorder="0" applyAlignment="0" applyProtection="0"/>
    <xf numFmtId="0" fontId="268" fillId="0" borderId="91" applyBorder="0" applyAlignment="0">
      <alignment horizontal="center" vertical="center"/>
    </xf>
    <xf numFmtId="0" fontId="268" fillId="0" borderId="91" applyBorder="0" applyAlignment="0">
      <alignment horizontal="center" vertical="center"/>
    </xf>
    <xf numFmtId="0" fontId="268" fillId="0" borderId="91" applyBorder="0" applyAlignment="0">
      <alignment horizontal="center" vertical="center"/>
    </xf>
    <xf numFmtId="164" fontId="279" fillId="89" borderId="91">
      <alignment vertical="top"/>
    </xf>
    <xf numFmtId="164" fontId="279" fillId="89" borderId="91">
      <alignment vertical="top"/>
    </xf>
    <xf numFmtId="307" fontId="279" fillId="89" borderId="91">
      <alignment vertical="top"/>
    </xf>
    <xf numFmtId="164" fontId="279" fillId="89" borderId="91">
      <alignment vertical="top"/>
    </xf>
    <xf numFmtId="165" fontId="280" fillId="91" borderId="91"/>
    <xf numFmtId="165" fontId="280" fillId="91" borderId="91"/>
    <xf numFmtId="0" fontId="280" fillId="91" borderId="91"/>
    <xf numFmtId="165" fontId="280" fillId="91" borderId="91"/>
    <xf numFmtId="164" fontId="204" fillId="0" borderId="91">
      <alignment horizontal="left" vertical="top"/>
    </xf>
    <xf numFmtId="164" fontId="204" fillId="0" borderId="91">
      <alignment horizontal="left" vertical="top"/>
    </xf>
    <xf numFmtId="307" fontId="281" fillId="0" borderId="91">
      <alignment horizontal="left" vertical="top"/>
    </xf>
    <xf numFmtId="164" fontId="204" fillId="0" borderId="91">
      <alignment horizontal="left" vertical="top"/>
    </xf>
    <xf numFmtId="0" fontId="138" fillId="63" borderId="41" applyNumberFormat="0" applyAlignment="0" applyProtection="0"/>
    <xf numFmtId="0" fontId="138" fillId="63" borderId="41" applyNumberFormat="0" applyAlignment="0" applyProtection="0"/>
    <xf numFmtId="0" fontId="138" fillId="63" borderId="41" applyNumberFormat="0" applyAlignment="0" applyProtection="0"/>
    <xf numFmtId="262" fontId="55" fillId="0" borderId="44" applyFill="0" applyProtection="0"/>
    <xf numFmtId="291" fontId="55" fillId="0" borderId="44" applyFill="0" applyProtection="0"/>
    <xf numFmtId="0" fontId="207" fillId="50" borderId="41" applyNumberFormat="0" applyAlignment="0" applyProtection="0"/>
    <xf numFmtId="0" fontId="207" fillId="50" borderId="41" applyNumberFormat="0" applyAlignment="0" applyProtection="0"/>
    <xf numFmtId="0" fontId="207" fillId="50" borderId="41" applyNumberFormat="0" applyAlignment="0" applyProtection="0"/>
    <xf numFmtId="0" fontId="208" fillId="50" borderId="41" applyNumberFormat="0" applyAlignment="0" applyProtection="0"/>
    <xf numFmtId="0" fontId="208" fillId="50" borderId="41" applyNumberFormat="0" applyAlignment="0" applyProtection="0"/>
    <xf numFmtId="0" fontId="208" fillId="50" borderId="41" applyNumberFormat="0" applyAlignment="0" applyProtection="0"/>
    <xf numFmtId="0" fontId="125" fillId="0" borderId="56">
      <alignment horizontal="centerContinuous"/>
    </xf>
    <xf numFmtId="0" fontId="76" fillId="73" borderId="60" applyNumberFormat="0" applyFont="0" applyAlignment="0" applyProtection="0"/>
    <xf numFmtId="0" fontId="42" fillId="72" borderId="60" applyNumberFormat="0" applyFont="0" applyAlignment="0" applyProtection="0"/>
    <xf numFmtId="0" fontId="76" fillId="73" borderId="60" applyNumberFormat="0" applyFont="0" applyAlignment="0" applyProtection="0"/>
    <xf numFmtId="0" fontId="42" fillId="72" borderId="60" applyNumberFormat="0" applyFont="0" applyAlignment="0" applyProtection="0"/>
    <xf numFmtId="0" fontId="76" fillId="73" borderId="60" applyNumberFormat="0" applyFont="0" applyAlignment="0" applyProtection="0"/>
    <xf numFmtId="0" fontId="42" fillId="72" borderId="60" applyNumberFormat="0" applyFont="0" applyAlignment="0" applyProtection="0"/>
    <xf numFmtId="0" fontId="78" fillId="73" borderId="60" applyNumberFormat="0" applyFont="0" applyAlignment="0" applyProtection="0"/>
    <xf numFmtId="0" fontId="233" fillId="63" borderId="61" applyNumberFormat="0" applyAlignment="0" applyProtection="0"/>
    <xf numFmtId="0" fontId="233" fillId="63" borderId="61" applyNumberFormat="0" applyAlignment="0" applyProtection="0"/>
    <xf numFmtId="0" fontId="233" fillId="63" borderId="61" applyNumberFormat="0" applyAlignment="0" applyProtection="0"/>
    <xf numFmtId="4" fontId="240" fillId="75" borderId="63" applyNumberFormat="0" applyProtection="0">
      <alignment vertical="center"/>
    </xf>
    <xf numFmtId="4" fontId="240" fillId="75" borderId="63" applyNumberFormat="0" applyProtection="0">
      <alignment vertical="center"/>
    </xf>
    <xf numFmtId="4" fontId="241" fillId="75" borderId="63" applyNumberFormat="0" applyProtection="0">
      <alignment vertical="center"/>
    </xf>
    <xf numFmtId="4" fontId="241" fillId="75" borderId="63" applyNumberFormat="0" applyProtection="0">
      <alignment vertical="center"/>
    </xf>
    <xf numFmtId="4" fontId="242" fillId="75" borderId="63" applyNumberFormat="0" applyProtection="0">
      <alignment horizontal="left" vertical="center" indent="1"/>
    </xf>
    <xf numFmtId="4" fontId="242" fillId="75" borderId="63" applyNumberFormat="0" applyProtection="0">
      <alignment horizontal="left" vertical="center" indent="1"/>
    </xf>
    <xf numFmtId="4" fontId="242" fillId="77" borderId="63" applyNumberFormat="0" applyProtection="0">
      <alignment horizontal="right" vertical="center"/>
    </xf>
    <xf numFmtId="4" fontId="242" fillId="77" borderId="63" applyNumberFormat="0" applyProtection="0">
      <alignment horizontal="right" vertical="center"/>
    </xf>
    <xf numFmtId="4" fontId="242" fillId="78" borderId="63" applyNumberFormat="0" applyProtection="0">
      <alignment horizontal="right" vertical="center"/>
    </xf>
    <xf numFmtId="4" fontId="242" fillId="78" borderId="63" applyNumberFormat="0" applyProtection="0">
      <alignment horizontal="right" vertical="center"/>
    </xf>
    <xf numFmtId="4" fontId="242" fillId="79" borderId="63" applyNumberFormat="0" applyProtection="0">
      <alignment horizontal="right" vertical="center"/>
    </xf>
    <xf numFmtId="4" fontId="242" fillId="79" borderId="63" applyNumberFormat="0" applyProtection="0">
      <alignment horizontal="right" vertical="center"/>
    </xf>
    <xf numFmtId="4" fontId="242" fillId="80" borderId="63" applyNumberFormat="0" applyProtection="0">
      <alignment horizontal="right" vertical="center"/>
    </xf>
    <xf numFmtId="4" fontId="242" fillId="80" borderId="63" applyNumberFormat="0" applyProtection="0">
      <alignment horizontal="right" vertical="center"/>
    </xf>
    <xf numFmtId="4" fontId="242" fillId="81" borderId="63" applyNumberFormat="0" applyProtection="0">
      <alignment horizontal="right" vertical="center"/>
    </xf>
    <xf numFmtId="4" fontId="242" fillId="81" borderId="63" applyNumberFormat="0" applyProtection="0">
      <alignment horizontal="right" vertical="center"/>
    </xf>
    <xf numFmtId="4" fontId="242" fillId="82" borderId="63" applyNumberFormat="0" applyProtection="0">
      <alignment horizontal="right" vertical="center"/>
    </xf>
    <xf numFmtId="4" fontId="242" fillId="82" borderId="63" applyNumberFormat="0" applyProtection="0">
      <alignment horizontal="right" vertical="center"/>
    </xf>
    <xf numFmtId="4" fontId="242" fillId="83" borderId="63" applyNumberFormat="0" applyProtection="0">
      <alignment horizontal="right" vertical="center"/>
    </xf>
    <xf numFmtId="4" fontId="242" fillId="83" borderId="63" applyNumberFormat="0" applyProtection="0">
      <alignment horizontal="right" vertical="center"/>
    </xf>
    <xf numFmtId="4" fontId="242" fillId="84" borderId="63" applyNumberFormat="0" applyProtection="0">
      <alignment horizontal="right" vertical="center"/>
    </xf>
    <xf numFmtId="4" fontId="242" fillId="84" borderId="63" applyNumberFormat="0" applyProtection="0">
      <alignment horizontal="right" vertical="center"/>
    </xf>
    <xf numFmtId="4" fontId="242" fillId="85" borderId="63" applyNumberFormat="0" applyProtection="0">
      <alignment horizontal="right" vertical="center"/>
    </xf>
    <xf numFmtId="4" fontId="242" fillId="85" borderId="63" applyNumberFormat="0" applyProtection="0">
      <alignment horizontal="right" vertical="center"/>
    </xf>
    <xf numFmtId="4" fontId="242" fillId="87" borderId="63" applyNumberFormat="0" applyProtection="0">
      <alignment horizontal="right" vertical="center"/>
    </xf>
    <xf numFmtId="4" fontId="242" fillId="87" borderId="63" applyNumberFormat="0" applyProtection="0">
      <alignment horizontal="right" vertical="center"/>
    </xf>
    <xf numFmtId="4" fontId="242" fillId="88" borderId="63" applyNumberFormat="0" applyProtection="0">
      <alignment vertical="center"/>
    </xf>
    <xf numFmtId="4" fontId="242" fillId="88" borderId="63" applyNumberFormat="0" applyProtection="0">
      <alignment vertical="center"/>
    </xf>
    <xf numFmtId="4" fontId="243" fillId="88" borderId="63" applyNumberFormat="0" applyProtection="0">
      <alignment vertical="center"/>
    </xf>
    <xf numFmtId="4" fontId="243" fillId="88" borderId="63" applyNumberFormat="0" applyProtection="0">
      <alignment vertical="center"/>
    </xf>
    <xf numFmtId="4" fontId="240" fillId="87" borderId="65" applyNumberFormat="0" applyProtection="0">
      <alignment horizontal="left" vertical="center" indent="1"/>
    </xf>
    <xf numFmtId="4" fontId="240" fillId="87" borderId="65" applyNumberFormat="0" applyProtection="0">
      <alignment horizontal="left" vertical="center" indent="1"/>
    </xf>
    <xf numFmtId="4" fontId="242" fillId="88" borderId="63" applyNumberFormat="0" applyProtection="0">
      <alignment horizontal="right" vertical="center"/>
    </xf>
    <xf numFmtId="4" fontId="242" fillId="88" borderId="63" applyNumberFormat="0" applyProtection="0">
      <alignment horizontal="right" vertical="center"/>
    </xf>
    <xf numFmtId="4" fontId="243" fillId="88" borderId="63" applyNumberFormat="0" applyProtection="0">
      <alignment horizontal="right" vertical="center"/>
    </xf>
    <xf numFmtId="4" fontId="243" fillId="88" borderId="63" applyNumberFormat="0" applyProtection="0">
      <alignment horizontal="right" vertical="center"/>
    </xf>
    <xf numFmtId="4" fontId="240" fillId="87" borderId="63" applyNumberFormat="0" applyProtection="0">
      <alignment horizontal="left" vertical="center" indent="1"/>
    </xf>
    <xf numFmtId="4" fontId="240" fillId="87" borderId="63" applyNumberFormat="0" applyProtection="0">
      <alignment horizontal="left" vertical="center" indent="1"/>
    </xf>
    <xf numFmtId="4" fontId="244" fillId="69" borderId="65" applyNumberFormat="0" applyProtection="0">
      <alignment horizontal="left" vertical="center" indent="1"/>
    </xf>
    <xf numFmtId="4" fontId="244" fillId="69" borderId="65" applyNumberFormat="0" applyProtection="0">
      <alignment horizontal="left" vertical="center" indent="1"/>
    </xf>
    <xf numFmtId="4" fontId="245" fillId="88" borderId="63" applyNumberFormat="0" applyProtection="0">
      <alignment horizontal="right" vertical="center"/>
    </xf>
    <xf numFmtId="4" fontId="245" fillId="88" borderId="63" applyNumberFormat="0" applyProtection="0">
      <alignment horizontal="right" vertical="center"/>
    </xf>
    <xf numFmtId="0" fontId="275" fillId="0" borderId="71" applyNumberFormat="0" applyFill="0" applyAlignment="0" applyProtection="0"/>
    <xf numFmtId="0" fontId="276" fillId="0" borderId="71" applyNumberFormat="0" applyFill="0" applyAlignment="0" applyProtection="0"/>
    <xf numFmtId="0" fontId="276" fillId="0" borderId="71" applyNumberFormat="0" applyFill="0" applyAlignment="0" applyProtection="0"/>
  </cellStyleXfs>
  <cellXfs count="804">
    <xf numFmtId="0" fontId="0" fillId="0" borderId="0" xfId="0"/>
    <xf numFmtId="0" fontId="3" fillId="0" borderId="0" xfId="0" applyFont="1" applyAlignment="1">
      <alignment horizontal="center" vertical="center" wrapText="1"/>
    </xf>
    <xf numFmtId="0" fontId="4" fillId="0" borderId="0" xfId="0" applyFont="1" applyAlignment="1">
      <alignment vertical="center" wrapText="1"/>
    </xf>
    <xf numFmtId="0" fontId="3" fillId="0" borderId="0" xfId="0" applyFont="1" applyAlignment="1">
      <alignment vertical="center" wrapText="1"/>
    </xf>
    <xf numFmtId="0" fontId="3" fillId="0" borderId="2" xfId="0" applyFont="1" applyBorder="1" applyAlignment="1">
      <alignment horizontal="center" vertical="center" wrapText="1"/>
    </xf>
    <xf numFmtId="173" fontId="3" fillId="0" borderId="2" xfId="0" applyNumberFormat="1" applyFont="1" applyBorder="1" applyAlignment="1">
      <alignment vertical="center" wrapText="1"/>
    </xf>
    <xf numFmtId="173" fontId="3" fillId="2" borderId="2" xfId="0" applyNumberFormat="1" applyFont="1" applyFill="1" applyBorder="1" applyAlignment="1">
      <alignment vertical="center" wrapText="1"/>
    </xf>
    <xf numFmtId="173" fontId="4" fillId="0" borderId="2" xfId="0" applyNumberFormat="1" applyFont="1" applyBorder="1" applyAlignment="1">
      <alignment vertical="center" wrapText="1"/>
    </xf>
    <xf numFmtId="0" fontId="3" fillId="0" borderId="2" xfId="0" applyFont="1" applyBorder="1" applyAlignment="1">
      <alignment vertical="center" wrapText="1"/>
    </xf>
    <xf numFmtId="0" fontId="4" fillId="0" borderId="2" xfId="0" applyFont="1" applyBorder="1" applyAlignment="1">
      <alignment horizontal="center" vertical="center" wrapText="1"/>
    </xf>
    <xf numFmtId="0" fontId="4" fillId="0" borderId="2" xfId="0" applyFont="1" applyBorder="1" applyAlignment="1">
      <alignment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172" fontId="3" fillId="0" borderId="0" xfId="0" applyNumberFormat="1" applyFont="1" applyAlignment="1">
      <alignment vertical="center" wrapText="1"/>
    </xf>
    <xf numFmtId="3" fontId="3" fillId="0" borderId="2" xfId="0" applyNumberFormat="1" applyFont="1" applyBorder="1" applyAlignment="1">
      <alignment horizontal="right" vertical="center" wrapText="1"/>
    </xf>
    <xf numFmtId="3" fontId="3" fillId="0" borderId="2" xfId="0" applyNumberFormat="1" applyFont="1" applyBorder="1" applyAlignment="1">
      <alignment horizontal="center" vertical="center" wrapText="1"/>
    </xf>
    <xf numFmtId="3" fontId="3" fillId="0" borderId="0" xfId="0" applyNumberFormat="1" applyFont="1" applyAlignment="1">
      <alignment vertical="center" wrapText="1"/>
    </xf>
    <xf numFmtId="0" fontId="3" fillId="0" borderId="2" xfId="0" applyFont="1" applyBorder="1" applyAlignment="1">
      <alignment horizontal="left" vertical="center" wrapText="1"/>
    </xf>
    <xf numFmtId="173" fontId="3" fillId="0" borderId="0" xfId="0" applyNumberFormat="1" applyFont="1" applyAlignment="1">
      <alignment horizontal="center" vertical="center" wrapText="1"/>
    </xf>
    <xf numFmtId="0" fontId="4" fillId="0" borderId="2" xfId="0" applyFont="1" applyBorder="1" applyAlignment="1">
      <alignment horizontal="left" vertical="center" wrapText="1"/>
    </xf>
    <xf numFmtId="3" fontId="4" fillId="0" borderId="2" xfId="0" applyNumberFormat="1" applyFont="1" applyBorder="1" applyAlignment="1">
      <alignment horizontal="right" vertical="center" wrapText="1"/>
    </xf>
    <xf numFmtId="173" fontId="4" fillId="0" borderId="2" xfId="0" applyNumberFormat="1" applyFont="1" applyBorder="1" applyAlignment="1">
      <alignment horizontal="right" vertical="center" wrapText="1"/>
    </xf>
    <xf numFmtId="173" fontId="3" fillId="0" borderId="2" xfId="0" applyNumberFormat="1" applyFont="1" applyBorder="1" applyAlignment="1">
      <alignment horizontal="center" vertical="center" wrapText="1"/>
    </xf>
    <xf numFmtId="1" fontId="4" fillId="0" borderId="2" xfId="0" quotePrefix="1" applyNumberFormat="1" applyFont="1" applyBorder="1" applyAlignment="1">
      <alignment horizontal="left" vertical="center" wrapText="1"/>
    </xf>
    <xf numFmtId="173" fontId="4" fillId="0" borderId="0" xfId="0" applyNumberFormat="1" applyFont="1" applyAlignment="1">
      <alignment vertical="center" wrapText="1"/>
    </xf>
    <xf numFmtId="173" fontId="4" fillId="0" borderId="2" xfId="0" applyNumberFormat="1" applyFont="1" applyBorder="1" applyAlignment="1">
      <alignment horizontal="center" vertical="center" wrapText="1"/>
    </xf>
    <xf numFmtId="1" fontId="4" fillId="0" borderId="2" xfId="0" applyNumberFormat="1" applyFont="1" applyBorder="1" applyAlignment="1">
      <alignment horizontal="left" vertical="center" wrapText="1"/>
    </xf>
    <xf numFmtId="49" fontId="4" fillId="0" borderId="2" xfId="0" applyNumberFormat="1" applyFont="1" applyBorder="1" applyAlignment="1">
      <alignment horizontal="left" vertical="center" wrapText="1"/>
    </xf>
    <xf numFmtId="2" fontId="4" fillId="0" borderId="2" xfId="0" applyNumberFormat="1" applyFont="1" applyBorder="1" applyAlignment="1">
      <alignment horizontal="left" vertical="center" wrapText="1"/>
    </xf>
    <xf numFmtId="49" fontId="4" fillId="0" borderId="15" xfId="0" applyNumberFormat="1" applyFont="1" applyBorder="1" applyAlignment="1">
      <alignment horizontal="center" vertical="center" wrapText="1"/>
    </xf>
    <xf numFmtId="3" fontId="3" fillId="0" borderId="0" xfId="0" applyNumberFormat="1" applyFont="1" applyAlignment="1">
      <alignment horizontal="right" vertical="center" wrapText="1"/>
    </xf>
    <xf numFmtId="0" fontId="4" fillId="0" borderId="0" xfId="0" applyFont="1" applyAlignment="1">
      <alignment wrapText="1"/>
    </xf>
    <xf numFmtId="0" fontId="3" fillId="0" borderId="0" xfId="0" applyFont="1" applyAlignment="1">
      <alignment wrapText="1"/>
    </xf>
    <xf numFmtId="175" fontId="4" fillId="0" borderId="0" xfId="0" applyNumberFormat="1" applyFont="1" applyAlignment="1">
      <alignment horizontal="center" vertical="center" wrapText="1"/>
    </xf>
    <xf numFmtId="173" fontId="4" fillId="0" borderId="0" xfId="0" applyNumberFormat="1" applyFont="1" applyAlignment="1">
      <alignment wrapText="1"/>
    </xf>
    <xf numFmtId="175" fontId="4" fillId="0" borderId="0" xfId="0" applyNumberFormat="1" applyFont="1" applyAlignment="1">
      <alignment wrapText="1"/>
    </xf>
    <xf numFmtId="0" fontId="4" fillId="0" borderId="2" xfId="0" applyFont="1" applyBorder="1" applyAlignment="1">
      <alignment horizontal="center" vertical="center"/>
    </xf>
    <xf numFmtId="0" fontId="3" fillId="0" borderId="2" xfId="0" applyFont="1" applyBorder="1" applyAlignment="1">
      <alignment horizontal="center" vertical="center"/>
    </xf>
    <xf numFmtId="0" fontId="3" fillId="2" borderId="2" xfId="0" applyFont="1" applyFill="1" applyBorder="1" applyAlignment="1">
      <alignment horizontal="center" vertical="center" wrapText="1"/>
    </xf>
    <xf numFmtId="173" fontId="3" fillId="2" borderId="2" xfId="0" applyNumberFormat="1" applyFont="1" applyFill="1" applyBorder="1" applyAlignment="1">
      <alignment horizontal="center" vertical="center" wrapText="1"/>
    </xf>
    <xf numFmtId="0" fontId="3" fillId="2" borderId="8" xfId="0" applyFont="1" applyFill="1" applyBorder="1" applyAlignment="1">
      <alignment horizontal="center" vertical="center" wrapText="1"/>
    </xf>
    <xf numFmtId="173" fontId="3" fillId="2" borderId="8" xfId="0" applyNumberFormat="1" applyFont="1" applyFill="1" applyBorder="1" applyAlignment="1">
      <alignment horizontal="center" vertical="center" wrapText="1"/>
    </xf>
    <xf numFmtId="0" fontId="3" fillId="0" borderId="2" xfId="0" applyFont="1" applyBorder="1" applyAlignment="1">
      <alignment horizontal="left" vertical="center"/>
    </xf>
    <xf numFmtId="0" fontId="4" fillId="0" borderId="2" xfId="0" quotePrefix="1" applyFont="1" applyBorder="1" applyAlignment="1">
      <alignment horizontal="left" vertical="center" wrapText="1"/>
    </xf>
    <xf numFmtId="173" fontId="4" fillId="0" borderId="2" xfId="0" applyNumberFormat="1" applyFont="1" applyBorder="1" applyAlignment="1">
      <alignment vertical="center"/>
    </xf>
    <xf numFmtId="173" fontId="3" fillId="0" borderId="2" xfId="0" applyNumberFormat="1" applyFont="1" applyBorder="1" applyAlignment="1">
      <alignment horizontal="left" vertical="center" wrapText="1"/>
    </xf>
    <xf numFmtId="0" fontId="3" fillId="0" borderId="0" xfId="0" applyFont="1" applyAlignment="1">
      <alignment horizontal="left" vertical="center" wrapText="1"/>
    </xf>
    <xf numFmtId="173" fontId="3" fillId="0" borderId="0" xfId="0" applyNumberFormat="1" applyFont="1" applyAlignment="1">
      <alignment horizontal="left" vertical="center" wrapText="1"/>
    </xf>
    <xf numFmtId="173" fontId="3" fillId="0" borderId="2" xfId="0" applyNumberFormat="1" applyFont="1" applyBorder="1" applyAlignment="1">
      <alignment vertical="center"/>
    </xf>
    <xf numFmtId="3" fontId="3" fillId="2" borderId="2" xfId="0" applyNumberFormat="1" applyFont="1" applyFill="1" applyBorder="1" applyAlignment="1">
      <alignment horizontal="right" vertical="center" wrapText="1"/>
    </xf>
    <xf numFmtId="0" fontId="3" fillId="0" borderId="2" xfId="0" applyFont="1" applyBorder="1" applyAlignment="1">
      <alignment wrapText="1"/>
    </xf>
    <xf numFmtId="173" fontId="3" fillId="0" borderId="0" xfId="0" applyNumberFormat="1" applyFont="1" applyAlignment="1">
      <alignment wrapText="1"/>
    </xf>
    <xf numFmtId="0" fontId="4" fillId="0" borderId="2" xfId="0" applyFont="1" applyBorder="1" applyAlignment="1">
      <alignment vertical="center"/>
    </xf>
    <xf numFmtId="0" fontId="3" fillId="0" borderId="2" xfId="0" applyFont="1" applyBorder="1" applyAlignment="1">
      <alignment vertical="center"/>
    </xf>
    <xf numFmtId="0" fontId="3" fillId="0" borderId="2" xfId="0" applyFont="1" applyBorder="1"/>
    <xf numFmtId="173" fontId="4" fillId="2" borderId="2" xfId="0" applyNumberFormat="1" applyFont="1" applyFill="1" applyBorder="1" applyAlignment="1">
      <alignment horizontal="left" vertical="center" wrapText="1"/>
    </xf>
    <xf numFmtId="0" fontId="3" fillId="2" borderId="8" xfId="0" applyFont="1" applyFill="1" applyBorder="1" applyAlignment="1">
      <alignment wrapText="1"/>
    </xf>
    <xf numFmtId="0" fontId="3" fillId="0" borderId="15" xfId="0" applyFont="1" applyBorder="1" applyAlignment="1">
      <alignment horizontal="center" vertical="center" wrapText="1"/>
    </xf>
    <xf numFmtId="0" fontId="3" fillId="2" borderId="2" xfId="0" applyFont="1" applyFill="1" applyBorder="1" applyAlignment="1">
      <alignment horizontal="left" vertical="center" wrapText="1"/>
    </xf>
    <xf numFmtId="2" fontId="3" fillId="2" borderId="2" xfId="0" applyNumberFormat="1" applyFont="1" applyFill="1" applyBorder="1" applyAlignment="1">
      <alignment horizontal="left" vertical="center" wrapText="1"/>
    </xf>
    <xf numFmtId="1" fontId="3" fillId="2" borderId="2" xfId="0" applyNumberFormat="1" applyFont="1" applyFill="1" applyBorder="1" applyAlignment="1">
      <alignment horizontal="left" vertical="center" wrapText="1"/>
    </xf>
    <xf numFmtId="0" fontId="4" fillId="0" borderId="0" xfId="0" applyFont="1"/>
    <xf numFmtId="0" fontId="11" fillId="0" borderId="0" xfId="0" applyFont="1" applyAlignment="1">
      <alignment horizontal="center" vertical="center" wrapText="1"/>
    </xf>
    <xf numFmtId="0" fontId="12" fillId="0" borderId="0" xfId="0" applyFont="1" applyAlignment="1">
      <alignment vertical="center" wrapText="1"/>
    </xf>
    <xf numFmtId="3" fontId="11" fillId="0" borderId="0" xfId="0" applyNumberFormat="1" applyFont="1" applyAlignment="1">
      <alignment horizontal="center" vertical="center" wrapText="1"/>
    </xf>
    <xf numFmtId="0" fontId="11" fillId="2" borderId="8" xfId="0" applyFont="1" applyFill="1" applyBorder="1" applyAlignment="1">
      <alignment horizontal="center" vertical="center" wrapText="1"/>
    </xf>
    <xf numFmtId="3" fontId="11" fillId="2" borderId="8" xfId="0" applyNumberFormat="1" applyFont="1" applyFill="1" applyBorder="1" applyAlignment="1">
      <alignment horizontal="center" vertical="center" wrapText="1"/>
    </xf>
    <xf numFmtId="0" fontId="13" fillId="2" borderId="8" xfId="0" applyFont="1" applyFill="1" applyBorder="1" applyAlignment="1">
      <alignment vertical="center" wrapText="1"/>
    </xf>
    <xf numFmtId="0" fontId="13" fillId="0" borderId="0" xfId="0" applyFont="1" applyAlignment="1">
      <alignment vertical="center" wrapText="1"/>
    </xf>
    <xf numFmtId="3" fontId="13" fillId="0" borderId="0" xfId="0" applyNumberFormat="1" applyFont="1" applyAlignment="1">
      <alignment vertical="center" wrapText="1"/>
    </xf>
    <xf numFmtId="0" fontId="11" fillId="2" borderId="8" xfId="0" applyFont="1" applyFill="1" applyBorder="1" applyAlignment="1">
      <alignment vertical="center" wrapText="1"/>
    </xf>
    <xf numFmtId="0" fontId="13" fillId="3" borderId="8" xfId="0" applyFont="1" applyFill="1" applyBorder="1" applyAlignment="1">
      <alignment vertical="center" wrapText="1"/>
    </xf>
    <xf numFmtId="0" fontId="14" fillId="3" borderId="2" xfId="0" applyFont="1" applyFill="1" applyBorder="1" applyAlignment="1">
      <alignment vertical="center" wrapText="1"/>
    </xf>
    <xf numFmtId="0" fontId="15" fillId="3" borderId="8" xfId="0" applyFont="1" applyFill="1" applyBorder="1" applyAlignment="1">
      <alignment vertical="center" wrapText="1"/>
    </xf>
    <xf numFmtId="1" fontId="11" fillId="2" borderId="8" xfId="0" applyNumberFormat="1" applyFont="1" applyFill="1" applyBorder="1" applyAlignment="1">
      <alignment vertical="center" wrapText="1"/>
    </xf>
    <xf numFmtId="0" fontId="11" fillId="3" borderId="8" xfId="0" applyFont="1" applyFill="1" applyBorder="1" applyAlignment="1">
      <alignment vertical="center" wrapText="1"/>
    </xf>
    <xf numFmtId="1" fontId="15" fillId="3" borderId="8" xfId="0" applyNumberFormat="1" applyFont="1" applyFill="1" applyBorder="1" applyAlignment="1">
      <alignment vertical="center" wrapText="1"/>
    </xf>
    <xf numFmtId="1" fontId="13" fillId="3" borderId="8" xfId="0" applyNumberFormat="1" applyFont="1" applyFill="1" applyBorder="1" applyAlignment="1">
      <alignment vertical="center" wrapText="1"/>
    </xf>
    <xf numFmtId="1" fontId="13" fillId="0" borderId="0" xfId="0" applyNumberFormat="1" applyFont="1" applyAlignment="1">
      <alignment vertical="center" wrapText="1"/>
    </xf>
    <xf numFmtId="0" fontId="11" fillId="0" borderId="0" xfId="0" applyFont="1" applyAlignment="1">
      <alignment vertical="center" wrapText="1"/>
    </xf>
    <xf numFmtId="0" fontId="12" fillId="2" borderId="8" xfId="0" applyFont="1" applyFill="1" applyBorder="1" applyAlignment="1">
      <alignment vertical="center" wrapText="1"/>
    </xf>
    <xf numFmtId="0" fontId="13" fillId="0" borderId="0" xfId="0" applyFont="1" applyAlignment="1">
      <alignment horizontal="center" vertical="center" wrapText="1"/>
    </xf>
    <xf numFmtId="0" fontId="12" fillId="0" borderId="0" xfId="0" applyFont="1" applyAlignment="1">
      <alignment horizontal="left" vertical="center" wrapText="1"/>
    </xf>
    <xf numFmtId="0" fontId="12" fillId="0" borderId="0" xfId="0" applyFont="1" applyAlignment="1">
      <alignment horizontal="right" vertical="center" wrapText="1"/>
    </xf>
    <xf numFmtId="172" fontId="12" fillId="0" borderId="0" xfId="0" applyNumberFormat="1" applyFont="1" applyAlignment="1">
      <alignment vertical="center" wrapText="1"/>
    </xf>
    <xf numFmtId="0" fontId="12" fillId="0" borderId="0" xfId="0" applyFont="1" applyAlignment="1">
      <alignment horizontal="center" vertical="center" wrapText="1"/>
    </xf>
    <xf numFmtId="3" fontId="18" fillId="0" borderId="0" xfId="0" applyNumberFormat="1" applyFont="1" applyAlignment="1">
      <alignment horizontal="center" vertical="center" wrapText="1"/>
    </xf>
    <xf numFmtId="3" fontId="18" fillId="0" borderId="2" xfId="0" applyNumberFormat="1" applyFont="1" applyBorder="1" applyAlignment="1">
      <alignment horizontal="center" vertical="center" wrapText="1"/>
    </xf>
    <xf numFmtId="3" fontId="19" fillId="0" borderId="2" xfId="0" applyNumberFormat="1" applyFont="1" applyBorder="1" applyAlignment="1">
      <alignment horizontal="center" vertical="center" wrapText="1"/>
    </xf>
    <xf numFmtId="3" fontId="18" fillId="0" borderId="2" xfId="0" applyNumberFormat="1" applyFont="1" applyBorder="1" applyAlignment="1">
      <alignment horizontal="right" vertical="center" wrapText="1"/>
    </xf>
    <xf numFmtId="172" fontId="18" fillId="0" borderId="2" xfId="0" applyNumberFormat="1" applyFont="1" applyBorder="1" applyAlignment="1">
      <alignment horizontal="right" vertical="center" wrapText="1"/>
    </xf>
    <xf numFmtId="3" fontId="19" fillId="0" borderId="0" xfId="0" applyNumberFormat="1" applyFont="1" applyAlignment="1">
      <alignment vertical="center" wrapText="1"/>
    </xf>
    <xf numFmtId="1" fontId="19" fillId="0" borderId="2" xfId="0" applyNumberFormat="1" applyFont="1" applyBorder="1" applyAlignment="1">
      <alignment horizontal="center" vertical="center" wrapText="1"/>
    </xf>
    <xf numFmtId="173" fontId="19" fillId="0" borderId="2" xfId="0" applyNumberFormat="1" applyFont="1" applyBorder="1" applyAlignment="1">
      <alignment horizontal="left" vertical="center" wrapText="1"/>
    </xf>
    <xf numFmtId="173" fontId="19" fillId="0" borderId="2" xfId="0" applyNumberFormat="1" applyFont="1" applyBorder="1" applyAlignment="1">
      <alignment horizontal="center" vertical="center" wrapText="1"/>
    </xf>
    <xf numFmtId="0" fontId="19" fillId="0" borderId="2" xfId="0" applyFont="1" applyBorder="1" applyAlignment="1">
      <alignment horizontal="center" vertical="center" wrapText="1"/>
    </xf>
    <xf numFmtId="3" fontId="19" fillId="0" borderId="2" xfId="0" applyNumberFormat="1" applyFont="1" applyBorder="1" applyAlignment="1">
      <alignment vertical="center" wrapText="1"/>
    </xf>
    <xf numFmtId="3" fontId="19" fillId="0" borderId="2" xfId="0" applyNumberFormat="1" applyFont="1" applyBorder="1" applyAlignment="1">
      <alignment horizontal="right" vertical="center" wrapText="1"/>
    </xf>
    <xf numFmtId="0" fontId="19" fillId="0" borderId="0" xfId="0" applyFont="1" applyAlignment="1">
      <alignment horizontal="center" vertical="center" wrapText="1"/>
    </xf>
    <xf numFmtId="3" fontId="19" fillId="0" borderId="4" xfId="0" applyNumberFormat="1" applyFont="1" applyBorder="1" applyAlignment="1">
      <alignment horizontal="center" vertical="center" wrapText="1"/>
    </xf>
    <xf numFmtId="173" fontId="19" fillId="0" borderId="2" xfId="0" applyNumberFormat="1" applyFont="1" applyBorder="1" applyAlignment="1">
      <alignment horizontal="right" vertical="center" wrapText="1"/>
    </xf>
    <xf numFmtId="3" fontId="19" fillId="0" borderId="7" xfId="0" applyNumberFormat="1" applyFont="1" applyBorder="1" applyAlignment="1">
      <alignment horizontal="center" vertical="center" wrapText="1"/>
    </xf>
    <xf numFmtId="0" fontId="18" fillId="0" borderId="2" xfId="0" applyFont="1" applyBorder="1" applyAlignment="1">
      <alignment horizontal="center" vertical="center" wrapText="1"/>
    </xf>
    <xf numFmtId="0" fontId="18" fillId="0" borderId="2" xfId="0" applyFont="1" applyBorder="1" applyAlignment="1">
      <alignment vertical="center" wrapText="1"/>
    </xf>
    <xf numFmtId="0" fontId="23" fillId="0" borderId="0" xfId="0" applyFont="1" applyAlignment="1">
      <alignment horizontal="center" vertical="center"/>
    </xf>
    <xf numFmtId="0" fontId="24" fillId="0" borderId="0" xfId="0" applyFont="1" applyAlignment="1">
      <alignment horizontal="center" vertical="center"/>
    </xf>
    <xf numFmtId="0" fontId="24" fillId="0" borderId="0" xfId="0" applyFont="1" applyAlignment="1">
      <alignment horizontal="right"/>
    </xf>
    <xf numFmtId="0" fontId="24" fillId="0" borderId="0" xfId="0" applyFont="1"/>
    <xf numFmtId="0" fontId="25" fillId="0" borderId="0" xfId="0" applyFont="1"/>
    <xf numFmtId="0" fontId="26" fillId="0" borderId="0" xfId="0" applyFont="1" applyAlignment="1">
      <alignment horizontal="center" vertical="center"/>
    </xf>
    <xf numFmtId="0" fontId="27" fillId="0" borderId="0" xfId="0" applyFont="1" applyAlignment="1">
      <alignment horizontal="center" vertical="center"/>
    </xf>
    <xf numFmtId="0" fontId="24" fillId="0" borderId="0" xfId="0" applyFont="1" applyAlignment="1">
      <alignment horizontal="right" vertical="center"/>
    </xf>
    <xf numFmtId="0" fontId="19" fillId="0" borderId="2" xfId="0" applyFont="1" applyBorder="1" applyAlignment="1">
      <alignment horizontal="left" vertical="center" wrapText="1"/>
    </xf>
    <xf numFmtId="0" fontId="19" fillId="0" borderId="2" xfId="0" applyFont="1" applyBorder="1" applyAlignment="1">
      <alignment horizontal="right" vertical="center" wrapText="1"/>
    </xf>
    <xf numFmtId="1" fontId="19" fillId="0" borderId="2" xfId="0" applyNumberFormat="1" applyFont="1" applyBorder="1" applyAlignment="1">
      <alignment horizontal="left" vertical="center" wrapText="1"/>
    </xf>
    <xf numFmtId="49" fontId="19" fillId="0" borderId="2" xfId="0" applyNumberFormat="1" applyFont="1" applyBorder="1" applyAlignment="1">
      <alignment horizontal="left" vertical="center" wrapText="1"/>
    </xf>
    <xf numFmtId="1" fontId="19" fillId="0" borderId="2" xfId="0" quotePrefix="1" applyNumberFormat="1" applyFont="1" applyBorder="1" applyAlignment="1">
      <alignment horizontal="left" vertical="center" wrapText="1"/>
    </xf>
    <xf numFmtId="0" fontId="19" fillId="0" borderId="2" xfId="0" quotePrefix="1" applyFont="1" applyBorder="1" applyAlignment="1">
      <alignment horizontal="left" vertical="center" wrapText="1"/>
    </xf>
    <xf numFmtId="0" fontId="21" fillId="0" borderId="2" xfId="0" applyFont="1" applyBorder="1" applyAlignment="1">
      <alignment vertical="center" wrapText="1"/>
    </xf>
    <xf numFmtId="1" fontId="21" fillId="0" borderId="2" xfId="0" applyNumberFormat="1" applyFont="1" applyBorder="1" applyAlignment="1">
      <alignment horizontal="left" vertical="center" wrapText="1"/>
    </xf>
    <xf numFmtId="2" fontId="19" fillId="0" borderId="2" xfId="0" applyNumberFormat="1" applyFont="1" applyBorder="1" applyAlignment="1">
      <alignment horizontal="left" vertical="center" wrapText="1"/>
    </xf>
    <xf numFmtId="0" fontId="21" fillId="0" borderId="2" xfId="0" applyFont="1" applyBorder="1" applyAlignment="1">
      <alignment horizontal="left" vertical="center" wrapText="1"/>
    </xf>
    <xf numFmtId="0" fontId="19" fillId="2" borderId="2" xfId="0" applyFont="1" applyFill="1" applyBorder="1" applyAlignment="1">
      <alignment horizontal="left" vertical="center" wrapText="1"/>
    </xf>
    <xf numFmtId="0" fontId="19" fillId="2" borderId="2" xfId="0" applyFont="1" applyFill="1" applyBorder="1" applyAlignment="1">
      <alignment horizontal="right" vertical="center" wrapText="1"/>
    </xf>
    <xf numFmtId="0" fontId="24" fillId="2" borderId="8" xfId="0" applyFont="1" applyFill="1" applyBorder="1"/>
    <xf numFmtId="49" fontId="24" fillId="0" borderId="0" xfId="0" applyNumberFormat="1" applyFont="1"/>
    <xf numFmtId="0" fontId="23" fillId="0" borderId="0" xfId="0" applyFont="1"/>
    <xf numFmtId="173" fontId="23" fillId="0" borderId="0" xfId="0" applyNumberFormat="1" applyFont="1"/>
    <xf numFmtId="0" fontId="28" fillId="0" borderId="0" xfId="0" applyFont="1" applyAlignment="1">
      <alignment horizontal="center" vertical="center"/>
    </xf>
    <xf numFmtId="0" fontId="28" fillId="0" borderId="0" xfId="0" applyFont="1"/>
    <xf numFmtId="0" fontId="23" fillId="0" borderId="2" xfId="0" applyFont="1" applyBorder="1" applyAlignment="1">
      <alignment horizontal="center" vertical="center"/>
    </xf>
    <xf numFmtId="0" fontId="23" fillId="0" borderId="2" xfId="0" applyFont="1" applyBorder="1" applyAlignment="1">
      <alignment horizontal="center" vertical="center" wrapText="1"/>
    </xf>
    <xf numFmtId="0" fontId="28" fillId="0" borderId="2" xfId="0" applyFont="1" applyBorder="1" applyAlignment="1">
      <alignment horizontal="center" vertical="center"/>
    </xf>
    <xf numFmtId="173" fontId="28" fillId="0" borderId="2" xfId="0" applyNumberFormat="1" applyFont="1" applyBorder="1" applyAlignment="1">
      <alignment horizontal="center" vertical="center" wrapText="1"/>
    </xf>
    <xf numFmtId="0" fontId="28" fillId="0" borderId="2" xfId="0" applyFont="1" applyBorder="1" applyAlignment="1">
      <alignment horizontal="left" vertical="center"/>
    </xf>
    <xf numFmtId="1" fontId="22" fillId="0" borderId="2" xfId="0" applyNumberFormat="1" applyFont="1" applyBorder="1" applyAlignment="1">
      <alignment horizontal="left" vertical="center" wrapText="1"/>
    </xf>
    <xf numFmtId="173" fontId="22" fillId="0" borderId="2" xfId="0" applyNumberFormat="1" applyFont="1" applyBorder="1" applyAlignment="1">
      <alignment horizontal="right" vertical="center" wrapText="1"/>
    </xf>
    <xf numFmtId="0" fontId="22" fillId="0" borderId="2" xfId="0" applyFont="1" applyBorder="1" applyAlignment="1">
      <alignment horizontal="left" vertical="center" wrapText="1"/>
    </xf>
    <xf numFmtId="173" fontId="22" fillId="0" borderId="2" xfId="0" applyNumberFormat="1" applyFont="1" applyBorder="1" applyAlignment="1">
      <alignment vertical="center" wrapText="1"/>
    </xf>
    <xf numFmtId="169" fontId="23" fillId="0" borderId="0" xfId="0" applyNumberFormat="1" applyFont="1"/>
    <xf numFmtId="0" fontId="3" fillId="0" borderId="0" xfId="0" applyFont="1" applyAlignment="1">
      <alignment horizontal="center" vertical="center"/>
    </xf>
    <xf numFmtId="0" fontId="3" fillId="0" borderId="0" xfId="0" applyFont="1"/>
    <xf numFmtId="0" fontId="4" fillId="0" borderId="0" xfId="0" applyFont="1" applyAlignment="1">
      <alignment horizontal="center" vertical="center"/>
    </xf>
    <xf numFmtId="0" fontId="4" fillId="0" borderId="0" xfId="0" applyFont="1" applyAlignment="1">
      <alignment vertical="center"/>
    </xf>
    <xf numFmtId="173" fontId="4" fillId="0" borderId="0" xfId="0" applyNumberFormat="1" applyFont="1" applyAlignment="1">
      <alignment vertical="center"/>
    </xf>
    <xf numFmtId="49" fontId="31" fillId="0" borderId="2" xfId="0" applyNumberFormat="1" applyFont="1" applyBorder="1" applyAlignment="1">
      <alignment horizontal="center" vertical="center" wrapText="1"/>
    </xf>
    <xf numFmtId="0" fontId="29" fillId="0" borderId="0" xfId="0" applyFont="1"/>
    <xf numFmtId="0" fontId="31" fillId="0" borderId="2" xfId="0" applyFont="1" applyBorder="1" applyAlignment="1">
      <alignment horizontal="left" vertical="center" wrapText="1"/>
    </xf>
    <xf numFmtId="1" fontId="31" fillId="0" borderId="2" xfId="0" applyNumberFormat="1" applyFont="1" applyBorder="1" applyAlignment="1">
      <alignment horizontal="center" vertical="center" wrapText="1"/>
    </xf>
    <xf numFmtId="0" fontId="31" fillId="0" borderId="2" xfId="0" applyFont="1" applyBorder="1" applyAlignment="1">
      <alignment horizontal="center" vertical="center" wrapText="1"/>
    </xf>
    <xf numFmtId="0" fontId="35" fillId="0" borderId="0" xfId="0" applyFont="1" applyAlignment="1">
      <alignment vertical="center" wrapText="1"/>
    </xf>
    <xf numFmtId="0" fontId="36" fillId="0" borderId="0" xfId="0" applyFont="1" applyAlignment="1">
      <alignment vertical="center" wrapText="1"/>
    </xf>
    <xf numFmtId="0" fontId="19" fillId="0" borderId="0" xfId="0" applyFont="1" applyAlignment="1">
      <alignment horizontal="left" vertical="center" wrapText="1"/>
    </xf>
    <xf numFmtId="0" fontId="19" fillId="0" borderId="0" xfId="0" applyFont="1" applyAlignment="1">
      <alignment vertical="center" wrapText="1"/>
    </xf>
    <xf numFmtId="3" fontId="19" fillId="0" borderId="0" xfId="0" applyNumberFormat="1" applyFont="1" applyAlignment="1">
      <alignment horizontal="right" vertical="center" wrapText="1"/>
    </xf>
    <xf numFmtId="172" fontId="19" fillId="0" borderId="0" xfId="0" applyNumberFormat="1" applyFont="1" applyAlignment="1">
      <alignment vertical="center" wrapText="1"/>
    </xf>
    <xf numFmtId="3" fontId="19" fillId="0" borderId="0" xfId="0" applyNumberFormat="1" applyFont="1" applyAlignment="1">
      <alignment horizontal="center" vertical="center" wrapText="1"/>
    </xf>
    <xf numFmtId="172" fontId="19" fillId="0" borderId="2" xfId="0" applyNumberFormat="1" applyFont="1" applyBorder="1" applyAlignment="1">
      <alignment horizontal="center" vertical="center" wrapText="1"/>
    </xf>
    <xf numFmtId="172" fontId="18" fillId="0" borderId="2" xfId="0" applyNumberFormat="1" applyFont="1" applyBorder="1" applyAlignment="1">
      <alignment horizontal="center" vertical="center" wrapText="1"/>
    </xf>
    <xf numFmtId="3" fontId="18" fillId="2" borderId="18" xfId="0" applyNumberFormat="1" applyFont="1" applyFill="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3" fontId="18" fillId="2" borderId="2" xfId="0" applyNumberFormat="1" applyFont="1" applyFill="1" applyBorder="1" applyAlignment="1">
      <alignment horizontal="right" vertical="center" wrapText="1"/>
    </xf>
    <xf numFmtId="0" fontId="18" fillId="2" borderId="2" xfId="0" applyFont="1" applyFill="1" applyBorder="1" applyAlignment="1">
      <alignment horizontal="center" vertical="center" wrapText="1"/>
    </xf>
    <xf numFmtId="0" fontId="18" fillId="2" borderId="2" xfId="0" applyFont="1" applyFill="1" applyBorder="1" applyAlignment="1">
      <alignment horizontal="left" vertical="center" wrapText="1"/>
    </xf>
    <xf numFmtId="173" fontId="18" fillId="2" borderId="2" xfId="0" applyNumberFormat="1" applyFont="1" applyFill="1" applyBorder="1" applyAlignment="1">
      <alignment horizontal="right" vertical="center" wrapText="1"/>
    </xf>
    <xf numFmtId="3" fontId="18" fillId="2" borderId="2" xfId="0" applyNumberFormat="1" applyFont="1" applyFill="1" applyBorder="1" applyAlignment="1">
      <alignment horizontal="center" vertical="center" wrapText="1"/>
    </xf>
    <xf numFmtId="3" fontId="18" fillId="2" borderId="8" xfId="0" applyNumberFormat="1" applyFont="1" applyFill="1" applyBorder="1" applyAlignment="1">
      <alignment horizontal="center" vertical="center" wrapText="1"/>
    </xf>
    <xf numFmtId="3" fontId="19" fillId="2" borderId="8" xfId="0" applyNumberFormat="1" applyFont="1" applyFill="1" applyBorder="1" applyAlignment="1">
      <alignment horizontal="center" vertical="center" wrapText="1"/>
    </xf>
    <xf numFmtId="3" fontId="19" fillId="2" borderId="2" xfId="0" applyNumberFormat="1" applyFont="1" applyFill="1" applyBorder="1" applyAlignment="1">
      <alignment horizontal="center" vertical="center" wrapText="1"/>
    </xf>
    <xf numFmtId="3" fontId="19" fillId="2" borderId="8" xfId="0" applyNumberFormat="1" applyFont="1" applyFill="1" applyBorder="1" applyAlignment="1">
      <alignment vertical="center" wrapText="1"/>
    </xf>
    <xf numFmtId="173" fontId="19" fillId="2" borderId="2" xfId="0" applyNumberFormat="1" applyFont="1" applyFill="1" applyBorder="1" applyAlignment="1">
      <alignment horizontal="right" vertical="center" wrapText="1"/>
    </xf>
    <xf numFmtId="3" fontId="19" fillId="2" borderId="2" xfId="0" applyNumberFormat="1" applyFont="1" applyFill="1" applyBorder="1" applyAlignment="1">
      <alignment horizontal="right" vertical="center" wrapText="1"/>
    </xf>
    <xf numFmtId="2" fontId="18" fillId="2" borderId="2" xfId="0" applyNumberFormat="1" applyFont="1" applyFill="1" applyBorder="1" applyAlignment="1">
      <alignment horizontal="left" vertical="center" wrapText="1"/>
    </xf>
    <xf numFmtId="0" fontId="18" fillId="2" borderId="2" xfId="0" applyFont="1" applyFill="1" applyBorder="1" applyAlignment="1">
      <alignment vertical="center" wrapText="1"/>
    </xf>
    <xf numFmtId="3" fontId="18" fillId="2" borderId="8" xfId="0" applyNumberFormat="1" applyFont="1" applyFill="1" applyBorder="1" applyAlignment="1">
      <alignment vertical="center" wrapText="1"/>
    </xf>
    <xf numFmtId="0" fontId="19" fillId="3" borderId="2" xfId="0" applyFont="1" applyFill="1" applyBorder="1" applyAlignment="1">
      <alignment horizontal="center" vertical="center" wrapText="1"/>
    </xf>
    <xf numFmtId="0" fontId="19" fillId="3" borderId="2" xfId="0" applyFont="1" applyFill="1" applyBorder="1" applyAlignment="1">
      <alignment horizontal="left" vertical="center" wrapText="1"/>
    </xf>
    <xf numFmtId="3" fontId="19" fillId="3" borderId="2" xfId="0" applyNumberFormat="1" applyFont="1" applyFill="1" applyBorder="1" applyAlignment="1">
      <alignment horizontal="center" vertical="center" wrapText="1"/>
    </xf>
    <xf numFmtId="3" fontId="19" fillId="3" borderId="2" xfId="0" applyNumberFormat="1" applyFont="1" applyFill="1" applyBorder="1" applyAlignment="1">
      <alignment horizontal="right" vertical="center" wrapText="1"/>
    </xf>
    <xf numFmtId="173" fontId="19" fillId="3" borderId="2" xfId="0" applyNumberFormat="1" applyFont="1" applyFill="1" applyBorder="1" applyAlignment="1">
      <alignment horizontal="right" vertical="center" wrapText="1"/>
    </xf>
    <xf numFmtId="3" fontId="19" fillId="3" borderId="2" xfId="0" applyNumberFormat="1" applyFont="1" applyFill="1" applyBorder="1" applyAlignment="1">
      <alignment vertical="center" wrapText="1"/>
    </xf>
    <xf numFmtId="0" fontId="19" fillId="3" borderId="8" xfId="0" applyFont="1" applyFill="1" applyBorder="1" applyAlignment="1">
      <alignment vertical="center" wrapText="1"/>
    </xf>
    <xf numFmtId="3" fontId="19" fillId="3" borderId="8" xfId="0" applyNumberFormat="1" applyFont="1" applyFill="1" applyBorder="1" applyAlignment="1">
      <alignment horizontal="center" vertical="center" wrapText="1"/>
    </xf>
    <xf numFmtId="0" fontId="18" fillId="2" borderId="8" xfId="0" applyFont="1" applyFill="1" applyBorder="1" applyAlignment="1">
      <alignment vertical="center" wrapText="1"/>
    </xf>
    <xf numFmtId="0" fontId="38" fillId="0" borderId="2" xfId="0" applyFont="1" applyBorder="1" applyAlignment="1">
      <alignment horizontal="left" vertical="center" wrapText="1"/>
    </xf>
    <xf numFmtId="0" fontId="38" fillId="0" borderId="2" xfId="0" applyFont="1" applyBorder="1" applyAlignment="1">
      <alignment horizontal="center" vertical="center" wrapText="1"/>
    </xf>
    <xf numFmtId="0" fontId="31" fillId="0" borderId="2" xfId="0" quotePrefix="1" applyFont="1" applyBorder="1" applyAlignment="1">
      <alignment horizontal="center" vertical="center" wrapText="1"/>
    </xf>
    <xf numFmtId="4" fontId="31" fillId="0" borderId="2" xfId="0" applyNumberFormat="1" applyFont="1" applyBorder="1" applyAlignment="1">
      <alignment horizontal="center" vertical="center" wrapText="1"/>
    </xf>
    <xf numFmtId="0" fontId="31" fillId="0" borderId="2" xfId="0" applyFont="1" applyBorder="1" applyAlignment="1">
      <alignment horizontal="right" vertical="center" wrapText="1"/>
    </xf>
    <xf numFmtId="4" fontId="31" fillId="0" borderId="2" xfId="0" applyNumberFormat="1" applyFont="1" applyBorder="1" applyAlignment="1">
      <alignment horizontal="right" vertical="center" wrapText="1"/>
    </xf>
    <xf numFmtId="0" fontId="38" fillId="0" borderId="2" xfId="0" applyFont="1" applyBorder="1" applyAlignment="1">
      <alignment horizontal="right" vertical="center" wrapText="1"/>
    </xf>
    <xf numFmtId="1" fontId="31" fillId="0" borderId="2" xfId="0" applyNumberFormat="1" applyFont="1" applyBorder="1" applyAlignment="1">
      <alignment horizontal="right" vertical="center" wrapText="1"/>
    </xf>
    <xf numFmtId="0" fontId="21" fillId="3" borderId="2" xfId="0" applyFont="1" applyFill="1" applyBorder="1" applyAlignment="1">
      <alignment horizontal="center" vertical="center" wrapText="1"/>
    </xf>
    <xf numFmtId="0" fontId="21" fillId="3" borderId="2" xfId="0" applyFont="1" applyFill="1" applyBorder="1" applyAlignment="1">
      <alignment vertical="center" wrapText="1"/>
    </xf>
    <xf numFmtId="3" fontId="21" fillId="3" borderId="2" xfId="0" applyNumberFormat="1" applyFont="1" applyFill="1" applyBorder="1" applyAlignment="1">
      <alignment horizontal="center" vertical="center" wrapText="1"/>
    </xf>
    <xf numFmtId="3" fontId="21" fillId="3" borderId="2" xfId="0" applyNumberFormat="1" applyFont="1" applyFill="1" applyBorder="1" applyAlignment="1">
      <alignment horizontal="right" vertical="center" wrapText="1"/>
    </xf>
    <xf numFmtId="173" fontId="21" fillId="3" borderId="2" xfId="0" applyNumberFormat="1" applyFont="1" applyFill="1" applyBorder="1" applyAlignment="1">
      <alignment horizontal="right" vertical="center" wrapText="1"/>
    </xf>
    <xf numFmtId="3" fontId="21" fillId="3" borderId="2" xfId="0" applyNumberFormat="1" applyFont="1" applyFill="1" applyBorder="1" applyAlignment="1">
      <alignment vertical="center" wrapText="1"/>
    </xf>
    <xf numFmtId="0" fontId="21" fillId="3" borderId="8" xfId="0" applyFont="1" applyFill="1" applyBorder="1" applyAlignment="1">
      <alignment vertical="center" wrapText="1"/>
    </xf>
    <xf numFmtId="3" fontId="21" fillId="3" borderId="8" xfId="0" applyNumberFormat="1" applyFont="1" applyFill="1" applyBorder="1" applyAlignment="1">
      <alignment horizontal="center" vertical="center" wrapText="1"/>
    </xf>
    <xf numFmtId="1" fontId="18" fillId="2" borderId="2" xfId="0" applyNumberFormat="1" applyFont="1" applyFill="1" applyBorder="1" applyAlignment="1">
      <alignment horizontal="left" vertical="center" wrapText="1"/>
    </xf>
    <xf numFmtId="1" fontId="18" fillId="2" borderId="8" xfId="0" applyNumberFormat="1" applyFont="1" applyFill="1" applyBorder="1" applyAlignment="1">
      <alignment vertical="center" wrapText="1"/>
    </xf>
    <xf numFmtId="1" fontId="19" fillId="3" borderId="2" xfId="0" applyNumberFormat="1" applyFont="1" applyFill="1" applyBorder="1" applyAlignment="1">
      <alignment horizontal="left" vertical="center" wrapText="1"/>
    </xf>
    <xf numFmtId="173" fontId="19" fillId="3" borderId="2" xfId="0" applyNumberFormat="1" applyFont="1" applyFill="1" applyBorder="1" applyAlignment="1">
      <alignment vertical="center" wrapText="1"/>
    </xf>
    <xf numFmtId="0" fontId="18" fillId="3" borderId="8" xfId="0" applyFont="1" applyFill="1" applyBorder="1" applyAlignment="1">
      <alignment vertical="center" wrapText="1"/>
    </xf>
    <xf numFmtId="1" fontId="19" fillId="3" borderId="2" xfId="0" applyNumberFormat="1" applyFont="1" applyFill="1" applyBorder="1" applyAlignment="1">
      <alignment horizontal="center" vertical="center" wrapText="1"/>
    </xf>
    <xf numFmtId="1" fontId="21" fillId="3" borderId="2" xfId="0" applyNumberFormat="1" applyFont="1" applyFill="1" applyBorder="1" applyAlignment="1">
      <alignment horizontal="left" vertical="center" wrapText="1"/>
    </xf>
    <xf numFmtId="1" fontId="21" fillId="3" borderId="2" xfId="0" applyNumberFormat="1" applyFont="1" applyFill="1" applyBorder="1" applyAlignment="1">
      <alignment horizontal="center" vertical="center" wrapText="1"/>
    </xf>
    <xf numFmtId="3" fontId="21" fillId="3" borderId="2" xfId="0" quotePrefix="1" applyNumberFormat="1" applyFont="1" applyFill="1" applyBorder="1" applyAlignment="1">
      <alignment horizontal="center" vertical="center" wrapText="1"/>
    </xf>
    <xf numFmtId="1" fontId="21" fillId="3" borderId="8" xfId="0" applyNumberFormat="1" applyFont="1" applyFill="1" applyBorder="1" applyAlignment="1">
      <alignment vertical="center" wrapText="1"/>
    </xf>
    <xf numFmtId="1" fontId="19" fillId="3" borderId="8" xfId="0" applyNumberFormat="1" applyFont="1" applyFill="1" applyBorder="1" applyAlignment="1">
      <alignment vertical="center" wrapText="1"/>
    </xf>
    <xf numFmtId="0" fontId="21" fillId="3" borderId="2" xfId="0" applyFont="1" applyFill="1" applyBorder="1" applyAlignment="1">
      <alignment horizontal="left" vertical="center" wrapText="1"/>
    </xf>
    <xf numFmtId="1" fontId="19" fillId="0" borderId="2" xfId="0" applyNumberFormat="1" applyFont="1" applyBorder="1" applyAlignment="1">
      <alignment horizontal="right" vertical="center" wrapText="1"/>
    </xf>
    <xf numFmtId="1" fontId="19" fillId="0" borderId="0" xfId="0" applyNumberFormat="1" applyFont="1" applyAlignment="1">
      <alignment vertical="center" wrapText="1"/>
    </xf>
    <xf numFmtId="173" fontId="19" fillId="0" borderId="2" xfId="0" applyNumberFormat="1" applyFont="1" applyBorder="1" applyAlignment="1">
      <alignment vertical="center" wrapText="1"/>
    </xf>
    <xf numFmtId="4" fontId="19" fillId="0" borderId="2" xfId="0" applyNumberFormat="1" applyFont="1" applyBorder="1" applyAlignment="1">
      <alignment vertical="center" wrapText="1"/>
    </xf>
    <xf numFmtId="3" fontId="19" fillId="2" borderId="2" xfId="0" applyNumberFormat="1" applyFont="1" applyFill="1" applyBorder="1" applyAlignment="1">
      <alignment vertical="center" wrapText="1"/>
    </xf>
    <xf numFmtId="173" fontId="21" fillId="3" borderId="2" xfId="0" applyNumberFormat="1" applyFont="1" applyFill="1" applyBorder="1" applyAlignment="1">
      <alignment vertical="center" wrapText="1"/>
    </xf>
    <xf numFmtId="3" fontId="20" fillId="3" borderId="2" xfId="0" applyNumberFormat="1" applyFont="1" applyFill="1" applyBorder="1" applyAlignment="1">
      <alignment vertical="center" wrapText="1"/>
    </xf>
    <xf numFmtId="49" fontId="18" fillId="2" borderId="2" xfId="0" applyNumberFormat="1" applyFont="1" applyFill="1" applyBorder="1" applyAlignment="1">
      <alignment horizontal="center" vertical="center" wrapText="1"/>
    </xf>
    <xf numFmtId="3" fontId="31" fillId="0" borderId="2" xfId="0" applyNumberFormat="1" applyFont="1" applyBorder="1" applyAlignment="1">
      <alignment horizontal="center" vertical="center" wrapText="1"/>
    </xf>
    <xf numFmtId="0" fontId="19" fillId="0" borderId="18" xfId="0" applyFont="1" applyBorder="1" applyAlignment="1">
      <alignment horizontal="left" vertical="center" wrapText="1"/>
    </xf>
    <xf numFmtId="1" fontId="19" fillId="0" borderId="5" xfId="0" applyNumberFormat="1" applyFont="1" applyBorder="1" applyAlignment="1">
      <alignment horizontal="center" vertical="center" wrapText="1"/>
    </xf>
    <xf numFmtId="176" fontId="19" fillId="0" borderId="2" xfId="0" applyNumberFormat="1" applyFont="1" applyBorder="1" applyAlignment="1">
      <alignment vertical="center" wrapText="1"/>
    </xf>
    <xf numFmtId="0" fontId="19" fillId="2" borderId="8" xfId="0" applyFont="1" applyFill="1" applyBorder="1" applyAlignment="1">
      <alignment vertical="center" wrapText="1"/>
    </xf>
    <xf numFmtId="0" fontId="18" fillId="0" borderId="0" xfId="0" applyFont="1" applyAlignment="1">
      <alignment vertical="center" wrapText="1"/>
    </xf>
    <xf numFmtId="0" fontId="39" fillId="0" borderId="0" xfId="0" applyFont="1" applyAlignment="1">
      <alignment horizontal="center" vertical="center" wrapText="1"/>
    </xf>
    <xf numFmtId="0" fontId="35" fillId="0" borderId="0" xfId="0" applyFont="1" applyAlignment="1">
      <alignment horizontal="left" vertical="center" wrapText="1"/>
    </xf>
    <xf numFmtId="0" fontId="39" fillId="0" borderId="0" xfId="0" applyFont="1" applyAlignment="1">
      <alignment vertical="center" wrapText="1"/>
    </xf>
    <xf numFmtId="0" fontId="35" fillId="0" borderId="0" xfId="0" applyFont="1" applyAlignment="1">
      <alignment horizontal="right" vertical="center" wrapText="1"/>
    </xf>
    <xf numFmtId="172" fontId="35" fillId="0" borderId="0" xfId="0" applyNumberFormat="1" applyFont="1" applyAlignment="1">
      <alignment vertical="center" wrapText="1"/>
    </xf>
    <xf numFmtId="0" fontId="35" fillId="2" borderId="8" xfId="0" applyFont="1" applyFill="1" applyBorder="1" applyAlignment="1">
      <alignment vertical="center" wrapText="1"/>
    </xf>
    <xf numFmtId="0" fontId="35" fillId="0" borderId="0" xfId="0" applyFont="1" applyAlignment="1">
      <alignment horizontal="center" vertical="center" wrapText="1"/>
    </xf>
    <xf numFmtId="169" fontId="3" fillId="0" borderId="0" xfId="1" applyFont="1" applyAlignment="1">
      <alignment vertical="center" wrapText="1"/>
    </xf>
    <xf numFmtId="0" fontId="0" fillId="5" borderId="0" xfId="0" applyFill="1"/>
    <xf numFmtId="3" fontId="20" fillId="0" borderId="2" xfId="0" applyNumberFormat="1" applyFont="1" applyBorder="1" applyAlignment="1">
      <alignment horizontal="right" vertical="center" wrapText="1"/>
    </xf>
    <xf numFmtId="3" fontId="40" fillId="0" borderId="19" xfId="2" applyNumberFormat="1" applyFont="1" applyBorder="1" applyAlignment="1">
      <alignment horizontal="right" vertical="center" wrapText="1"/>
    </xf>
    <xf numFmtId="0" fontId="6" fillId="0" borderId="19" xfId="0" applyFont="1" applyBorder="1" applyAlignment="1">
      <alignment horizontal="center" vertical="center" wrapText="1"/>
    </xf>
    <xf numFmtId="3" fontId="30" fillId="0" borderId="19" xfId="0" applyNumberFormat="1" applyFont="1" applyBorder="1" applyAlignment="1">
      <alignment horizontal="center" vertical="center" wrapText="1"/>
    </xf>
    <xf numFmtId="172" fontId="18" fillId="2" borderId="18" xfId="1" applyNumberFormat="1" applyFont="1" applyFill="1" applyBorder="1" applyAlignment="1">
      <alignment horizontal="center" vertical="center" wrapText="1"/>
    </xf>
    <xf numFmtId="172" fontId="18" fillId="2" borderId="2" xfId="1" applyNumberFormat="1" applyFont="1" applyFill="1" applyBorder="1" applyAlignment="1">
      <alignment horizontal="right" vertical="center" wrapText="1"/>
    </xf>
    <xf numFmtId="172" fontId="19" fillId="2" borderId="2" xfId="1" applyNumberFormat="1" applyFont="1" applyFill="1" applyBorder="1" applyAlignment="1">
      <alignment horizontal="right" vertical="center" wrapText="1"/>
    </xf>
    <xf numFmtId="172" fontId="19" fillId="3" borderId="2" xfId="1" applyNumberFormat="1" applyFont="1" applyFill="1" applyBorder="1" applyAlignment="1">
      <alignment horizontal="right" vertical="center" wrapText="1"/>
    </xf>
    <xf numFmtId="172" fontId="21" fillId="3" borderId="2" xfId="1" applyNumberFormat="1" applyFont="1" applyFill="1" applyBorder="1" applyAlignment="1">
      <alignment horizontal="right" vertical="center" wrapText="1"/>
    </xf>
    <xf numFmtId="172" fontId="19" fillId="3" borderId="2" xfId="1" applyNumberFormat="1" applyFont="1" applyFill="1" applyBorder="1" applyAlignment="1">
      <alignment vertical="center" wrapText="1"/>
    </xf>
    <xf numFmtId="172" fontId="19" fillId="2" borderId="2" xfId="1" applyNumberFormat="1" applyFont="1" applyFill="1" applyBorder="1" applyAlignment="1">
      <alignment vertical="center" wrapText="1"/>
    </xf>
    <xf numFmtId="172" fontId="21" fillId="3" borderId="2" xfId="1" applyNumberFormat="1" applyFont="1" applyFill="1" applyBorder="1" applyAlignment="1">
      <alignment vertical="center" wrapText="1"/>
    </xf>
    <xf numFmtId="172" fontId="18" fillId="3" borderId="2" xfId="1" applyNumberFormat="1" applyFont="1" applyFill="1" applyBorder="1" applyAlignment="1">
      <alignment vertical="center" wrapText="1"/>
    </xf>
    <xf numFmtId="172" fontId="35" fillId="2" borderId="8" xfId="1" applyNumberFormat="1" applyFont="1" applyFill="1" applyBorder="1" applyAlignment="1">
      <alignment vertical="center" wrapText="1"/>
    </xf>
    <xf numFmtId="172" fontId="12" fillId="2" borderId="8" xfId="1" applyNumberFormat="1" applyFont="1" applyFill="1" applyBorder="1" applyAlignment="1">
      <alignment vertical="center" wrapText="1"/>
    </xf>
    <xf numFmtId="172" fontId="0" fillId="0" borderId="0" xfId="1" applyNumberFormat="1" applyFont="1"/>
    <xf numFmtId="3" fontId="20" fillId="0" borderId="2" xfId="0" applyNumberFormat="1" applyFont="1" applyBorder="1" applyAlignment="1">
      <alignment horizontal="center" vertical="center" wrapText="1"/>
    </xf>
    <xf numFmtId="173" fontId="45" fillId="0" borderId="2" xfId="0" applyNumberFormat="1" applyFont="1" applyBorder="1" applyAlignment="1">
      <alignment vertical="center" wrapText="1"/>
    </xf>
    <xf numFmtId="0" fontId="41" fillId="0" borderId="0" xfId="0" applyFont="1"/>
    <xf numFmtId="0" fontId="41" fillId="0" borderId="0" xfId="0" applyFont="1" applyAlignment="1">
      <alignment horizontal="center" vertical="center"/>
    </xf>
    <xf numFmtId="0" fontId="40" fillId="0" borderId="0" xfId="0" applyFont="1" applyAlignment="1">
      <alignment horizontal="center" vertical="center"/>
    </xf>
    <xf numFmtId="0" fontId="40" fillId="0" borderId="0" xfId="0" applyFont="1"/>
    <xf numFmtId="0" fontId="40" fillId="0" borderId="0" xfId="0" applyFont="1" applyAlignment="1">
      <alignment vertical="center"/>
    </xf>
    <xf numFmtId="0" fontId="41" fillId="0" borderId="19" xfId="0" applyFont="1" applyBorder="1" applyAlignment="1">
      <alignment horizontal="center" vertical="center"/>
    </xf>
    <xf numFmtId="0" fontId="41" fillId="0" borderId="19" xfId="0" applyFont="1" applyBorder="1" applyAlignment="1">
      <alignment horizontal="center" vertical="center" wrapText="1"/>
    </xf>
    <xf numFmtId="173" fontId="41" fillId="0" borderId="0" xfId="0" applyNumberFormat="1" applyFont="1" applyAlignment="1">
      <alignment horizontal="center" vertical="center"/>
    </xf>
    <xf numFmtId="173" fontId="41" fillId="0" borderId="19" xfId="0" applyNumberFormat="1" applyFont="1" applyBorder="1" applyAlignment="1">
      <alignment horizontal="center" vertical="center" wrapText="1"/>
    </xf>
    <xf numFmtId="0" fontId="41" fillId="0" borderId="19" xfId="0" applyFont="1" applyBorder="1" applyAlignment="1">
      <alignment horizontal="left" vertical="center"/>
    </xf>
    <xf numFmtId="0" fontId="40" fillId="0" borderId="19" xfId="0" applyFont="1" applyBorder="1" applyAlignment="1">
      <alignment horizontal="center" vertical="center"/>
    </xf>
    <xf numFmtId="0" fontId="40" fillId="0" borderId="19" xfId="2" applyFont="1" applyBorder="1" applyAlignment="1">
      <alignment horizontal="left" vertical="center" wrapText="1"/>
    </xf>
    <xf numFmtId="173" fontId="40" fillId="0" borderId="19" xfId="3" applyNumberFormat="1" applyFont="1" applyFill="1" applyBorder="1" applyAlignment="1">
      <alignment horizontal="right" vertical="center" wrapText="1"/>
    </xf>
    <xf numFmtId="0" fontId="40" fillId="0" borderId="19" xfId="0" applyFont="1" applyBorder="1" applyAlignment="1">
      <alignment horizontal="center" vertical="center" wrapText="1"/>
    </xf>
    <xf numFmtId="49" fontId="40" fillId="0" borderId="19" xfId="2" applyNumberFormat="1" applyFont="1" applyBorder="1" applyAlignment="1">
      <alignment horizontal="left" vertical="center" wrapText="1"/>
    </xf>
    <xf numFmtId="1" fontId="40" fillId="0" borderId="19" xfId="6" quotePrefix="1" applyNumberFormat="1" applyFont="1" applyBorder="1" applyAlignment="1">
      <alignment horizontal="left" vertical="center" wrapText="1"/>
    </xf>
    <xf numFmtId="0" fontId="40" fillId="0" borderId="19" xfId="2" quotePrefix="1" applyFont="1" applyBorder="1" applyAlignment="1">
      <alignment horizontal="left" vertical="center" wrapText="1"/>
    </xf>
    <xf numFmtId="0" fontId="40" fillId="0" borderId="19" xfId="8" applyFont="1" applyBorder="1" applyAlignment="1">
      <alignment horizontal="justify" vertical="center" wrapText="1"/>
    </xf>
    <xf numFmtId="1" fontId="40" fillId="0" borderId="19" xfId="6" applyNumberFormat="1" applyFont="1" applyBorder="1" applyAlignment="1">
      <alignment horizontal="left" vertical="center" wrapText="1"/>
    </xf>
    <xf numFmtId="173" fontId="40" fillId="0" borderId="19" xfId="3" quotePrefix="1" applyNumberFormat="1" applyFont="1" applyFill="1" applyBorder="1" applyAlignment="1">
      <alignment horizontal="right" vertical="center" wrapText="1"/>
    </xf>
    <xf numFmtId="1" fontId="40" fillId="0" borderId="19" xfId="6" applyNumberFormat="1" applyFont="1" applyBorder="1" applyAlignment="1">
      <alignment horizontal="justify" vertical="center" wrapText="1"/>
    </xf>
    <xf numFmtId="0" fontId="40" fillId="0" borderId="19" xfId="5" applyFont="1" applyBorder="1" applyAlignment="1">
      <alignment horizontal="left" vertical="center" wrapText="1"/>
    </xf>
    <xf numFmtId="0" fontId="40" fillId="0" borderId="19" xfId="9" applyFont="1" applyBorder="1" applyAlignment="1">
      <alignment vertical="center" wrapText="1"/>
    </xf>
    <xf numFmtId="0" fontId="40" fillId="0" borderId="19" xfId="9" applyFont="1" applyBorder="1" applyAlignment="1">
      <alignment horizontal="left" vertical="center" wrapText="1"/>
    </xf>
    <xf numFmtId="173" fontId="40" fillId="0" borderId="19" xfId="3" applyNumberFormat="1" applyFont="1" applyFill="1" applyBorder="1" applyAlignment="1">
      <alignment vertical="center" wrapText="1"/>
    </xf>
    <xf numFmtId="173" fontId="40" fillId="0" borderId="19" xfId="3" applyNumberFormat="1" applyFont="1" applyFill="1" applyBorder="1" applyAlignment="1">
      <alignment vertical="center"/>
    </xf>
    <xf numFmtId="0" fontId="40" fillId="0" borderId="8" xfId="0" applyFont="1" applyBorder="1" applyAlignment="1">
      <alignment horizontal="center" vertical="center"/>
    </xf>
    <xf numFmtId="0" fontId="40" fillId="0" borderId="8" xfId="5" applyFont="1" applyAlignment="1">
      <alignment horizontal="left" vertical="center" wrapText="1"/>
    </xf>
    <xf numFmtId="173" fontId="40" fillId="0" borderId="8" xfId="3" applyNumberFormat="1" applyFont="1" applyFill="1" applyBorder="1" applyAlignment="1">
      <alignment vertical="center"/>
    </xf>
    <xf numFmtId="173" fontId="41" fillId="0" borderId="19" xfId="3" applyNumberFormat="1" applyFont="1" applyFill="1" applyBorder="1" applyAlignment="1">
      <alignment vertical="center"/>
    </xf>
    <xf numFmtId="0" fontId="40" fillId="0" borderId="19" xfId="2" applyFont="1" applyBorder="1" applyAlignment="1">
      <alignment horizontal="justify" vertical="center" wrapText="1"/>
    </xf>
    <xf numFmtId="0" fontId="40" fillId="0" borderId="19" xfId="0" applyFont="1" applyBorder="1" applyAlignment="1">
      <alignment vertical="center" wrapText="1"/>
    </xf>
    <xf numFmtId="0" fontId="40" fillId="0" borderId="19" xfId="0" applyFont="1" applyBorder="1" applyAlignment="1">
      <alignment vertical="center"/>
    </xf>
    <xf numFmtId="0" fontId="4" fillId="5" borderId="2" xfId="0" applyFont="1" applyFill="1" applyBorder="1" applyAlignment="1">
      <alignment horizontal="center" vertical="center" wrapText="1"/>
    </xf>
    <xf numFmtId="0" fontId="4" fillId="5" borderId="2" xfId="0" applyFont="1" applyFill="1" applyBorder="1" applyAlignment="1">
      <alignment horizontal="left" vertical="center" wrapText="1"/>
    </xf>
    <xf numFmtId="173" fontId="4" fillId="5" borderId="2" xfId="0" applyNumberFormat="1" applyFont="1" applyFill="1" applyBorder="1" applyAlignment="1">
      <alignment vertical="center" wrapText="1"/>
    </xf>
    <xf numFmtId="0" fontId="4" fillId="5" borderId="0" xfId="0" applyFont="1" applyFill="1" applyAlignment="1">
      <alignment wrapText="1"/>
    </xf>
    <xf numFmtId="1" fontId="4" fillId="5" borderId="2" xfId="0" quotePrefix="1" applyNumberFormat="1" applyFont="1" applyFill="1" applyBorder="1" applyAlignment="1">
      <alignment horizontal="left" vertical="center" wrapText="1"/>
    </xf>
    <xf numFmtId="1" fontId="4" fillId="5" borderId="2" xfId="0" applyNumberFormat="1" applyFont="1" applyFill="1" applyBorder="1" applyAlignment="1">
      <alignment horizontal="left" vertical="center" wrapText="1"/>
    </xf>
    <xf numFmtId="0" fontId="21" fillId="6" borderId="2" xfId="0" applyFont="1" applyFill="1" applyBorder="1" applyAlignment="1">
      <alignment horizontal="center" vertical="center" wrapText="1"/>
    </xf>
    <xf numFmtId="0" fontId="21" fillId="6" borderId="2" xfId="0" applyFont="1" applyFill="1" applyBorder="1" applyAlignment="1">
      <alignment horizontal="left" vertical="center" wrapText="1"/>
    </xf>
    <xf numFmtId="3" fontId="21" fillId="6" borderId="2" xfId="0" applyNumberFormat="1" applyFont="1" applyFill="1" applyBorder="1" applyAlignment="1">
      <alignment vertical="center" wrapText="1"/>
    </xf>
    <xf numFmtId="173" fontId="21" fillId="6" borderId="2" xfId="0" applyNumberFormat="1" applyFont="1" applyFill="1" applyBorder="1" applyAlignment="1">
      <alignment vertical="center" wrapText="1"/>
    </xf>
    <xf numFmtId="172" fontId="21" fillId="7" borderId="2" xfId="1" applyNumberFormat="1" applyFont="1" applyFill="1" applyBorder="1" applyAlignment="1">
      <alignment vertical="center" wrapText="1"/>
    </xf>
    <xf numFmtId="3" fontId="21" fillId="7" borderId="2" xfId="0" applyNumberFormat="1" applyFont="1" applyFill="1" applyBorder="1" applyAlignment="1">
      <alignment vertical="center" wrapText="1"/>
    </xf>
    <xf numFmtId="3" fontId="21" fillId="6" borderId="2" xfId="0" applyNumberFormat="1" applyFont="1" applyFill="1" applyBorder="1" applyAlignment="1">
      <alignment horizontal="center" vertical="center" wrapText="1"/>
    </xf>
    <xf numFmtId="3" fontId="21" fillId="6" borderId="0" xfId="0" applyNumberFormat="1" applyFont="1" applyFill="1" applyAlignment="1">
      <alignment vertical="center" wrapText="1"/>
    </xf>
    <xf numFmtId="3" fontId="21" fillId="6" borderId="0" xfId="0" applyNumberFormat="1" applyFont="1" applyFill="1" applyAlignment="1">
      <alignment horizontal="center" vertical="center" wrapText="1"/>
    </xf>
    <xf numFmtId="0" fontId="15" fillId="6" borderId="0" xfId="0" applyFont="1" applyFill="1" applyAlignment="1">
      <alignment vertical="center" wrapText="1"/>
    </xf>
    <xf numFmtId="0" fontId="0" fillId="6" borderId="0" xfId="0" applyFill="1"/>
    <xf numFmtId="172" fontId="19" fillId="0" borderId="2" xfId="1" applyNumberFormat="1" applyFont="1" applyFill="1" applyBorder="1" applyAlignment="1">
      <alignment horizontal="right" vertical="center" wrapText="1"/>
    </xf>
    <xf numFmtId="0" fontId="13" fillId="0" borderId="8" xfId="0" applyFont="1" applyBorder="1" applyAlignment="1">
      <alignment vertical="center" wrapText="1"/>
    </xf>
    <xf numFmtId="0" fontId="19" fillId="6" borderId="2" xfId="0" applyFont="1" applyFill="1" applyBorder="1" applyAlignment="1">
      <alignment horizontal="center" vertical="center" wrapText="1"/>
    </xf>
    <xf numFmtId="0" fontId="19" fillId="6" borderId="2" xfId="0" applyFont="1" applyFill="1" applyBorder="1" applyAlignment="1">
      <alignment horizontal="left" vertical="center" wrapText="1"/>
    </xf>
    <xf numFmtId="3" fontId="19" fillId="6" borderId="2" xfId="0" applyNumberFormat="1" applyFont="1" applyFill="1" applyBorder="1" applyAlignment="1">
      <alignment horizontal="center" vertical="center" wrapText="1"/>
    </xf>
    <xf numFmtId="3" fontId="19" fillId="6" borderId="2" xfId="0" applyNumberFormat="1" applyFont="1" applyFill="1" applyBorder="1" applyAlignment="1">
      <alignment horizontal="right" vertical="center" wrapText="1"/>
    </xf>
    <xf numFmtId="173" fontId="19" fillId="6" borderId="2" xfId="0" applyNumberFormat="1" applyFont="1" applyFill="1" applyBorder="1" applyAlignment="1">
      <alignment horizontal="right" vertical="center" wrapText="1"/>
    </xf>
    <xf numFmtId="172" fontId="19" fillId="7" borderId="2" xfId="1" applyNumberFormat="1" applyFont="1" applyFill="1" applyBorder="1" applyAlignment="1">
      <alignment horizontal="right" vertical="center" wrapText="1"/>
    </xf>
    <xf numFmtId="3" fontId="19" fillId="7" borderId="2" xfId="0" applyNumberFormat="1" applyFont="1" applyFill="1" applyBorder="1" applyAlignment="1">
      <alignment horizontal="right" vertical="center" wrapText="1"/>
    </xf>
    <xf numFmtId="0" fontId="19" fillId="6" borderId="0" xfId="0" applyFont="1" applyFill="1" applyAlignment="1">
      <alignment vertical="center" wrapText="1"/>
    </xf>
    <xf numFmtId="3" fontId="19" fillId="6" borderId="0" xfId="0" applyNumberFormat="1" applyFont="1" applyFill="1" applyAlignment="1">
      <alignment horizontal="center" vertical="center" wrapText="1"/>
    </xf>
    <xf numFmtId="0" fontId="13" fillId="6" borderId="0" xfId="0" applyFont="1" applyFill="1" applyAlignment="1">
      <alignment vertical="center" wrapText="1"/>
    </xf>
    <xf numFmtId="3" fontId="4" fillId="0" borderId="18" xfId="0" applyNumberFormat="1" applyFont="1" applyBorder="1" applyAlignment="1">
      <alignment horizontal="right" vertical="center" wrapText="1"/>
    </xf>
    <xf numFmtId="173" fontId="18" fillId="2" borderId="2" xfId="1" applyNumberFormat="1" applyFont="1" applyFill="1" applyBorder="1" applyAlignment="1">
      <alignment horizontal="right" vertical="center" wrapText="1"/>
    </xf>
    <xf numFmtId="175" fontId="18" fillId="0" borderId="2" xfId="0" applyNumberFormat="1" applyFont="1" applyBorder="1" applyAlignment="1">
      <alignment horizontal="center" vertical="center" wrapText="1"/>
    </xf>
    <xf numFmtId="175" fontId="3" fillId="0" borderId="2" xfId="0" applyNumberFormat="1" applyFont="1" applyBorder="1" applyAlignment="1">
      <alignment horizontal="right" vertical="center" wrapText="1"/>
    </xf>
    <xf numFmtId="3" fontId="19" fillId="0" borderId="2" xfId="0" applyNumberFormat="1" applyFont="1" applyBorder="1" applyAlignment="1">
      <alignment vertical="center"/>
    </xf>
    <xf numFmtId="172" fontId="3" fillId="0" borderId="2" xfId="1" applyNumberFormat="1" applyFont="1" applyBorder="1" applyAlignment="1">
      <alignment horizontal="right" vertical="center" wrapText="1"/>
    </xf>
    <xf numFmtId="0" fontId="18" fillId="0" borderId="2" xfId="0" applyFont="1" applyBorder="1" applyAlignment="1">
      <alignment horizontal="left" vertical="center" wrapText="1"/>
    </xf>
    <xf numFmtId="3" fontId="18" fillId="0" borderId="2" xfId="0" applyNumberFormat="1" applyFont="1" applyBorder="1" applyAlignment="1">
      <alignment vertical="center" wrapText="1"/>
    </xf>
    <xf numFmtId="173" fontId="18" fillId="0" borderId="2" xfId="0" applyNumberFormat="1" applyFont="1" applyBorder="1" applyAlignment="1">
      <alignment horizontal="right" vertical="center" wrapText="1"/>
    </xf>
    <xf numFmtId="172" fontId="18" fillId="0" borderId="2" xfId="1" applyNumberFormat="1" applyFont="1" applyFill="1" applyBorder="1" applyAlignment="1">
      <alignment horizontal="right" vertical="center" wrapText="1"/>
    </xf>
    <xf numFmtId="0" fontId="11" fillId="0" borderId="8" xfId="0" applyFont="1" applyBorder="1" applyAlignment="1">
      <alignment vertical="center" wrapText="1"/>
    </xf>
    <xf numFmtId="173" fontId="18" fillId="0" borderId="2" xfId="0" applyNumberFormat="1" applyFont="1" applyBorder="1" applyAlignment="1">
      <alignment vertical="center" wrapText="1"/>
    </xf>
    <xf numFmtId="172" fontId="18" fillId="0" borderId="2" xfId="1" applyNumberFormat="1" applyFont="1" applyFill="1" applyBorder="1" applyAlignment="1">
      <alignment vertical="center" wrapText="1"/>
    </xf>
    <xf numFmtId="0" fontId="18" fillId="0" borderId="2" xfId="0" applyFont="1" applyBorder="1" applyAlignment="1">
      <alignment horizontal="right" vertical="center" wrapText="1"/>
    </xf>
    <xf numFmtId="0" fontId="12" fillId="0" borderId="8" xfId="0" applyFont="1" applyBorder="1" applyAlignment="1">
      <alignment vertical="center" wrapText="1"/>
    </xf>
    <xf numFmtId="172" fontId="20" fillId="8" borderId="2" xfId="3" applyNumberFormat="1" applyFont="1" applyFill="1" applyBorder="1" applyAlignment="1">
      <alignment horizontal="right" vertical="center" wrapText="1"/>
    </xf>
    <xf numFmtId="2" fontId="20" fillId="9" borderId="2" xfId="3" applyNumberFormat="1" applyFont="1" applyFill="1" applyBorder="1" applyAlignment="1">
      <alignment horizontal="right" vertical="center" wrapText="1"/>
    </xf>
    <xf numFmtId="173" fontId="20" fillId="0" borderId="2" xfId="0" applyNumberFormat="1" applyFont="1" applyBorder="1" applyAlignment="1">
      <alignment horizontal="right" vertical="center" wrapText="1"/>
    </xf>
    <xf numFmtId="173" fontId="20" fillId="0" borderId="2" xfId="3" applyNumberFormat="1" applyFont="1" applyBorder="1" applyAlignment="1">
      <alignment horizontal="right" vertical="center" wrapText="1"/>
    </xf>
    <xf numFmtId="172" fontId="20" fillId="0" borderId="2" xfId="0" applyNumberFormat="1" applyFont="1" applyBorder="1" applyAlignment="1">
      <alignment horizontal="right" vertical="center" wrapText="1"/>
    </xf>
    <xf numFmtId="172" fontId="20" fillId="0" borderId="2" xfId="3" applyNumberFormat="1" applyFont="1" applyFill="1" applyBorder="1" applyAlignment="1">
      <alignment horizontal="right" vertical="center" wrapText="1"/>
    </xf>
    <xf numFmtId="173" fontId="20" fillId="7" borderId="2" xfId="3" applyNumberFormat="1" applyFont="1" applyFill="1" applyBorder="1" applyAlignment="1">
      <alignment horizontal="right" vertical="center" wrapText="1"/>
    </xf>
    <xf numFmtId="173" fontId="20" fillId="0" borderId="2" xfId="0" applyNumberFormat="1" applyFont="1" applyBorder="1" applyAlignment="1">
      <alignment horizontal="center" vertical="center" wrapText="1"/>
    </xf>
    <xf numFmtId="1" fontId="20" fillId="0" borderId="2" xfId="0" applyNumberFormat="1" applyFont="1" applyBorder="1" applyAlignment="1">
      <alignment horizontal="center" vertical="center" wrapText="1"/>
    </xf>
    <xf numFmtId="3" fontId="20" fillId="0" borderId="0" xfId="0" applyNumberFormat="1" applyFont="1" applyAlignment="1">
      <alignment horizontal="center" vertical="center" wrapText="1"/>
    </xf>
    <xf numFmtId="1" fontId="47" fillId="0" borderId="0" xfId="0" applyNumberFormat="1" applyFont="1" applyAlignment="1">
      <alignment vertical="center" wrapText="1"/>
    </xf>
    <xf numFmtId="3" fontId="47" fillId="0" borderId="0" xfId="0" applyNumberFormat="1" applyFont="1" applyAlignment="1">
      <alignment vertical="center" wrapText="1"/>
    </xf>
    <xf numFmtId="0" fontId="48" fillId="0" borderId="0" xfId="0" applyFont="1"/>
    <xf numFmtId="172" fontId="20" fillId="8" borderId="2" xfId="3" applyNumberFormat="1" applyFont="1" applyFill="1" applyBorder="1" applyAlignment="1">
      <alignment vertical="center" wrapText="1"/>
    </xf>
    <xf numFmtId="0" fontId="18" fillId="2" borderId="4" xfId="0" applyFont="1" applyFill="1" applyBorder="1" applyAlignment="1">
      <alignment horizontal="center" vertical="center" wrapText="1"/>
    </xf>
    <xf numFmtId="0" fontId="18" fillId="2" borderId="4" xfId="0" applyFont="1" applyFill="1" applyBorder="1" applyAlignment="1">
      <alignment horizontal="left" vertical="center" wrapText="1"/>
    </xf>
    <xf numFmtId="0" fontId="18" fillId="2" borderId="4" xfId="0" applyFont="1" applyFill="1" applyBorder="1" applyAlignment="1">
      <alignment vertical="center" wrapText="1"/>
    </xf>
    <xf numFmtId="0" fontId="18" fillId="2" borderId="4" xfId="0" applyFont="1" applyFill="1" applyBorder="1" applyAlignment="1">
      <alignment horizontal="right" vertical="center" wrapText="1"/>
    </xf>
    <xf numFmtId="173" fontId="18" fillId="2" borderId="4" xfId="0" applyNumberFormat="1" applyFont="1" applyFill="1" applyBorder="1" applyAlignment="1">
      <alignment horizontal="right" vertical="center" wrapText="1"/>
    </xf>
    <xf numFmtId="173" fontId="18" fillId="2" borderId="4" xfId="0" applyNumberFormat="1" applyFont="1" applyFill="1" applyBorder="1" applyAlignment="1">
      <alignment vertical="center" wrapText="1"/>
    </xf>
    <xf numFmtId="172" fontId="18" fillId="0" borderId="4" xfId="0" applyNumberFormat="1" applyFont="1" applyBorder="1" applyAlignment="1">
      <alignment vertical="center" wrapText="1"/>
    </xf>
    <xf numFmtId="172" fontId="18" fillId="0" borderId="4" xfId="3" applyNumberFormat="1" applyFont="1" applyFill="1" applyBorder="1" applyAlignment="1">
      <alignment horizontal="right" vertical="center" wrapText="1"/>
    </xf>
    <xf numFmtId="172" fontId="20" fillId="8" borderId="4" xfId="3" applyNumberFormat="1" applyFont="1" applyFill="1" applyBorder="1" applyAlignment="1">
      <alignment horizontal="right" vertical="center" wrapText="1"/>
    </xf>
    <xf numFmtId="0" fontId="19" fillId="0" borderId="8" xfId="0" applyFont="1" applyBorder="1" applyAlignment="1">
      <alignment vertical="center" wrapText="1"/>
    </xf>
    <xf numFmtId="0" fontId="39" fillId="0" borderId="19" xfId="0" applyFont="1" applyBorder="1" applyAlignment="1">
      <alignment horizontal="center" vertical="center" wrapText="1"/>
    </xf>
    <xf numFmtId="0" fontId="30" fillId="0" borderId="19" xfId="0" applyFont="1" applyBorder="1" applyAlignment="1">
      <alignment horizontal="justify" vertical="center" wrapText="1"/>
    </xf>
    <xf numFmtId="0" fontId="35" fillId="0" borderId="19" xfId="0" applyFont="1" applyBorder="1" applyAlignment="1">
      <alignment horizontal="left" vertical="center" wrapText="1"/>
    </xf>
    <xf numFmtId="0" fontId="30" fillId="0" borderId="19" xfId="0" applyFont="1" applyBorder="1" applyAlignment="1">
      <alignment horizontal="center" vertical="center" wrapText="1"/>
    </xf>
    <xf numFmtId="3" fontId="30" fillId="0" borderId="19" xfId="2" applyNumberFormat="1" applyFont="1" applyBorder="1" applyAlignment="1">
      <alignment horizontal="right" vertical="center" wrapText="1"/>
    </xf>
    <xf numFmtId="0" fontId="35" fillId="0" borderId="19" xfId="0" applyFont="1" applyBorder="1" applyAlignment="1">
      <alignment horizontal="right" vertical="center" wrapText="1"/>
    </xf>
    <xf numFmtId="173" fontId="35" fillId="0" borderId="19" xfId="0" applyNumberFormat="1" applyFont="1" applyBorder="1" applyAlignment="1">
      <alignment horizontal="right" vertical="center" wrapText="1"/>
    </xf>
    <xf numFmtId="0" fontId="35" fillId="0" borderId="19" xfId="0" applyFont="1" applyBorder="1" applyAlignment="1">
      <alignment vertical="center" wrapText="1"/>
    </xf>
    <xf numFmtId="172" fontId="35" fillId="0" borderId="19" xfId="3" applyNumberFormat="1" applyFont="1" applyFill="1" applyBorder="1" applyAlignment="1">
      <alignment vertical="center" wrapText="1"/>
    </xf>
    <xf numFmtId="172" fontId="19" fillId="7" borderId="19" xfId="3" applyNumberFormat="1" applyFont="1" applyFill="1" applyBorder="1" applyAlignment="1">
      <alignment horizontal="right" vertical="center" wrapText="1"/>
    </xf>
    <xf numFmtId="0" fontId="35" fillId="0" borderId="19" xfId="0" applyFont="1" applyBorder="1" applyAlignment="1">
      <alignment horizontal="center" vertical="center" wrapText="1"/>
    </xf>
    <xf numFmtId="0" fontId="12" fillId="0" borderId="19" xfId="0" applyFont="1" applyBorder="1" applyAlignment="1">
      <alignment vertical="center" wrapText="1"/>
    </xf>
    <xf numFmtId="0" fontId="46" fillId="0" borderId="19" xfId="0" applyFont="1" applyBorder="1" applyAlignment="1">
      <alignment horizontal="center" vertical="center" wrapText="1"/>
    </xf>
    <xf numFmtId="0" fontId="47" fillId="2" borderId="8" xfId="0" applyFont="1" applyFill="1" applyBorder="1" applyAlignment="1">
      <alignment horizontal="center" vertical="center" wrapText="1"/>
    </xf>
    <xf numFmtId="1" fontId="30" fillId="0" borderId="19" xfId="6" applyNumberFormat="1" applyFont="1" applyBorder="1" applyAlignment="1">
      <alignment horizontal="center" vertical="center" wrapText="1"/>
    </xf>
    <xf numFmtId="3" fontId="30" fillId="0" borderId="19" xfId="5" applyNumberFormat="1" applyFont="1" applyBorder="1" applyAlignment="1">
      <alignment horizontal="center" vertical="center" wrapText="1"/>
    </xf>
    <xf numFmtId="3" fontId="7" fillId="0" borderId="19" xfId="0" applyNumberFormat="1" applyFont="1" applyBorder="1" applyAlignment="1" applyProtection="1">
      <alignment horizontal="center" vertical="center" wrapText="1"/>
      <protection locked="0"/>
    </xf>
    <xf numFmtId="3" fontId="46" fillId="0" borderId="19" xfId="0" applyNumberFormat="1" applyFont="1" applyBorder="1" applyAlignment="1">
      <alignment horizontal="center" vertical="center" wrapText="1"/>
    </xf>
    <xf numFmtId="3" fontId="20" fillId="8" borderId="2" xfId="0" applyNumberFormat="1" applyFont="1" applyFill="1" applyBorder="1" applyAlignment="1">
      <alignment horizontal="right" vertical="center" wrapText="1"/>
    </xf>
    <xf numFmtId="172" fontId="20" fillId="8" borderId="19" xfId="3" applyNumberFormat="1" applyFont="1" applyFill="1" applyBorder="1" applyAlignment="1">
      <alignment horizontal="right" vertical="center" wrapText="1"/>
    </xf>
    <xf numFmtId="173" fontId="13" fillId="0" borderId="0" xfId="0" applyNumberFormat="1" applyFont="1" applyAlignment="1">
      <alignment vertical="center" wrapText="1"/>
    </xf>
    <xf numFmtId="173" fontId="11" fillId="2" borderId="8" xfId="0" applyNumberFormat="1" applyFont="1" applyFill="1" applyBorder="1" applyAlignment="1">
      <alignment vertical="center" wrapText="1"/>
    </xf>
    <xf numFmtId="0" fontId="7" fillId="0" borderId="19" xfId="0" applyFont="1" applyBorder="1" applyAlignment="1">
      <alignment horizontal="center" vertical="center" wrapText="1"/>
    </xf>
    <xf numFmtId="0" fontId="7" fillId="11" borderId="19" xfId="0" applyFont="1" applyFill="1" applyBorder="1" applyAlignment="1">
      <alignment horizontal="justify" vertical="center" wrapText="1"/>
    </xf>
    <xf numFmtId="173" fontId="20" fillId="10" borderId="2" xfId="0" applyNumberFormat="1" applyFont="1" applyFill="1" applyBorder="1" applyAlignment="1">
      <alignment vertical="center" wrapText="1"/>
    </xf>
    <xf numFmtId="0" fontId="19" fillId="0" borderId="4" xfId="0" applyFont="1" applyBorder="1" applyAlignment="1">
      <alignment horizontal="center" vertical="center" wrapText="1"/>
    </xf>
    <xf numFmtId="0" fontId="20" fillId="0" borderId="3" xfId="0" applyFont="1" applyBorder="1" applyAlignment="1">
      <alignment horizontal="center" vertical="center" wrapText="1"/>
    </xf>
    <xf numFmtId="173" fontId="20" fillId="0" borderId="16" xfId="0" applyNumberFormat="1" applyFont="1" applyBorder="1" applyAlignment="1">
      <alignment horizontal="right" vertical="center" wrapText="1"/>
    </xf>
    <xf numFmtId="0" fontId="31" fillId="0" borderId="20" xfId="0" applyFont="1" applyBorder="1" applyAlignment="1">
      <alignment horizontal="left" vertical="center" wrapText="1"/>
    </xf>
    <xf numFmtId="0" fontId="31" fillId="0" borderId="20" xfId="0" applyFont="1" applyBorder="1" applyAlignment="1">
      <alignment horizontal="center" vertical="center" wrapText="1"/>
    </xf>
    <xf numFmtId="3" fontId="31" fillId="0" borderId="20" xfId="0" applyNumberFormat="1" applyFont="1" applyBorder="1" applyAlignment="1">
      <alignment horizontal="center" vertical="center" wrapText="1"/>
    </xf>
    <xf numFmtId="3" fontId="31" fillId="0" borderId="20" xfId="0" applyNumberFormat="1" applyFont="1" applyBorder="1" applyAlignment="1">
      <alignment horizontal="right" vertical="center" wrapText="1"/>
    </xf>
    <xf numFmtId="0" fontId="31" fillId="0" borderId="20" xfId="0" applyFont="1" applyBorder="1" applyAlignment="1">
      <alignment horizontal="right" vertical="center" wrapText="1"/>
    </xf>
    <xf numFmtId="0" fontId="18" fillId="2" borderId="18" xfId="0" applyFont="1" applyFill="1" applyBorder="1" applyAlignment="1">
      <alignment horizontal="center" vertical="center" wrapText="1"/>
    </xf>
    <xf numFmtId="0" fontId="18" fillId="2" borderId="18" xfId="0" applyFont="1" applyFill="1" applyBorder="1" applyAlignment="1">
      <alignment horizontal="left" vertical="center" wrapText="1"/>
    </xf>
    <xf numFmtId="3" fontId="46" fillId="0" borderId="19" xfId="0" applyNumberFormat="1" applyFont="1" applyBorder="1" applyAlignment="1">
      <alignment horizontal="right" vertical="center" wrapText="1"/>
    </xf>
    <xf numFmtId="0" fontId="46" fillId="0" borderId="19" xfId="0" applyFont="1" applyBorder="1" applyAlignment="1">
      <alignment horizontal="right" vertical="center" wrapText="1"/>
    </xf>
    <xf numFmtId="3" fontId="9" fillId="0" borderId="0" xfId="0" applyNumberFormat="1" applyFont="1" applyAlignment="1">
      <alignment vertical="center" wrapText="1"/>
    </xf>
    <xf numFmtId="0" fontId="297" fillId="0" borderId="19" xfId="2" applyFont="1" applyBorder="1" applyAlignment="1">
      <alignment horizontal="center" vertical="center" wrapText="1"/>
    </xf>
    <xf numFmtId="0" fontId="9" fillId="0" borderId="19" xfId="0" applyFont="1" applyBorder="1" applyAlignment="1" applyProtection="1">
      <alignment horizontal="center" vertical="center" wrapText="1"/>
      <protection locked="0"/>
    </xf>
    <xf numFmtId="1" fontId="9" fillId="0" borderId="19" xfId="0" applyNumberFormat="1" applyFont="1" applyBorder="1" applyAlignment="1" applyProtection="1">
      <alignment horizontal="center" vertical="center" wrapText="1"/>
      <protection locked="0"/>
    </xf>
    <xf numFmtId="0" fontId="18" fillId="0" borderId="4" xfId="0" applyFont="1" applyBorder="1" applyAlignment="1">
      <alignment vertical="center" wrapText="1"/>
    </xf>
    <xf numFmtId="0" fontId="19" fillId="2" borderId="4" xfId="0" applyFont="1" applyFill="1" applyBorder="1" applyAlignment="1">
      <alignment horizontal="left" vertical="center" wrapText="1"/>
    </xf>
    <xf numFmtId="0" fontId="19" fillId="0" borderId="4" xfId="0" applyFont="1" applyBorder="1" applyAlignment="1">
      <alignment vertical="center" wrapText="1"/>
    </xf>
    <xf numFmtId="0" fontId="19" fillId="0" borderId="4" xfId="0" applyFont="1" applyBorder="1" applyAlignment="1">
      <alignment horizontal="right" vertical="center" wrapText="1"/>
    </xf>
    <xf numFmtId="173" fontId="19" fillId="0" borderId="4" xfId="0" applyNumberFormat="1" applyFont="1" applyBorder="1" applyAlignment="1">
      <alignment vertical="center" wrapText="1"/>
    </xf>
    <xf numFmtId="173" fontId="19" fillId="0" borderId="4" xfId="1" applyNumberFormat="1" applyFont="1" applyFill="1" applyBorder="1" applyAlignment="1">
      <alignment horizontal="right" vertical="center" wrapText="1"/>
    </xf>
    <xf numFmtId="0" fontId="19" fillId="0" borderId="17" xfId="0" applyFont="1" applyBorder="1" applyAlignment="1">
      <alignment vertical="center" wrapText="1"/>
    </xf>
    <xf numFmtId="0" fontId="19" fillId="0" borderId="19" xfId="0" applyFont="1" applyBorder="1" applyAlignment="1">
      <alignment vertical="center" wrapText="1"/>
    </xf>
    <xf numFmtId="173" fontId="18" fillId="0" borderId="2" xfId="1" applyNumberFormat="1" applyFont="1" applyFill="1" applyBorder="1" applyAlignment="1">
      <alignment horizontal="right" vertical="center" wrapText="1"/>
    </xf>
    <xf numFmtId="3" fontId="20" fillId="93" borderId="2" xfId="0" applyNumberFormat="1" applyFont="1" applyFill="1" applyBorder="1" applyAlignment="1">
      <alignment horizontal="right" vertical="center" wrapText="1"/>
    </xf>
    <xf numFmtId="173" fontId="10" fillId="0" borderId="0" xfId="1" applyNumberFormat="1" applyFont="1" applyAlignment="1">
      <alignment horizontal="center" vertical="center" wrapText="1"/>
    </xf>
    <xf numFmtId="173" fontId="16" fillId="0" borderId="0" xfId="1" applyNumberFormat="1" applyFont="1" applyAlignment="1">
      <alignment vertical="center" wrapText="1"/>
    </xf>
    <xf numFmtId="173" fontId="10" fillId="2" borderId="8" xfId="1" applyNumberFormat="1" applyFont="1" applyFill="1" applyBorder="1" applyAlignment="1">
      <alignment horizontal="center" vertical="center" wrapText="1"/>
    </xf>
    <xf numFmtId="173" fontId="10" fillId="2" borderId="8" xfId="1" applyNumberFormat="1" applyFont="1" applyFill="1" applyBorder="1" applyAlignment="1">
      <alignment vertical="center" wrapText="1"/>
    </xf>
    <xf numFmtId="173" fontId="10" fillId="3" borderId="8" xfId="1" applyNumberFormat="1" applyFont="1" applyFill="1" applyBorder="1" applyAlignment="1">
      <alignment vertical="center" wrapText="1"/>
    </xf>
    <xf numFmtId="173" fontId="298" fillId="0" borderId="0" xfId="1" applyNumberFormat="1" applyFont="1" applyAlignment="1">
      <alignment horizontal="center" vertical="center" wrapText="1"/>
    </xf>
    <xf numFmtId="173" fontId="10" fillId="0" borderId="8" xfId="1" applyNumberFormat="1" applyFont="1" applyFill="1" applyBorder="1" applyAlignment="1">
      <alignment vertical="center" wrapText="1"/>
    </xf>
    <xf numFmtId="173" fontId="299" fillId="0" borderId="0" xfId="1" applyNumberFormat="1" applyFont="1" applyAlignment="1">
      <alignment vertical="center" wrapText="1"/>
    </xf>
    <xf numFmtId="173" fontId="10" fillId="0" borderId="0" xfId="1" applyNumberFormat="1" applyFont="1" applyAlignment="1">
      <alignment vertical="center" wrapText="1"/>
    </xf>
    <xf numFmtId="173" fontId="300" fillId="3" borderId="8" xfId="1" applyNumberFormat="1" applyFont="1" applyFill="1" applyBorder="1" applyAlignment="1">
      <alignment vertical="center" wrapText="1"/>
    </xf>
    <xf numFmtId="173" fontId="300" fillId="6" borderId="0" xfId="1" applyNumberFormat="1" applyFont="1" applyFill="1" applyAlignment="1">
      <alignment vertical="center" wrapText="1"/>
    </xf>
    <xf numFmtId="173" fontId="10" fillId="6" borderId="0" xfId="1" applyNumberFormat="1" applyFont="1" applyFill="1" applyAlignment="1">
      <alignment vertical="center" wrapText="1"/>
    </xf>
    <xf numFmtId="173" fontId="299" fillId="0" borderId="8" xfId="1" applyNumberFormat="1" applyFont="1" applyFill="1" applyBorder="1" applyAlignment="1">
      <alignment vertical="center" wrapText="1"/>
    </xf>
    <xf numFmtId="173" fontId="16" fillId="0" borderId="8" xfId="1" applyNumberFormat="1" applyFont="1" applyBorder="1" applyAlignment="1">
      <alignment vertical="center" wrapText="1"/>
    </xf>
    <xf numFmtId="173" fontId="299" fillId="0" borderId="19" xfId="1" applyNumberFormat="1" applyFont="1" applyBorder="1" applyAlignment="1">
      <alignment vertical="center" wrapText="1"/>
    </xf>
    <xf numFmtId="173" fontId="301" fillId="0" borderId="0" xfId="1" applyNumberFormat="1" applyFont="1"/>
    <xf numFmtId="177" fontId="10" fillId="0" borderId="0" xfId="1" applyNumberFormat="1" applyFont="1" applyAlignment="1">
      <alignment vertical="center" wrapText="1"/>
    </xf>
    <xf numFmtId="3" fontId="20" fillId="93" borderId="2" xfId="0" applyNumberFormat="1" applyFont="1" applyFill="1" applyBorder="1" applyAlignment="1">
      <alignment vertical="center" wrapText="1"/>
    </xf>
    <xf numFmtId="172" fontId="20" fillId="95" borderId="2" xfId="1" applyNumberFormat="1" applyFont="1" applyFill="1" applyBorder="1" applyAlignment="1">
      <alignment vertical="center" wrapText="1"/>
    </xf>
    <xf numFmtId="172" fontId="20" fillId="93" borderId="2" xfId="1" applyNumberFormat="1" applyFont="1" applyFill="1" applyBorder="1" applyAlignment="1">
      <alignment horizontal="right" vertical="center" wrapText="1"/>
    </xf>
    <xf numFmtId="226" fontId="18" fillId="2" borderId="2" xfId="1" applyNumberFormat="1" applyFont="1" applyFill="1" applyBorder="1" applyAlignment="1">
      <alignment horizontal="right" vertical="center" wrapText="1"/>
    </xf>
    <xf numFmtId="173" fontId="11" fillId="0" borderId="0" xfId="0" applyNumberFormat="1" applyFont="1" applyAlignment="1">
      <alignment horizontal="center" vertical="center" wrapText="1"/>
    </xf>
    <xf numFmtId="169" fontId="19" fillId="0" borderId="2" xfId="1" applyFont="1" applyFill="1" applyBorder="1" applyAlignment="1">
      <alignment horizontal="center" vertical="center" wrapText="1"/>
    </xf>
    <xf numFmtId="0" fontId="19" fillId="96" borderId="2" xfId="0" applyFont="1" applyFill="1" applyBorder="1" applyAlignment="1">
      <alignment horizontal="center" vertical="center" wrapText="1"/>
    </xf>
    <xf numFmtId="0" fontId="19" fillId="96" borderId="2" xfId="0" applyFont="1" applyFill="1" applyBorder="1" applyAlignment="1">
      <alignment horizontal="left" vertical="center" wrapText="1"/>
    </xf>
    <xf numFmtId="0" fontId="21" fillId="96" borderId="2" xfId="0" applyFont="1" applyFill="1" applyBorder="1" applyAlignment="1">
      <alignment horizontal="center" vertical="center" wrapText="1"/>
    </xf>
    <xf numFmtId="0" fontId="21" fillId="96" borderId="2" xfId="0" applyFont="1" applyFill="1" applyBorder="1" applyAlignment="1">
      <alignment vertical="center" wrapText="1"/>
    </xf>
    <xf numFmtId="1" fontId="21" fillId="96" borderId="2" xfId="0" applyNumberFormat="1" applyFont="1" applyFill="1" applyBorder="1" applyAlignment="1">
      <alignment horizontal="left" vertical="center" wrapText="1"/>
    </xf>
    <xf numFmtId="1" fontId="19" fillId="96" borderId="2" xfId="0" applyNumberFormat="1" applyFont="1" applyFill="1" applyBorder="1" applyAlignment="1">
      <alignment horizontal="left" vertical="center" wrapText="1"/>
    </xf>
    <xf numFmtId="0" fontId="20" fillId="94" borderId="19" xfId="0" applyFont="1" applyFill="1" applyBorder="1" applyAlignment="1">
      <alignment horizontal="center" vertical="center" wrapText="1"/>
    </xf>
    <xf numFmtId="0" fontId="46" fillId="94" borderId="19" xfId="0" applyFont="1" applyFill="1" applyBorder="1" applyAlignment="1">
      <alignment horizontal="left" vertical="center" wrapText="1"/>
    </xf>
    <xf numFmtId="0" fontId="21" fillId="94" borderId="2" xfId="0" applyFont="1" applyFill="1" applyBorder="1" applyAlignment="1">
      <alignment horizontal="center" vertical="center" wrapText="1"/>
    </xf>
    <xf numFmtId="0" fontId="21" fillId="94" borderId="2" xfId="0" applyFont="1" applyFill="1" applyBorder="1" applyAlignment="1">
      <alignment horizontal="left" vertical="center" wrapText="1"/>
    </xf>
    <xf numFmtId="0" fontId="21" fillId="96" borderId="2" xfId="0" applyFont="1" applyFill="1" applyBorder="1" applyAlignment="1">
      <alignment horizontal="left" vertical="center" wrapText="1"/>
    </xf>
    <xf numFmtId="0" fontId="19" fillId="94" borderId="2" xfId="0" applyFont="1" applyFill="1" applyBorder="1" applyAlignment="1">
      <alignment horizontal="center" vertical="center" wrapText="1"/>
    </xf>
    <xf numFmtId="0" fontId="19" fillId="94" borderId="2" xfId="0" applyFont="1" applyFill="1" applyBorder="1" applyAlignment="1">
      <alignment horizontal="left" vertical="center" wrapText="1"/>
    </xf>
    <xf numFmtId="2" fontId="20" fillId="9" borderId="2" xfId="0" applyNumberFormat="1" applyFont="1" applyFill="1" applyBorder="1" applyAlignment="1">
      <alignment horizontal="right" vertical="center" wrapText="1"/>
    </xf>
    <xf numFmtId="2" fontId="20" fillId="8" borderId="2" xfId="0" applyNumberFormat="1" applyFont="1" applyFill="1" applyBorder="1" applyAlignment="1">
      <alignment vertical="center" wrapText="1"/>
    </xf>
    <xf numFmtId="172" fontId="20" fillId="8" borderId="2" xfId="1" applyNumberFormat="1" applyFont="1" applyFill="1" applyBorder="1" applyAlignment="1">
      <alignment horizontal="right" vertical="center" wrapText="1"/>
    </xf>
    <xf numFmtId="0" fontId="297" fillId="4" borderId="19" xfId="3720" applyFont="1" applyFill="1" applyBorder="1" applyAlignment="1">
      <alignment horizontal="center" vertical="center" wrapText="1"/>
    </xf>
    <xf numFmtId="173" fontId="297" fillId="0" borderId="19" xfId="1997" applyNumberFormat="1" applyFont="1" applyFill="1" applyBorder="1" applyAlignment="1">
      <alignment horizontal="center" vertical="center" wrapText="1"/>
    </xf>
    <xf numFmtId="173" fontId="20" fillId="93" borderId="2" xfId="0" applyNumberFormat="1" applyFont="1" applyFill="1" applyBorder="1" applyAlignment="1">
      <alignment horizontal="right" vertical="center" wrapText="1"/>
    </xf>
    <xf numFmtId="3" fontId="20" fillId="5" borderId="2" xfId="0" applyNumberFormat="1" applyFont="1" applyFill="1" applyBorder="1" applyAlignment="1">
      <alignment horizontal="right" vertical="center" wrapText="1"/>
    </xf>
    <xf numFmtId="3" fontId="7" fillId="11" borderId="19" xfId="0" applyNumberFormat="1" applyFont="1" applyFill="1" applyBorder="1" applyAlignment="1">
      <alignment horizontal="center" vertical="center" wrapText="1"/>
    </xf>
    <xf numFmtId="175" fontId="13" fillId="0" borderId="0" xfId="0" applyNumberFormat="1" applyFont="1" applyAlignment="1">
      <alignment horizontal="center" vertical="center" wrapText="1"/>
    </xf>
    <xf numFmtId="3" fontId="11" fillId="0" borderId="8" xfId="0" applyNumberFormat="1" applyFont="1" applyBorder="1" applyAlignment="1">
      <alignment vertical="center" wrapText="1"/>
    </xf>
    <xf numFmtId="172" fontId="18" fillId="0" borderId="2" xfId="0" applyNumberFormat="1" applyFont="1" applyBorder="1" applyAlignment="1">
      <alignment vertical="center" wrapText="1"/>
    </xf>
    <xf numFmtId="173" fontId="13" fillId="0" borderId="8" xfId="0" applyNumberFormat="1" applyFont="1" applyBorder="1" applyAlignment="1">
      <alignment vertical="center" wrapText="1"/>
    </xf>
    <xf numFmtId="0" fontId="302" fillId="0" borderId="19" xfId="2" applyFont="1" applyBorder="1" applyAlignment="1" applyProtection="1">
      <alignment horizontal="center" vertical="center" wrapText="1"/>
      <protection locked="0"/>
    </xf>
    <xf numFmtId="0" fontId="302" fillId="0" borderId="19" xfId="2" applyFont="1" applyBorder="1" applyAlignment="1">
      <alignment horizontal="center" vertical="center" wrapText="1"/>
    </xf>
    <xf numFmtId="0" fontId="37" fillId="0" borderId="7" xfId="0" applyFont="1" applyBorder="1"/>
    <xf numFmtId="0" fontId="19" fillId="2" borderId="4" xfId="0" applyFont="1" applyFill="1" applyBorder="1" applyAlignment="1">
      <alignment horizontal="center" vertical="center" wrapText="1"/>
    </xf>
    <xf numFmtId="0" fontId="37" fillId="0" borderId="18" xfId="0" applyFont="1" applyBorder="1"/>
    <xf numFmtId="172" fontId="20" fillId="8" borderId="8" xfId="3" applyNumberFormat="1" applyFont="1" applyFill="1" applyBorder="1" applyAlignment="1">
      <alignment horizontal="right" vertical="center" wrapText="1"/>
    </xf>
    <xf numFmtId="0" fontId="17" fillId="0" borderId="0" xfId="0" applyFont="1" applyAlignment="1">
      <alignment horizontal="center" vertical="center" wrapText="1"/>
    </xf>
    <xf numFmtId="0" fontId="49" fillId="0" borderId="0" xfId="0" applyFont="1"/>
    <xf numFmtId="1" fontId="17" fillId="0" borderId="0" xfId="0" applyNumberFormat="1" applyFont="1" applyAlignment="1">
      <alignment horizontal="center" vertical="center" wrapText="1"/>
    </xf>
    <xf numFmtId="0" fontId="17" fillId="0" borderId="0" xfId="0" applyFont="1" applyAlignment="1">
      <alignment wrapText="1"/>
    </xf>
    <xf numFmtId="0" fontId="17" fillId="0" borderId="3" xfId="0" applyFont="1" applyBorder="1" applyAlignment="1">
      <alignment horizontal="center" vertical="center" wrapText="1"/>
    </xf>
    <xf numFmtId="49" fontId="17" fillId="0" borderId="0" xfId="0" applyNumberFormat="1" applyFont="1" applyAlignment="1">
      <alignment horizontal="center" vertical="center" wrapText="1"/>
    </xf>
    <xf numFmtId="175" fontId="17" fillId="0" borderId="0" xfId="0" applyNumberFormat="1" applyFont="1" applyAlignment="1">
      <alignment horizontal="center" vertical="center" wrapText="1"/>
    </xf>
    <xf numFmtId="49" fontId="17" fillId="0" borderId="0" xfId="0" applyNumberFormat="1" applyFont="1" applyAlignment="1">
      <alignment wrapText="1"/>
    </xf>
    <xf numFmtId="1" fontId="17" fillId="0" borderId="0" xfId="0" applyNumberFormat="1" applyFont="1" applyAlignment="1">
      <alignment wrapText="1"/>
    </xf>
    <xf numFmtId="175" fontId="17" fillId="0" borderId="0" xfId="0" applyNumberFormat="1" applyFont="1" applyAlignment="1">
      <alignment wrapText="1"/>
    </xf>
    <xf numFmtId="175" fontId="17" fillId="0" borderId="0" xfId="0" applyNumberFormat="1" applyFont="1" applyAlignment="1">
      <alignment horizontal="center" wrapText="1"/>
    </xf>
    <xf numFmtId="172" fontId="20" fillId="0" borderId="2" xfId="1" applyNumberFormat="1" applyFont="1" applyBorder="1" applyAlignment="1">
      <alignment horizontal="right" vertical="center" wrapText="1"/>
    </xf>
    <xf numFmtId="172" fontId="19" fillId="0" borderId="10" xfId="1" applyNumberFormat="1" applyFont="1" applyFill="1" applyBorder="1" applyAlignment="1">
      <alignment vertical="center" wrapText="1"/>
    </xf>
    <xf numFmtId="172" fontId="18" fillId="2" borderId="4" xfId="1" applyNumberFormat="1" applyFont="1" applyFill="1" applyBorder="1" applyAlignment="1">
      <alignment vertical="center" wrapText="1"/>
    </xf>
    <xf numFmtId="172" fontId="35" fillId="0" borderId="19" xfId="1" applyNumberFormat="1" applyFont="1" applyBorder="1" applyAlignment="1">
      <alignment vertical="center" wrapText="1"/>
    </xf>
    <xf numFmtId="0" fontId="301" fillId="0" borderId="0" xfId="0" applyFont="1"/>
    <xf numFmtId="0" fontId="0" fillId="11" borderId="0" xfId="0" applyFill="1"/>
    <xf numFmtId="0" fontId="49" fillId="11" borderId="0" xfId="0" applyFont="1" applyFill="1"/>
    <xf numFmtId="0" fontId="17" fillId="11" borderId="3" xfId="0" applyFont="1" applyFill="1" applyBorder="1" applyAlignment="1">
      <alignment horizontal="center" vertical="center" wrapText="1"/>
    </xf>
    <xf numFmtId="0" fontId="17" fillId="11" borderId="0" xfId="0" applyFont="1" applyFill="1" applyAlignment="1">
      <alignment horizontal="center" vertical="center" wrapText="1"/>
    </xf>
    <xf numFmtId="49" fontId="17" fillId="11" borderId="0" xfId="0" applyNumberFormat="1" applyFont="1" applyFill="1" applyAlignment="1">
      <alignment horizontal="center" vertical="center" wrapText="1"/>
    </xf>
    <xf numFmtId="1" fontId="17" fillId="11" borderId="0" xfId="0" applyNumberFormat="1" applyFont="1" applyFill="1" applyAlignment="1">
      <alignment horizontal="center" vertical="center" wrapText="1"/>
    </xf>
    <xf numFmtId="175" fontId="17" fillId="11" borderId="0" xfId="0" applyNumberFormat="1" applyFont="1" applyFill="1" applyAlignment="1">
      <alignment horizontal="center" vertical="center" wrapText="1"/>
    </xf>
    <xf numFmtId="0" fontId="4" fillId="11" borderId="0" xfId="0" applyFont="1" applyFill="1" applyAlignment="1">
      <alignment horizontal="center" vertical="center" wrapText="1"/>
    </xf>
    <xf numFmtId="175" fontId="4" fillId="11" borderId="0" xfId="0" applyNumberFormat="1" applyFont="1" applyFill="1" applyAlignment="1">
      <alignment horizontal="center" vertical="center" wrapText="1"/>
    </xf>
    <xf numFmtId="0" fontId="304" fillId="11" borderId="0" xfId="0" applyFont="1" applyFill="1"/>
    <xf numFmtId="0" fontId="305" fillId="11" borderId="0" xfId="0" applyFont="1" applyFill="1" applyAlignment="1">
      <alignment horizontal="center" vertical="center"/>
    </xf>
    <xf numFmtId="0" fontId="17" fillId="11" borderId="0" xfId="0" applyFont="1" applyFill="1" applyAlignment="1">
      <alignment horizontal="right" vertical="center" wrapText="1"/>
    </xf>
    <xf numFmtId="172" fontId="17" fillId="11" borderId="0" xfId="0" applyNumberFormat="1" applyFont="1" applyFill="1" applyAlignment="1">
      <alignment horizontal="right" vertical="center" wrapText="1"/>
    </xf>
    <xf numFmtId="0" fontId="17" fillId="11" borderId="0" xfId="0" applyFont="1" applyFill="1" applyAlignment="1">
      <alignment horizontal="left" vertical="center" wrapText="1"/>
    </xf>
    <xf numFmtId="173" fontId="305" fillId="11" borderId="0" xfId="0" applyNumberFormat="1" applyFont="1" applyFill="1" applyAlignment="1">
      <alignment horizontal="center" vertical="center"/>
    </xf>
    <xf numFmtId="0" fontId="304" fillId="11" borderId="0" xfId="0" applyFont="1" applyFill="1" applyAlignment="1">
      <alignment vertical="center"/>
    </xf>
    <xf numFmtId="0" fontId="308" fillId="11" borderId="19" xfId="0" applyFont="1" applyFill="1" applyBorder="1" applyAlignment="1">
      <alignment vertical="center" wrapText="1"/>
    </xf>
    <xf numFmtId="0" fontId="9" fillId="11" borderId="19" xfId="0" applyFont="1" applyFill="1" applyBorder="1" applyAlignment="1">
      <alignment horizontal="center" vertical="center" wrapText="1"/>
    </xf>
    <xf numFmtId="0" fontId="305" fillId="11" borderId="0" xfId="0" applyFont="1" applyFill="1" applyAlignment="1">
      <alignment vertical="center"/>
    </xf>
    <xf numFmtId="0" fontId="305" fillId="11" borderId="0" xfId="0" applyFont="1" applyFill="1"/>
    <xf numFmtId="3" fontId="10" fillId="11" borderId="19" xfId="0" applyNumberFormat="1" applyFont="1" applyFill="1" applyBorder="1" applyAlignment="1">
      <alignment horizontal="center" vertical="center" wrapText="1"/>
    </xf>
    <xf numFmtId="0" fontId="304" fillId="11" borderId="0" xfId="0" applyFont="1" applyFill="1" applyAlignment="1">
      <alignment vertical="center" wrapText="1"/>
    </xf>
    <xf numFmtId="0" fontId="303" fillId="11" borderId="19" xfId="0" applyFont="1" applyFill="1" applyBorder="1"/>
    <xf numFmtId="1" fontId="10" fillId="11" borderId="19" xfId="0" applyNumberFormat="1" applyFont="1" applyFill="1" applyBorder="1" applyAlignment="1">
      <alignment horizontal="center" vertical="center" wrapText="1"/>
    </xf>
    <xf numFmtId="0" fontId="308" fillId="11" borderId="19" xfId="0" applyFont="1" applyFill="1" applyBorder="1" applyAlignment="1">
      <alignment horizontal="center" vertical="center" wrapText="1"/>
    </xf>
    <xf numFmtId="0" fontId="315" fillId="11" borderId="19" xfId="0" applyFont="1" applyFill="1" applyBorder="1" applyAlignment="1">
      <alignment vertical="center" wrapText="1"/>
    </xf>
    <xf numFmtId="0" fontId="303" fillId="11" borderId="19" xfId="0" applyFont="1" applyFill="1" applyBorder="1" applyAlignment="1">
      <alignment horizontal="center" vertical="center" wrapText="1"/>
    </xf>
    <xf numFmtId="0" fontId="6" fillId="11" borderId="19" xfId="0" applyFont="1" applyFill="1" applyBorder="1" applyAlignment="1">
      <alignment horizontal="center" vertical="center" wrapText="1"/>
    </xf>
    <xf numFmtId="0" fontId="303" fillId="11" borderId="19" xfId="0" applyFont="1" applyFill="1" applyBorder="1" applyAlignment="1">
      <alignment vertical="center" wrapText="1"/>
    </xf>
    <xf numFmtId="3" fontId="308" fillId="11" borderId="19" xfId="0" applyNumberFormat="1" applyFont="1" applyFill="1" applyBorder="1" applyAlignment="1">
      <alignment vertical="center" wrapText="1"/>
    </xf>
    <xf numFmtId="173" fontId="308" fillId="11" borderId="19" xfId="0" applyNumberFormat="1" applyFont="1" applyFill="1" applyBorder="1" applyAlignment="1">
      <alignment vertical="center" wrapText="1"/>
    </xf>
    <xf numFmtId="173" fontId="308" fillId="11" borderId="19" xfId="0" applyNumberFormat="1" applyFont="1" applyFill="1" applyBorder="1" applyAlignment="1">
      <alignment horizontal="center" vertical="center" wrapText="1"/>
    </xf>
    <xf numFmtId="359" fontId="308" fillId="11" borderId="19" xfId="10" applyNumberFormat="1" applyFont="1" applyFill="1" applyBorder="1" applyAlignment="1">
      <alignment vertical="center" wrapText="1"/>
    </xf>
    <xf numFmtId="173" fontId="308" fillId="11" borderId="19" xfId="1" applyNumberFormat="1" applyFont="1" applyFill="1" applyBorder="1" applyAlignment="1">
      <alignment vertical="center" wrapText="1"/>
    </xf>
    <xf numFmtId="173" fontId="303" fillId="11" borderId="19" xfId="1" applyNumberFormat="1" applyFont="1" applyFill="1" applyBorder="1" applyAlignment="1">
      <alignment vertical="center" wrapText="1"/>
    </xf>
    <xf numFmtId="173" fontId="309" fillId="11" borderId="19" xfId="1" applyNumberFormat="1" applyFont="1" applyFill="1" applyBorder="1" applyAlignment="1">
      <alignment vertical="center" wrapText="1"/>
    </xf>
    <xf numFmtId="173" fontId="313" fillId="11" borderId="19" xfId="1" applyNumberFormat="1" applyFont="1" applyFill="1" applyBorder="1" applyAlignment="1">
      <alignment vertical="center" wrapText="1"/>
    </xf>
    <xf numFmtId="359" fontId="309" fillId="11" borderId="19" xfId="10" applyNumberFormat="1" applyFont="1" applyFill="1" applyBorder="1" applyAlignment="1">
      <alignment vertical="center" wrapText="1"/>
    </xf>
    <xf numFmtId="10" fontId="0" fillId="11" borderId="0" xfId="10" applyNumberFormat="1" applyFont="1" applyFill="1"/>
    <xf numFmtId="0" fontId="0" fillId="11" borderId="8" xfId="0" applyFill="1" applyBorder="1"/>
    <xf numFmtId="0" fontId="312" fillId="11" borderId="8" xfId="0" applyFont="1" applyFill="1" applyBorder="1" applyAlignment="1">
      <alignment vertical="center" wrapText="1"/>
    </xf>
    <xf numFmtId="173" fontId="307" fillId="11" borderId="8" xfId="3" applyNumberFormat="1" applyFont="1" applyFill="1" applyBorder="1" applyAlignment="1" applyProtection="1">
      <alignment horizontal="right" vertical="center" wrapText="1"/>
      <protection hidden="1"/>
    </xf>
    <xf numFmtId="10" fontId="0" fillId="11" borderId="8" xfId="10" applyNumberFormat="1" applyFont="1" applyFill="1" applyBorder="1"/>
    <xf numFmtId="173" fontId="314" fillId="11" borderId="8" xfId="1" applyNumberFormat="1" applyFont="1" applyFill="1" applyBorder="1" applyAlignment="1">
      <alignment vertical="center" wrapText="1"/>
    </xf>
    <xf numFmtId="0" fontId="318" fillId="11" borderId="8" xfId="0" applyFont="1" applyFill="1" applyBorder="1" applyAlignment="1" applyProtection="1">
      <alignment horizontal="left" vertical="center" wrapText="1"/>
      <protection hidden="1"/>
    </xf>
    <xf numFmtId="173" fontId="318" fillId="11" borderId="8" xfId="0" applyNumberFormat="1" applyFont="1" applyFill="1" applyBorder="1" applyAlignment="1" applyProtection="1">
      <alignment vertical="center" wrapText="1"/>
      <protection hidden="1"/>
    </xf>
    <xf numFmtId="10" fontId="318" fillId="11" borderId="8" xfId="10" applyNumberFormat="1" applyFont="1" applyFill="1" applyBorder="1" applyAlignment="1" applyProtection="1">
      <alignment vertical="center" wrapText="1"/>
      <protection hidden="1"/>
    </xf>
    <xf numFmtId="173" fontId="317" fillId="11" borderId="8" xfId="1" applyNumberFormat="1" applyFont="1" applyFill="1" applyBorder="1" applyAlignment="1">
      <alignment vertical="center" wrapText="1"/>
    </xf>
    <xf numFmtId="173" fontId="316" fillId="11" borderId="8" xfId="1" applyNumberFormat="1" applyFont="1" applyFill="1" applyBorder="1" applyAlignment="1">
      <alignment vertical="center" wrapText="1"/>
    </xf>
    <xf numFmtId="173" fontId="318" fillId="11" borderId="8" xfId="0" applyNumberFormat="1" applyFont="1" applyFill="1" applyBorder="1" applyAlignment="1" applyProtection="1">
      <alignment horizontal="right" vertical="center" wrapText="1"/>
      <protection hidden="1"/>
    </xf>
    <xf numFmtId="0" fontId="306" fillId="11" borderId="8" xfId="0" applyFont="1" applyFill="1" applyBorder="1" applyAlignment="1" applyProtection="1">
      <alignment horizontal="left" vertical="center" wrapText="1"/>
      <protection hidden="1"/>
    </xf>
    <xf numFmtId="173" fontId="306" fillId="11" borderId="8" xfId="0" applyNumberFormat="1" applyFont="1" applyFill="1" applyBorder="1" applyAlignment="1" applyProtection="1">
      <alignment vertical="center" wrapText="1"/>
      <protection hidden="1"/>
    </xf>
    <xf numFmtId="10" fontId="306" fillId="11" borderId="8" xfId="10" applyNumberFormat="1" applyFont="1" applyFill="1" applyBorder="1" applyAlignment="1" applyProtection="1">
      <alignment vertical="center" wrapText="1"/>
      <protection hidden="1"/>
    </xf>
    <xf numFmtId="173" fontId="306" fillId="11" borderId="8" xfId="0" applyNumberFormat="1" applyFont="1" applyFill="1" applyBorder="1" applyAlignment="1" applyProtection="1">
      <alignment vertical="center"/>
      <protection hidden="1"/>
    </xf>
    <xf numFmtId="173" fontId="318" fillId="11" borderId="8" xfId="0" applyNumberFormat="1" applyFont="1" applyFill="1" applyBorder="1" applyAlignment="1" applyProtection="1">
      <alignment vertical="center"/>
      <protection hidden="1"/>
    </xf>
    <xf numFmtId="0" fontId="317" fillId="11" borderId="8" xfId="0" applyFont="1" applyFill="1" applyBorder="1" applyAlignment="1">
      <alignment vertical="center" wrapText="1"/>
    </xf>
    <xf numFmtId="173" fontId="317" fillId="11" borderId="77" xfId="1" applyNumberFormat="1" applyFont="1" applyFill="1" applyBorder="1" applyAlignment="1">
      <alignment vertical="center" wrapText="1"/>
    </xf>
    <xf numFmtId="0" fontId="317" fillId="11" borderId="22" xfId="0" applyFont="1" applyFill="1" applyBorder="1" applyAlignment="1">
      <alignment vertical="center" wrapText="1"/>
    </xf>
    <xf numFmtId="0" fontId="315" fillId="11" borderId="8" xfId="0" applyFont="1" applyFill="1" applyBorder="1"/>
    <xf numFmtId="0" fontId="308" fillId="11" borderId="19" xfId="0" applyFont="1" applyFill="1" applyBorder="1"/>
    <xf numFmtId="173" fontId="303" fillId="11" borderId="19" xfId="0" applyNumberFormat="1" applyFont="1" applyFill="1" applyBorder="1" applyAlignment="1">
      <alignment vertical="center" wrapText="1"/>
    </xf>
    <xf numFmtId="359" fontId="303" fillId="11" borderId="19" xfId="10" applyNumberFormat="1" applyFont="1" applyFill="1" applyBorder="1" applyAlignment="1">
      <alignment vertical="center" wrapText="1"/>
    </xf>
    <xf numFmtId="173" fontId="0" fillId="11" borderId="0" xfId="0" applyNumberFormat="1" applyFill="1"/>
    <xf numFmtId="173" fontId="311" fillId="11" borderId="19" xfId="0" applyNumberFormat="1" applyFont="1" applyFill="1" applyBorder="1" applyAlignment="1">
      <alignment vertical="center" wrapText="1"/>
    </xf>
    <xf numFmtId="10" fontId="314" fillId="11" borderId="8" xfId="10" applyNumberFormat="1" applyFont="1" applyFill="1" applyBorder="1" applyAlignment="1">
      <alignment vertical="center" wrapText="1"/>
    </xf>
    <xf numFmtId="3" fontId="322" fillId="0" borderId="19" xfId="0" applyNumberFormat="1" applyFont="1" applyBorder="1" applyAlignment="1">
      <alignment horizontal="center" vertical="center" wrapText="1"/>
    </xf>
    <xf numFmtId="3" fontId="300" fillId="0" borderId="19" xfId="0" applyNumberFormat="1" applyFont="1" applyBorder="1" applyAlignment="1">
      <alignment horizontal="right" vertical="center" wrapText="1"/>
    </xf>
    <xf numFmtId="3" fontId="163" fillId="0" borderId="19" xfId="0" applyNumberFormat="1" applyFont="1" applyBorder="1" applyAlignment="1">
      <alignment horizontal="right" vertical="center" wrapText="1"/>
    </xf>
    <xf numFmtId="0" fontId="163" fillId="0" borderId="19" xfId="0" applyFont="1" applyBorder="1" applyAlignment="1">
      <alignment horizontal="center" vertical="center" wrapText="1"/>
    </xf>
    <xf numFmtId="0" fontId="163" fillId="0" borderId="19" xfId="0" applyFont="1" applyBorder="1" applyAlignment="1">
      <alignment vertical="center" wrapText="1"/>
    </xf>
    <xf numFmtId="0" fontId="56" fillId="0" borderId="19" xfId="0" applyFont="1" applyBorder="1" applyAlignment="1">
      <alignment vertical="center" wrapText="1"/>
    </xf>
    <xf numFmtId="3" fontId="311" fillId="0" borderId="19" xfId="0" applyNumberFormat="1" applyFont="1" applyBorder="1" applyAlignment="1">
      <alignment vertical="center" wrapText="1"/>
    </xf>
    <xf numFmtId="3" fontId="163" fillId="0" borderId="19" xfId="0" applyNumberFormat="1" applyFont="1" applyBorder="1" applyAlignment="1">
      <alignment vertical="center" wrapText="1"/>
    </xf>
    <xf numFmtId="0" fontId="297" fillId="0" borderId="19" xfId="0" applyFont="1" applyBorder="1" applyAlignment="1">
      <alignment horizontal="center" vertical="center" wrapText="1"/>
    </xf>
    <xf numFmtId="0" fontId="297" fillId="0" borderId="19" xfId="0" applyFont="1" applyBorder="1" applyAlignment="1">
      <alignment vertical="center" wrapText="1"/>
    </xf>
    <xf numFmtId="1" fontId="297" fillId="0" borderId="19" xfId="0" applyNumberFormat="1" applyFont="1" applyBorder="1" applyAlignment="1">
      <alignment horizontal="center" vertical="center" wrapText="1"/>
    </xf>
    <xf numFmtId="3" fontId="297" fillId="0" borderId="19" xfId="0" applyNumberFormat="1" applyFont="1" applyBorder="1" applyAlignment="1">
      <alignment horizontal="right" vertical="center" wrapText="1"/>
    </xf>
    <xf numFmtId="0" fontId="323" fillId="0" borderId="19" xfId="0" applyFont="1" applyBorder="1" applyAlignment="1">
      <alignment horizontal="center" vertical="center" wrapText="1"/>
    </xf>
    <xf numFmtId="0" fontId="323" fillId="0" borderId="19" xfId="0" applyFont="1" applyBorder="1" applyAlignment="1">
      <alignment vertical="center" wrapText="1"/>
    </xf>
    <xf numFmtId="1" fontId="297" fillId="0" borderId="19" xfId="0" applyNumberFormat="1" applyFont="1" applyBorder="1" applyAlignment="1">
      <alignment vertical="center" wrapText="1"/>
    </xf>
    <xf numFmtId="0" fontId="163" fillId="0" borderId="8" xfId="0" applyFont="1" applyBorder="1" applyAlignment="1">
      <alignment horizontal="center" vertical="center" wrapText="1"/>
    </xf>
    <xf numFmtId="0" fontId="163" fillId="0" borderId="19" xfId="0" applyFont="1" applyBorder="1" applyAlignment="1">
      <alignment horizontal="left" vertical="center" wrapText="1"/>
    </xf>
    <xf numFmtId="1" fontId="163" fillId="0" borderId="19" xfId="0" applyNumberFormat="1" applyFont="1" applyBorder="1" applyAlignment="1">
      <alignment vertical="center" wrapText="1"/>
    </xf>
    <xf numFmtId="3" fontId="323" fillId="0" borderId="19" xfId="0" applyNumberFormat="1" applyFont="1" applyBorder="1" applyAlignment="1">
      <alignment horizontal="right" vertical="center" wrapText="1"/>
    </xf>
    <xf numFmtId="0" fontId="323" fillId="0" borderId="78" xfId="0" applyFont="1" applyBorder="1" applyAlignment="1">
      <alignment horizontal="center" vertical="center" wrapText="1"/>
    </xf>
    <xf numFmtId="0" fontId="297" fillId="0" borderId="19" xfId="0" applyFont="1" applyBorder="1" applyAlignment="1">
      <alignment horizontal="left" vertical="center" wrapText="1"/>
    </xf>
    <xf numFmtId="3" fontId="320" fillId="0" borderId="19" xfId="0" applyNumberFormat="1" applyFont="1" applyBorder="1" applyAlignment="1">
      <alignment horizontal="right" vertical="center" wrapText="1"/>
    </xf>
    <xf numFmtId="49" fontId="163" fillId="0" borderId="19" xfId="0" applyNumberFormat="1" applyFont="1" applyBorder="1" applyAlignment="1">
      <alignment horizontal="center" vertical="center" wrapText="1"/>
    </xf>
    <xf numFmtId="1" fontId="163" fillId="0" borderId="19" xfId="0" applyNumberFormat="1" applyFont="1" applyBorder="1" applyAlignment="1">
      <alignment horizontal="center" vertical="center" wrapText="1"/>
    </xf>
    <xf numFmtId="175" fontId="163" fillId="0" borderId="19" xfId="0" applyNumberFormat="1" applyFont="1" applyBorder="1" applyAlignment="1">
      <alignment horizontal="center" vertical="center" wrapText="1"/>
    </xf>
    <xf numFmtId="3" fontId="0" fillId="11" borderId="0" xfId="0" applyNumberFormat="1" applyFill="1"/>
    <xf numFmtId="359" fontId="0" fillId="11" borderId="0" xfId="10" applyNumberFormat="1" applyFont="1" applyFill="1"/>
    <xf numFmtId="0" fontId="303" fillId="11" borderId="19" xfId="0" applyFont="1" applyFill="1" applyBorder="1" applyAlignment="1">
      <alignment horizontal="left" vertical="center" wrapText="1" indent="4"/>
    </xf>
    <xf numFmtId="0" fontId="303" fillId="11" borderId="19" xfId="0" applyFont="1" applyFill="1" applyBorder="1" applyAlignment="1">
      <alignment horizontal="left" vertical="center" wrapText="1" indent="3"/>
    </xf>
    <xf numFmtId="0" fontId="9" fillId="11" borderId="6" xfId="0" applyFont="1" applyFill="1" applyBorder="1" applyAlignment="1">
      <alignment horizontal="center" vertical="center" wrapText="1"/>
    </xf>
    <xf numFmtId="0" fontId="297" fillId="0" borderId="19" xfId="0" applyFont="1" applyBorder="1"/>
    <xf numFmtId="0" fontId="9" fillId="11" borderId="3" xfId="0" applyFont="1" applyFill="1" applyBorder="1" applyAlignment="1">
      <alignment horizontal="center" vertical="center" wrapText="1"/>
    </xf>
    <xf numFmtId="3" fontId="303" fillId="11" borderId="19" xfId="0" applyNumberFormat="1" applyFont="1" applyFill="1" applyBorder="1" applyAlignment="1">
      <alignment vertical="center" wrapText="1"/>
    </xf>
    <xf numFmtId="0" fontId="319" fillId="11" borderId="0" xfId="0" applyFont="1" applyFill="1" applyAlignment="1">
      <alignment vertical="center"/>
    </xf>
    <xf numFmtId="0" fontId="319" fillId="11" borderId="0" xfId="0" applyFont="1" applyFill="1"/>
    <xf numFmtId="0" fontId="9" fillId="11" borderId="8" xfId="0" applyFont="1" applyFill="1" applyBorder="1" applyAlignment="1">
      <alignment horizontal="center" vertical="center" wrapText="1"/>
    </xf>
    <xf numFmtId="3" fontId="325" fillId="0" borderId="19" xfId="0" applyNumberFormat="1" applyFont="1" applyBorder="1" applyAlignment="1">
      <alignment horizontal="center" vertical="center" wrapText="1"/>
    </xf>
    <xf numFmtId="3" fontId="311" fillId="0" borderId="19" xfId="0" applyNumberFormat="1" applyFont="1" applyBorder="1" applyAlignment="1">
      <alignment horizontal="right" vertical="center" wrapText="1"/>
    </xf>
    <xf numFmtId="0" fontId="302" fillId="0" borderId="19" xfId="0" applyFont="1" applyBorder="1" applyAlignment="1">
      <alignment vertical="center" wrapText="1"/>
    </xf>
    <xf numFmtId="3" fontId="302" fillId="0" borderId="19" xfId="0" applyNumberFormat="1" applyFont="1" applyBorder="1" applyAlignment="1">
      <alignment horizontal="right" vertical="center" wrapText="1"/>
    </xf>
    <xf numFmtId="3" fontId="321" fillId="0" borderId="19" xfId="0" applyNumberFormat="1" applyFont="1" applyBorder="1" applyAlignment="1">
      <alignment horizontal="right" vertical="center" wrapText="1"/>
    </xf>
    <xf numFmtId="1" fontId="302" fillId="0" borderId="19" xfId="0" applyNumberFormat="1" applyFont="1" applyBorder="1" applyAlignment="1">
      <alignment vertical="center" wrapText="1"/>
    </xf>
    <xf numFmtId="3" fontId="302" fillId="0" borderId="19" xfId="0" applyNumberFormat="1" applyFont="1" applyBorder="1" applyAlignment="1">
      <alignment horizontal="center" vertical="center" wrapText="1"/>
    </xf>
    <xf numFmtId="0" fontId="326" fillId="0" borderId="19" xfId="0" applyFont="1" applyBorder="1" applyAlignment="1">
      <alignment vertical="center" wrapText="1"/>
    </xf>
    <xf numFmtId="3" fontId="321" fillId="0" borderId="19" xfId="0" applyNumberFormat="1" applyFont="1" applyBorder="1" applyAlignment="1">
      <alignment vertical="center" wrapText="1"/>
    </xf>
    <xf numFmtId="0" fontId="49" fillId="11" borderId="0" xfId="0" applyFont="1" applyFill="1" applyAlignment="1">
      <alignment horizontal="center" vertical="center" wrapText="1"/>
    </xf>
    <xf numFmtId="0" fontId="303" fillId="0" borderId="19" xfId="0" applyFont="1" applyBorder="1" applyAlignment="1">
      <alignment horizontal="center" vertical="center" wrapText="1"/>
    </xf>
    <xf numFmtId="3" fontId="324" fillId="0" borderId="19" xfId="0" applyNumberFormat="1" applyFont="1" applyBorder="1" applyAlignment="1">
      <alignment horizontal="right" vertical="center" wrapText="1"/>
    </xf>
    <xf numFmtId="0" fontId="9" fillId="0" borderId="19" xfId="0" applyFont="1" applyBorder="1" applyAlignment="1">
      <alignment horizontal="center" vertical="center" wrapText="1"/>
    </xf>
    <xf numFmtId="0" fontId="9" fillId="0" borderId="19" xfId="0" applyFont="1" applyBorder="1" applyAlignment="1">
      <alignment vertical="center" wrapText="1"/>
    </xf>
    <xf numFmtId="1" fontId="9" fillId="0" borderId="19" xfId="0" applyNumberFormat="1" applyFont="1" applyBorder="1" applyAlignment="1">
      <alignment horizontal="center" vertical="center" wrapText="1"/>
    </xf>
    <xf numFmtId="0" fontId="324" fillId="0" borderId="19" xfId="0" applyFont="1" applyBorder="1" applyAlignment="1">
      <alignment vertical="center" wrapText="1"/>
    </xf>
    <xf numFmtId="0" fontId="9" fillId="0" borderId="78" xfId="0" applyFont="1" applyBorder="1" applyAlignment="1">
      <alignment horizontal="center" vertical="center" wrapText="1"/>
    </xf>
    <xf numFmtId="0" fontId="328" fillId="0" borderId="19" xfId="0" applyFont="1" applyBorder="1" applyAlignment="1">
      <alignment horizontal="center" vertical="center" wrapText="1"/>
    </xf>
    <xf numFmtId="0" fontId="328" fillId="0" borderId="19" xfId="0" applyFont="1" applyBorder="1" applyAlignment="1">
      <alignment vertical="center" wrapText="1"/>
    </xf>
    <xf numFmtId="0" fontId="13" fillId="0" borderId="19" xfId="0" applyFont="1" applyBorder="1" applyAlignment="1">
      <alignment vertical="center" wrapText="1"/>
    </xf>
    <xf numFmtId="3" fontId="327" fillId="0" borderId="19" xfId="0" applyNumberFormat="1" applyFont="1" applyBorder="1" applyAlignment="1">
      <alignment vertical="center" wrapText="1"/>
    </xf>
    <xf numFmtId="3" fontId="9" fillId="0" borderId="19" xfId="0" applyNumberFormat="1" applyFont="1" applyBorder="1" applyAlignment="1">
      <alignment horizontal="center" vertical="center" wrapText="1"/>
    </xf>
    <xf numFmtId="0" fontId="7" fillId="0" borderId="19" xfId="0" applyFont="1" applyBorder="1" applyAlignment="1">
      <alignment horizontal="right" vertical="center" wrapText="1"/>
    </xf>
    <xf numFmtId="3" fontId="7" fillId="0" borderId="19" xfId="0" applyNumberFormat="1" applyFont="1" applyBorder="1" applyAlignment="1">
      <alignment horizontal="center" vertical="center" wrapText="1"/>
    </xf>
    <xf numFmtId="0" fontId="13" fillId="0" borderId="20" xfId="0" applyFont="1" applyBorder="1" applyAlignment="1">
      <alignment horizontal="center" vertical="center" wrapText="1"/>
    </xf>
    <xf numFmtId="0" fontId="324" fillId="0" borderId="19" xfId="0" applyFont="1" applyBorder="1" applyAlignment="1">
      <alignment horizontal="right" vertical="center" wrapText="1"/>
    </xf>
    <xf numFmtId="0" fontId="17" fillId="11" borderId="0" xfId="0" applyFont="1" applyFill="1" applyAlignment="1">
      <alignment vertical="center"/>
    </xf>
    <xf numFmtId="0" fontId="9" fillId="11" borderId="8" xfId="0" applyFont="1" applyFill="1" applyBorder="1" applyAlignment="1">
      <alignment horizontal="left" vertical="center" wrapText="1"/>
    </xf>
    <xf numFmtId="0" fontId="9" fillId="11" borderId="8" xfId="0" applyFont="1" applyFill="1" applyBorder="1" applyAlignment="1">
      <alignment horizontal="right" vertical="center" wrapText="1"/>
    </xf>
    <xf numFmtId="0" fontId="310" fillId="11" borderId="8" xfId="0" applyFont="1" applyFill="1" applyBorder="1" applyAlignment="1">
      <alignment vertical="top" wrapText="1"/>
    </xf>
    <xf numFmtId="173" fontId="16" fillId="11" borderId="8" xfId="0" applyNumberFormat="1" applyFont="1" applyFill="1" applyBorder="1" applyAlignment="1">
      <alignment horizontal="center" vertical="center"/>
    </xf>
    <xf numFmtId="0" fontId="17" fillId="11" borderId="8" xfId="0" applyFont="1" applyFill="1" applyBorder="1" applyAlignment="1">
      <alignment vertical="center"/>
    </xf>
    <xf numFmtId="0" fontId="330" fillId="11" borderId="8" xfId="0" applyFont="1" applyFill="1" applyBorder="1" applyAlignment="1">
      <alignment vertical="center"/>
    </xf>
    <xf numFmtId="0" fontId="331" fillId="0" borderId="19" xfId="0" applyFont="1" applyBorder="1" applyAlignment="1">
      <alignment horizontal="center" vertical="center" wrapText="1"/>
    </xf>
    <xf numFmtId="0" fontId="332" fillId="0" borderId="19" xfId="0" applyFont="1" applyBorder="1" applyAlignment="1">
      <alignment vertical="center" wrapText="1"/>
    </xf>
    <xf numFmtId="0" fontId="329" fillId="11" borderId="8" xfId="0" applyFont="1" applyFill="1" applyBorder="1" applyAlignment="1">
      <alignment horizontal="center" vertical="center" wrapText="1"/>
    </xf>
    <xf numFmtId="0" fontId="324" fillId="0" borderId="19" xfId="0" applyFont="1" applyBorder="1" applyAlignment="1">
      <alignment horizontal="center" vertical="center"/>
    </xf>
    <xf numFmtId="0" fontId="331" fillId="0" borderId="19" xfId="0" applyFont="1" applyBorder="1" applyAlignment="1">
      <alignment vertical="center" wrapText="1"/>
    </xf>
    <xf numFmtId="0" fontId="336" fillId="11" borderId="8" xfId="0" applyFont="1" applyFill="1" applyBorder="1" applyAlignment="1">
      <alignment vertical="center"/>
    </xf>
    <xf numFmtId="0" fontId="336" fillId="11" borderId="0" xfId="0" applyFont="1" applyFill="1" applyAlignment="1">
      <alignment vertical="center"/>
    </xf>
    <xf numFmtId="0" fontId="336" fillId="11" borderId="0" xfId="0" applyFont="1" applyFill="1"/>
    <xf numFmtId="0" fontId="331" fillId="11" borderId="19" xfId="0" applyFont="1" applyFill="1" applyBorder="1" applyAlignment="1">
      <alignment horizontal="center" vertical="center" wrapText="1"/>
    </xf>
    <xf numFmtId="0" fontId="331" fillId="11" borderId="19" xfId="0" applyFont="1" applyFill="1" applyBorder="1" applyAlignment="1">
      <alignment vertical="center" wrapText="1"/>
    </xf>
    <xf numFmtId="173" fontId="331" fillId="11" borderId="19" xfId="0" applyNumberFormat="1" applyFont="1" applyFill="1" applyBorder="1" applyAlignment="1">
      <alignment vertical="center" wrapText="1"/>
    </xf>
    <xf numFmtId="173" fontId="331" fillId="11" borderId="19" xfId="0" applyNumberFormat="1" applyFont="1" applyFill="1" applyBorder="1" applyAlignment="1">
      <alignment horizontal="right" vertical="center" wrapText="1"/>
    </xf>
    <xf numFmtId="0" fontId="332" fillId="11" borderId="19" xfId="0" applyFont="1" applyFill="1" applyBorder="1" applyAlignment="1">
      <alignment vertical="center" wrapText="1"/>
    </xf>
    <xf numFmtId="0" fontId="337" fillId="11" borderId="19" xfId="0" applyFont="1" applyFill="1" applyBorder="1" applyAlignment="1">
      <alignment horizontal="center" vertical="center" wrapText="1"/>
    </xf>
    <xf numFmtId="0" fontId="337" fillId="11" borderId="19" xfId="0" applyFont="1" applyFill="1" applyBorder="1" applyAlignment="1">
      <alignment vertical="center" wrapText="1"/>
    </xf>
    <xf numFmtId="0" fontId="337" fillId="0" borderId="19" xfId="0" applyFont="1" applyBorder="1" applyAlignment="1">
      <alignment vertical="center" wrapText="1"/>
    </xf>
    <xf numFmtId="0" fontId="337" fillId="0" borderId="19" xfId="0" applyFont="1" applyBorder="1" applyAlignment="1">
      <alignment horizontal="center" vertical="center" wrapText="1"/>
    </xf>
    <xf numFmtId="0" fontId="337" fillId="0" borderId="19" xfId="0" quotePrefix="1" applyFont="1" applyBorder="1" applyAlignment="1">
      <alignment horizontal="center" vertical="center" wrapText="1"/>
    </xf>
    <xf numFmtId="3" fontId="337" fillId="11" borderId="19" xfId="0" applyNumberFormat="1" applyFont="1" applyFill="1" applyBorder="1" applyAlignment="1">
      <alignment horizontal="right" vertical="center" wrapText="1"/>
    </xf>
    <xf numFmtId="0" fontId="338" fillId="0" borderId="19" xfId="0" applyFont="1" applyBorder="1" applyAlignment="1">
      <alignment horizontal="center" vertical="center" wrapText="1"/>
    </xf>
    <xf numFmtId="0" fontId="338" fillId="0" borderId="19" xfId="0" applyFont="1" applyBorder="1" applyAlignment="1">
      <alignment vertical="center" wrapText="1"/>
    </xf>
    <xf numFmtId="0" fontId="340" fillId="11" borderId="8" xfId="0" applyFont="1" applyFill="1" applyBorder="1" applyAlignment="1">
      <alignment vertical="center"/>
    </xf>
    <xf numFmtId="0" fontId="340" fillId="11" borderId="0" xfId="0" applyFont="1" applyFill="1" applyAlignment="1">
      <alignment vertical="center"/>
    </xf>
    <xf numFmtId="0" fontId="340" fillId="11" borderId="0" xfId="0" applyFont="1" applyFill="1"/>
    <xf numFmtId="0" fontId="338" fillId="11" borderId="19" xfId="0" applyFont="1" applyFill="1" applyBorder="1" applyAlignment="1">
      <alignment horizontal="center" vertical="center" wrapText="1"/>
    </xf>
    <xf numFmtId="0" fontId="338" fillId="11" borderId="19" xfId="0" applyFont="1" applyFill="1" applyBorder="1" applyAlignment="1">
      <alignment vertical="center" wrapText="1"/>
    </xf>
    <xf numFmtId="3" fontId="338" fillId="11" borderId="19" xfId="0" applyNumberFormat="1" applyFont="1" applyFill="1" applyBorder="1" applyAlignment="1">
      <alignment horizontal="right" vertical="center" wrapText="1"/>
    </xf>
    <xf numFmtId="173" fontId="339" fillId="11" borderId="19" xfId="0" applyNumberFormat="1" applyFont="1" applyFill="1" applyBorder="1" applyAlignment="1">
      <alignment horizontal="right" vertical="center" wrapText="1"/>
    </xf>
    <xf numFmtId="3" fontId="337" fillId="0" borderId="19" xfId="0" applyNumberFormat="1" applyFont="1" applyBorder="1" applyAlignment="1">
      <alignment horizontal="right" vertical="center" wrapText="1"/>
    </xf>
    <xf numFmtId="0" fontId="311" fillId="0" borderId="19" xfId="0" applyFont="1" applyBorder="1" applyAlignment="1">
      <alignment horizontal="center" vertical="center" wrapText="1"/>
    </xf>
    <xf numFmtId="0" fontId="311" fillId="0" borderId="19" xfId="0" applyFont="1" applyBorder="1" applyAlignment="1">
      <alignment vertical="center" wrapText="1"/>
    </xf>
    <xf numFmtId="0" fontId="338" fillId="0" borderId="19" xfId="0" applyFont="1" applyBorder="1" applyAlignment="1">
      <alignment horizontal="left" vertical="center" wrapText="1" indent="3"/>
    </xf>
    <xf numFmtId="0" fontId="341" fillId="0" borderId="19" xfId="0" applyFont="1" applyBorder="1" applyAlignment="1">
      <alignment vertical="center" wrapText="1"/>
    </xf>
    <xf numFmtId="0" fontId="342" fillId="11" borderId="8" xfId="0" applyFont="1" applyFill="1" applyBorder="1" applyAlignment="1">
      <alignment vertical="center"/>
    </xf>
    <xf numFmtId="0" fontId="342" fillId="11" borderId="0" xfId="0" applyFont="1" applyFill="1" applyAlignment="1">
      <alignment vertical="center"/>
    </xf>
    <xf numFmtId="0" fontId="342" fillId="11" borderId="0" xfId="0" applyFont="1" applyFill="1"/>
    <xf numFmtId="0" fontId="335" fillId="11" borderId="19" xfId="0" applyFont="1" applyFill="1" applyBorder="1" applyAlignment="1">
      <alignment horizontal="center" vertical="center" wrapText="1"/>
    </xf>
    <xf numFmtId="0" fontId="335" fillId="11" borderId="19" xfId="0" applyFont="1" applyFill="1" applyBorder="1" applyAlignment="1">
      <alignment horizontal="left" vertical="center" wrapText="1" indent="3"/>
    </xf>
    <xf numFmtId="3" fontId="335" fillId="11" borderId="19" xfId="0" applyNumberFormat="1" applyFont="1" applyFill="1" applyBorder="1" applyAlignment="1">
      <alignment vertical="center" wrapText="1"/>
    </xf>
    <xf numFmtId="0" fontId="324" fillId="11" borderId="19" xfId="0" applyFont="1" applyFill="1" applyBorder="1" applyAlignment="1">
      <alignment vertical="center" wrapText="1"/>
    </xf>
    <xf numFmtId="0" fontId="335" fillId="11" borderId="19" xfId="0" applyFont="1" applyFill="1" applyBorder="1" applyAlignment="1">
      <alignment vertical="center" wrapText="1"/>
    </xf>
    <xf numFmtId="0" fontId="324" fillId="11" borderId="19" xfId="0" applyFont="1" applyFill="1" applyBorder="1" applyAlignment="1">
      <alignment horizontal="center" vertical="center" wrapText="1"/>
    </xf>
    <xf numFmtId="3" fontId="324" fillId="11" borderId="19" xfId="0" applyNumberFormat="1" applyFont="1" applyFill="1" applyBorder="1" applyAlignment="1">
      <alignment horizontal="right" vertical="center" wrapText="1"/>
    </xf>
    <xf numFmtId="3" fontId="335" fillId="11" borderId="19" xfId="0" applyNumberFormat="1" applyFont="1" applyFill="1" applyBorder="1" applyAlignment="1">
      <alignment horizontal="right" vertical="center" wrapText="1"/>
    </xf>
    <xf numFmtId="0" fontId="327" fillId="0" borderId="19" xfId="0" applyFont="1" applyBorder="1" applyAlignment="1">
      <alignment vertical="center" wrapText="1"/>
    </xf>
    <xf numFmtId="0" fontId="333" fillId="0" borderId="0" xfId="0" applyFont="1" applyAlignment="1">
      <alignment vertical="center" wrapText="1"/>
    </xf>
    <xf numFmtId="0" fontId="343" fillId="0" borderId="19" xfId="0" applyFont="1" applyBorder="1" applyAlignment="1">
      <alignment horizontal="center" vertical="center"/>
    </xf>
    <xf numFmtId="0" fontId="345" fillId="11" borderId="0" xfId="0" applyFont="1" applyFill="1"/>
    <xf numFmtId="0" fontId="345" fillId="11" borderId="0" xfId="0" applyFont="1" applyFill="1" applyAlignment="1">
      <alignment wrapText="1"/>
    </xf>
    <xf numFmtId="173" fontId="345" fillId="11" borderId="0" xfId="0" applyNumberFormat="1" applyFont="1" applyFill="1"/>
    <xf numFmtId="177" fontId="345" fillId="11" borderId="0" xfId="0" applyNumberFormat="1" applyFont="1" applyFill="1"/>
    <xf numFmtId="360" fontId="331" fillId="11" borderId="19" xfId="0" applyNumberFormat="1" applyFont="1" applyFill="1" applyBorder="1" applyAlignment="1">
      <alignment horizontal="right" vertical="center" wrapText="1"/>
    </xf>
    <xf numFmtId="360" fontId="338" fillId="11" borderId="19" xfId="0" applyNumberFormat="1" applyFont="1" applyFill="1" applyBorder="1" applyAlignment="1">
      <alignment horizontal="right" vertical="center" wrapText="1"/>
    </xf>
    <xf numFmtId="360" fontId="337" fillId="11" borderId="19" xfId="0" applyNumberFormat="1" applyFont="1" applyFill="1" applyBorder="1" applyAlignment="1">
      <alignment horizontal="right" vertical="center" wrapText="1"/>
    </xf>
    <xf numFmtId="360" fontId="339" fillId="11" borderId="19" xfId="0" applyNumberFormat="1" applyFont="1" applyFill="1" applyBorder="1" applyAlignment="1">
      <alignment horizontal="right" vertical="center" wrapText="1"/>
    </xf>
    <xf numFmtId="360" fontId="311" fillId="0" borderId="19" xfId="0" applyNumberFormat="1" applyFont="1" applyBorder="1" applyAlignment="1">
      <alignment horizontal="right" vertical="center" wrapText="1"/>
    </xf>
    <xf numFmtId="360" fontId="337" fillId="0" borderId="19" xfId="0" applyNumberFormat="1" applyFont="1" applyBorder="1" applyAlignment="1">
      <alignment horizontal="right" vertical="center" wrapText="1"/>
    </xf>
    <xf numFmtId="0" fontId="350" fillId="0" borderId="19" xfId="0" applyFont="1" applyBorder="1" applyAlignment="1">
      <alignment vertical="center" wrapText="1"/>
    </xf>
    <xf numFmtId="3" fontId="350" fillId="0" borderId="19" xfId="0" applyNumberFormat="1" applyFont="1" applyBorder="1" applyAlignment="1">
      <alignment vertical="center" wrapText="1"/>
    </xf>
    <xf numFmtId="173" fontId="333" fillId="0" borderId="19" xfId="0" applyNumberFormat="1" applyFont="1" applyBorder="1" applyAlignment="1">
      <alignment vertical="center" wrapText="1"/>
    </xf>
    <xf numFmtId="0" fontId="349" fillId="0" borderId="19" xfId="0" applyFont="1" applyBorder="1" applyAlignment="1">
      <alignment horizontal="center" vertical="center" wrapText="1"/>
    </xf>
    <xf numFmtId="0" fontId="344" fillId="11" borderId="19" xfId="0" applyFont="1" applyFill="1" applyBorder="1" applyAlignment="1">
      <alignment horizontal="center" vertical="center" wrapText="1"/>
    </xf>
    <xf numFmtId="0" fontId="6" fillId="11" borderId="19" xfId="0" applyFont="1" applyFill="1" applyBorder="1" applyAlignment="1">
      <alignment vertical="center" wrapText="1"/>
    </xf>
    <xf numFmtId="177" fontId="347" fillId="11" borderId="19" xfId="0" applyNumberFormat="1" applyFont="1" applyFill="1" applyBorder="1" applyAlignment="1">
      <alignment horizontal="right" vertical="center" wrapText="1"/>
    </xf>
    <xf numFmtId="254" fontId="344" fillId="11" borderId="19" xfId="0" applyNumberFormat="1" applyFont="1" applyFill="1" applyBorder="1" applyAlignment="1">
      <alignment vertical="center" wrapText="1"/>
    </xf>
    <xf numFmtId="0" fontId="344" fillId="11" borderId="19" xfId="0" applyFont="1" applyFill="1" applyBorder="1" applyAlignment="1">
      <alignment vertical="center" wrapText="1"/>
    </xf>
    <xf numFmtId="177" fontId="344" fillId="11" borderId="19" xfId="0" applyNumberFormat="1" applyFont="1" applyFill="1" applyBorder="1" applyAlignment="1">
      <alignment horizontal="right" vertical="center" wrapText="1"/>
    </xf>
    <xf numFmtId="0" fontId="6" fillId="11" borderId="19" xfId="0" quotePrefix="1" applyFont="1" applyFill="1" applyBorder="1" applyAlignment="1">
      <alignment horizontal="center" vertical="center" wrapText="1"/>
    </xf>
    <xf numFmtId="177" fontId="6" fillId="11" borderId="19" xfId="0" applyNumberFormat="1" applyFont="1" applyFill="1" applyBorder="1" applyAlignment="1">
      <alignment horizontal="right" vertical="center" wrapText="1"/>
    </xf>
    <xf numFmtId="226" fontId="331" fillId="11" borderId="19" xfId="0" applyNumberFormat="1" applyFont="1" applyFill="1" applyBorder="1" applyAlignment="1">
      <alignment horizontal="right" vertical="center" wrapText="1"/>
    </xf>
    <xf numFmtId="226" fontId="338" fillId="11" borderId="19" xfId="0" applyNumberFormat="1" applyFont="1" applyFill="1" applyBorder="1" applyAlignment="1">
      <alignment horizontal="right" vertical="center" wrapText="1"/>
    </xf>
    <xf numFmtId="0" fontId="17" fillId="11" borderId="19" xfId="0" applyFont="1" applyFill="1" applyBorder="1" applyAlignment="1">
      <alignment horizontal="left" vertical="center" wrapText="1"/>
    </xf>
    <xf numFmtId="0" fontId="17" fillId="11" borderId="19" xfId="0" applyFont="1" applyFill="1" applyBorder="1" applyAlignment="1">
      <alignment horizontal="center" vertical="center" wrapText="1"/>
    </xf>
    <xf numFmtId="0" fontId="17" fillId="11" borderId="19" xfId="0" applyFont="1" applyFill="1" applyBorder="1" applyAlignment="1">
      <alignment horizontal="right" vertical="center" wrapText="1"/>
    </xf>
    <xf numFmtId="172" fontId="17" fillId="11" borderId="19" xfId="0" applyNumberFormat="1" applyFont="1" applyFill="1" applyBorder="1" applyAlignment="1">
      <alignment horizontal="right" vertical="center" wrapText="1"/>
    </xf>
    <xf numFmtId="169" fontId="338" fillId="11" borderId="19" xfId="0" applyNumberFormat="1" applyFont="1" applyFill="1" applyBorder="1" applyAlignment="1">
      <alignment horizontal="right" vertical="center" wrapText="1"/>
    </xf>
    <xf numFmtId="169" fontId="331" fillId="11" borderId="19" xfId="0" applyNumberFormat="1" applyFont="1" applyFill="1" applyBorder="1" applyAlignment="1">
      <alignment horizontal="right" vertical="center" wrapText="1"/>
    </xf>
    <xf numFmtId="169" fontId="337" fillId="11" borderId="19" xfId="0" applyNumberFormat="1" applyFont="1" applyFill="1" applyBorder="1" applyAlignment="1">
      <alignment horizontal="right" vertical="center" wrapText="1"/>
    </xf>
    <xf numFmtId="169" fontId="311" fillId="0" borderId="19" xfId="0" applyNumberFormat="1" applyFont="1" applyBorder="1" applyAlignment="1">
      <alignment horizontal="right" vertical="center" wrapText="1"/>
    </xf>
    <xf numFmtId="169" fontId="302" fillId="0" borderId="19" xfId="0" applyNumberFormat="1" applyFont="1" applyBorder="1" applyAlignment="1">
      <alignment horizontal="right" vertical="center" wrapText="1"/>
    </xf>
    <xf numFmtId="173" fontId="331" fillId="0" borderId="19" xfId="0" applyNumberFormat="1" applyFont="1" applyBorder="1" applyAlignment="1">
      <alignment vertical="center" wrapText="1"/>
    </xf>
    <xf numFmtId="3" fontId="338" fillId="0" borderId="19" xfId="0" applyNumberFormat="1" applyFont="1" applyBorder="1" applyAlignment="1">
      <alignment vertical="center" wrapText="1"/>
    </xf>
    <xf numFmtId="3" fontId="324" fillId="11" borderId="19" xfId="0" applyNumberFormat="1" applyFont="1" applyFill="1" applyBorder="1" applyAlignment="1">
      <alignment horizontal="center" vertical="center" wrapText="1"/>
    </xf>
    <xf numFmtId="173" fontId="332" fillId="11" borderId="19" xfId="0" applyNumberFormat="1" applyFont="1" applyFill="1" applyBorder="1" applyAlignment="1">
      <alignment horizontal="right" vertical="center" wrapText="1"/>
    </xf>
    <xf numFmtId="359" fontId="344" fillId="11" borderId="19" xfId="10" applyNumberFormat="1" applyFont="1" applyFill="1" applyBorder="1" applyAlignment="1">
      <alignment vertical="center" wrapText="1"/>
    </xf>
    <xf numFmtId="359" fontId="6" fillId="11" borderId="19" xfId="10" applyNumberFormat="1" applyFont="1" applyFill="1" applyBorder="1" applyAlignment="1">
      <alignment horizontal="center" vertical="center" wrapText="1"/>
    </xf>
    <xf numFmtId="359" fontId="6" fillId="11" borderId="19" xfId="10" applyNumberFormat="1" applyFont="1" applyFill="1" applyBorder="1" applyAlignment="1">
      <alignment vertical="center" wrapText="1"/>
    </xf>
    <xf numFmtId="0" fontId="324" fillId="11" borderId="19" xfId="0" applyFont="1" applyFill="1" applyBorder="1" applyAlignment="1">
      <alignment horizontal="center" vertical="center"/>
    </xf>
    <xf numFmtId="0" fontId="338" fillId="11" borderId="19" xfId="0" applyFont="1" applyFill="1" applyBorder="1" applyAlignment="1">
      <alignment horizontal="left" vertical="center" wrapText="1" indent="3"/>
    </xf>
    <xf numFmtId="0" fontId="331" fillId="11" borderId="91" xfId="0" applyFont="1" applyFill="1" applyBorder="1" applyAlignment="1">
      <alignment horizontal="center" vertical="center" wrapText="1"/>
    </xf>
    <xf numFmtId="0" fontId="331" fillId="11" borderId="21" xfId="0" applyFont="1" applyFill="1" applyBorder="1" applyAlignment="1">
      <alignment horizontal="center" vertical="center" wrapText="1"/>
    </xf>
    <xf numFmtId="0" fontId="331" fillId="11" borderId="22" xfId="0" applyFont="1" applyFill="1" applyBorder="1" applyAlignment="1">
      <alignment horizontal="center" vertical="center" wrapText="1"/>
    </xf>
    <xf numFmtId="0" fontId="331" fillId="0" borderId="76" xfId="0" applyFont="1" applyBorder="1" applyAlignment="1">
      <alignment horizontal="center" vertical="center" wrapText="1"/>
    </xf>
    <xf numFmtId="0" fontId="331" fillId="0" borderId="21" xfId="0" applyFont="1" applyBorder="1" applyAlignment="1">
      <alignment horizontal="center" vertical="center" wrapText="1"/>
    </xf>
    <xf numFmtId="0" fontId="331" fillId="0" borderId="22" xfId="0" applyFont="1" applyBorder="1" applyAlignment="1">
      <alignment horizontal="center" vertical="center" wrapText="1"/>
    </xf>
    <xf numFmtId="0" fontId="313" fillId="11" borderId="23" xfId="0" applyFont="1" applyFill="1" applyBorder="1" applyAlignment="1">
      <alignment horizontal="right" vertical="center"/>
    </xf>
    <xf numFmtId="0" fontId="329" fillId="11" borderId="8" xfId="0" applyFont="1" applyFill="1" applyBorder="1" applyAlignment="1">
      <alignment horizontal="center" vertical="center" wrapText="1"/>
    </xf>
    <xf numFmtId="0" fontId="331" fillId="0" borderId="19" xfId="0" applyFont="1" applyBorder="1" applyAlignment="1">
      <alignment horizontal="center" vertical="center" wrapText="1"/>
    </xf>
    <xf numFmtId="0" fontId="331" fillId="0" borderId="19" xfId="0" applyFont="1" applyBorder="1" applyAlignment="1">
      <alignment vertical="center"/>
    </xf>
    <xf numFmtId="0" fontId="331" fillId="0" borderId="24" xfId="0" applyFont="1" applyBorder="1" applyAlignment="1">
      <alignment horizontal="center" vertical="center" wrapText="1"/>
    </xf>
    <xf numFmtId="0" fontId="331" fillId="0" borderId="36" xfId="0" applyFont="1" applyBorder="1" applyAlignment="1">
      <alignment horizontal="center" vertical="center" wrapText="1"/>
    </xf>
    <xf numFmtId="0" fontId="10" fillId="11" borderId="0" xfId="0" applyFont="1" applyFill="1" applyAlignment="1">
      <alignment horizontal="center" vertical="center" wrapText="1"/>
    </xf>
    <xf numFmtId="0" fontId="310" fillId="11" borderId="0" xfId="0" applyFont="1" applyFill="1" applyAlignment="1">
      <alignment horizontal="center" vertical="center" wrapText="1"/>
    </xf>
    <xf numFmtId="0" fontId="331" fillId="0" borderId="19" xfId="0" applyFont="1" applyBorder="1" applyAlignment="1">
      <alignment vertical="center" wrapText="1"/>
    </xf>
    <xf numFmtId="0" fontId="331" fillId="0" borderId="20" xfId="0" applyFont="1" applyBorder="1" applyAlignment="1">
      <alignment horizontal="center" vertical="center" wrapText="1"/>
    </xf>
    <xf numFmtId="0" fontId="333" fillId="0" borderId="0" xfId="0" applyFont="1" applyAlignment="1">
      <alignment horizontal="center" vertical="center" wrapText="1"/>
    </xf>
    <xf numFmtId="0" fontId="331" fillId="0" borderId="89" xfId="0" applyFont="1" applyBorder="1" applyAlignment="1">
      <alignment horizontal="center" vertical="center" wrapText="1"/>
    </xf>
    <xf numFmtId="0" fontId="331" fillId="0" borderId="92" xfId="0" applyFont="1" applyBorder="1" applyAlignment="1">
      <alignment horizontal="center" vertical="center" wrapText="1"/>
    </xf>
    <xf numFmtId="0" fontId="331" fillId="0" borderId="93" xfId="0" applyFont="1" applyBorder="1" applyAlignment="1">
      <alignment horizontal="center" vertical="center" wrapText="1"/>
    </xf>
    <xf numFmtId="359" fontId="6" fillId="11" borderId="93" xfId="10" applyNumberFormat="1" applyFont="1" applyFill="1" applyBorder="1" applyAlignment="1">
      <alignment horizontal="center" vertical="center" wrapText="1"/>
    </xf>
    <xf numFmtId="359" fontId="6" fillId="11" borderId="21" xfId="10" applyNumberFormat="1" applyFont="1" applyFill="1" applyBorder="1" applyAlignment="1">
      <alignment horizontal="center" vertical="center" wrapText="1"/>
    </xf>
    <xf numFmtId="0" fontId="346" fillId="11" borderId="23" xfId="0" applyFont="1" applyFill="1" applyBorder="1" applyAlignment="1">
      <alignment horizontal="right" vertical="center"/>
    </xf>
    <xf numFmtId="0" fontId="344" fillId="11" borderId="0" xfId="0" applyFont="1" applyFill="1" applyAlignment="1">
      <alignment horizontal="center" vertical="center"/>
    </xf>
    <xf numFmtId="0" fontId="344" fillId="11" borderId="0" xfId="0" applyFont="1" applyFill="1" applyAlignment="1">
      <alignment horizontal="center" vertical="center" wrapText="1"/>
    </xf>
    <xf numFmtId="0" fontId="346" fillId="11" borderId="0" xfId="0" applyFont="1" applyFill="1" applyAlignment="1">
      <alignment horizontal="center" vertical="center" wrapText="1"/>
    </xf>
    <xf numFmtId="0" fontId="344" fillId="11" borderId="19" xfId="0" applyFont="1" applyFill="1" applyBorder="1" applyAlignment="1">
      <alignment horizontal="center" vertical="center" wrapText="1"/>
    </xf>
    <xf numFmtId="0" fontId="344" fillId="11" borderId="91" xfId="0" applyFont="1" applyFill="1" applyBorder="1" applyAlignment="1">
      <alignment horizontal="center" vertical="center" wrapText="1"/>
    </xf>
    <xf numFmtId="0" fontId="344" fillId="11" borderId="22" xfId="0" applyFont="1" applyFill="1" applyBorder="1" applyAlignment="1">
      <alignment horizontal="center" vertical="center" wrapText="1"/>
    </xf>
    <xf numFmtId="0" fontId="344" fillId="11" borderId="24" xfId="0" applyFont="1" applyFill="1" applyBorder="1" applyAlignment="1">
      <alignment horizontal="center" vertical="center" wrapText="1"/>
    </xf>
    <xf numFmtId="0" fontId="344" fillId="11" borderId="25" xfId="0" applyFont="1" applyFill="1" applyBorder="1" applyAlignment="1">
      <alignment horizontal="center" vertical="center" wrapText="1"/>
    </xf>
    <xf numFmtId="0" fontId="344" fillId="11" borderId="20" xfId="0" applyFont="1" applyFill="1" applyBorder="1" applyAlignment="1">
      <alignment horizontal="center" vertical="center" wrapText="1"/>
    </xf>
    <xf numFmtId="0" fontId="331" fillId="0" borderId="90" xfId="0" applyFont="1" applyBorder="1" applyAlignment="1">
      <alignment horizontal="center" vertical="center" wrapText="1"/>
    </xf>
    <xf numFmtId="0" fontId="331" fillId="0" borderId="91" xfId="0" applyFont="1" applyBorder="1" applyAlignment="1">
      <alignment horizontal="center" vertical="center" wrapText="1"/>
    </xf>
    <xf numFmtId="175" fontId="163" fillId="0" borderId="78" xfId="0" applyNumberFormat="1" applyFont="1" applyBorder="1" applyAlignment="1">
      <alignment horizontal="center" vertical="center" wrapText="1"/>
    </xf>
    <xf numFmtId="175" fontId="163" fillId="0" borderId="80" xfId="0" applyNumberFormat="1" applyFont="1" applyBorder="1" applyAlignment="1">
      <alignment horizontal="center" vertical="center" wrapText="1"/>
    </xf>
    <xf numFmtId="175" fontId="163" fillId="0" borderId="87" xfId="0" applyNumberFormat="1" applyFont="1" applyBorder="1" applyAlignment="1">
      <alignment horizontal="center" vertical="center" wrapText="1"/>
    </xf>
    <xf numFmtId="175" fontId="163" fillId="0" borderId="88" xfId="0" applyNumberFormat="1" applyFont="1" applyBorder="1" applyAlignment="1">
      <alignment horizontal="center" vertical="center" wrapText="1"/>
    </xf>
    <xf numFmtId="175" fontId="163" fillId="0" borderId="23" xfId="0" applyNumberFormat="1" applyFont="1" applyBorder="1" applyAlignment="1">
      <alignment horizontal="center" vertical="center" wrapText="1"/>
    </xf>
    <xf numFmtId="175" fontId="163" fillId="0" borderId="77" xfId="0" applyNumberFormat="1" applyFont="1" applyBorder="1" applyAlignment="1">
      <alignment horizontal="center" vertical="center" wrapText="1"/>
    </xf>
    <xf numFmtId="0" fontId="163" fillId="0" borderId="20" xfId="0" applyFont="1" applyBorder="1" applyAlignment="1">
      <alignment horizontal="center" vertical="center"/>
    </xf>
    <xf numFmtId="0" fontId="163" fillId="0" borderId="21" xfId="0" applyFont="1" applyBorder="1" applyAlignment="1">
      <alignment horizontal="center" vertical="center"/>
    </xf>
    <xf numFmtId="0" fontId="163" fillId="0" borderId="22" xfId="0" applyFont="1" applyBorder="1" applyAlignment="1">
      <alignment horizontal="center" vertical="center"/>
    </xf>
    <xf numFmtId="175" fontId="163" fillId="0" borderId="19" xfId="0" applyNumberFormat="1" applyFont="1" applyBorder="1" applyAlignment="1">
      <alignment horizontal="center" vertical="center" wrapText="1"/>
    </xf>
    <xf numFmtId="0" fontId="163" fillId="0" borderId="19" xfId="0" applyFont="1" applyBorder="1"/>
    <xf numFmtId="1" fontId="10" fillId="11" borderId="8" xfId="0" applyNumberFormat="1" applyFont="1" applyFill="1" applyBorder="1" applyAlignment="1">
      <alignment horizontal="center" vertical="center" wrapText="1"/>
    </xf>
    <xf numFmtId="0" fontId="303" fillId="11" borderId="8" xfId="0" applyFont="1" applyFill="1" applyBorder="1"/>
    <xf numFmtId="1" fontId="310" fillId="11" borderId="8" xfId="0" applyNumberFormat="1" applyFont="1" applyFill="1" applyBorder="1" applyAlignment="1">
      <alignment horizontal="center" vertical="center" wrapText="1"/>
    </xf>
    <xf numFmtId="0" fontId="10" fillId="11" borderId="22" xfId="0" applyFont="1" applyFill="1" applyBorder="1" applyAlignment="1">
      <alignment horizontal="center" wrapText="1"/>
    </xf>
    <xf numFmtId="0" fontId="163" fillId="11" borderId="19" xfId="0" applyFont="1" applyFill="1" applyBorder="1"/>
    <xf numFmtId="3" fontId="163" fillId="0" borderId="19" xfId="0" applyNumberFormat="1" applyFont="1" applyBorder="1" applyAlignment="1">
      <alignment horizontal="center" vertical="center" wrapText="1"/>
    </xf>
    <xf numFmtId="175" fontId="10" fillId="11" borderId="19" xfId="0" applyNumberFormat="1" applyFont="1" applyFill="1" applyBorder="1" applyAlignment="1">
      <alignment horizontal="center" vertical="center" wrapText="1"/>
    </xf>
    <xf numFmtId="1" fontId="310" fillId="11" borderId="8" xfId="0" applyNumberFormat="1" applyFont="1" applyFill="1" applyBorder="1" applyAlignment="1">
      <alignment horizontal="right" vertical="center" wrapText="1"/>
    </xf>
    <xf numFmtId="49" fontId="163" fillId="0" borderId="19" xfId="0" applyNumberFormat="1" applyFont="1" applyBorder="1" applyAlignment="1">
      <alignment horizontal="center" vertical="center" wrapText="1"/>
    </xf>
    <xf numFmtId="1" fontId="163" fillId="0" borderId="19" xfId="0" applyNumberFormat="1" applyFont="1" applyBorder="1" applyAlignment="1">
      <alignment horizontal="center" vertical="center" wrapText="1"/>
    </xf>
    <xf numFmtId="0" fontId="31" fillId="0" borderId="4" xfId="0" applyFont="1" applyBorder="1" applyAlignment="1">
      <alignment horizontal="center" vertical="center" wrapText="1"/>
    </xf>
    <xf numFmtId="0" fontId="37" fillId="0" borderId="7" xfId="0" applyFont="1" applyBorder="1" applyAlignment="1">
      <alignment horizontal="center" vertical="center"/>
    </xf>
    <xf numFmtId="0" fontId="19" fillId="0" borderId="4" xfId="0" applyFont="1" applyBorder="1" applyAlignment="1">
      <alignment horizontal="center" vertical="center" wrapText="1"/>
    </xf>
    <xf numFmtId="0" fontId="37" fillId="0" borderId="7" xfId="0" applyFont="1" applyBorder="1"/>
    <xf numFmtId="0" fontId="37" fillId="0" borderId="5" xfId="0" applyFont="1" applyBorder="1"/>
    <xf numFmtId="0" fontId="19" fillId="2" borderId="4" xfId="0" applyFont="1" applyFill="1" applyBorder="1" applyAlignment="1">
      <alignment horizontal="center" vertical="center" wrapText="1"/>
    </xf>
    <xf numFmtId="172" fontId="19" fillId="2" borderId="4" xfId="1" applyNumberFormat="1" applyFont="1" applyFill="1" applyBorder="1" applyAlignment="1">
      <alignment horizontal="center" vertical="center" wrapText="1"/>
    </xf>
    <xf numFmtId="172" fontId="37" fillId="0" borderId="7" xfId="1" applyNumberFormat="1" applyFont="1" applyBorder="1"/>
    <xf numFmtId="172" fontId="37" fillId="0" borderId="5" xfId="1" applyNumberFormat="1" applyFont="1" applyBorder="1"/>
    <xf numFmtId="0" fontId="19" fillId="0" borderId="3" xfId="0" applyFont="1" applyBorder="1" applyAlignment="1">
      <alignment horizontal="center" vertical="center" wrapText="1"/>
    </xf>
    <xf numFmtId="0" fontId="37" fillId="0" borderId="9" xfId="0" applyFont="1" applyBorder="1"/>
    <xf numFmtId="0" fontId="33" fillId="0" borderId="0" xfId="0" applyFont="1" applyAlignment="1">
      <alignment horizontal="center" vertical="center" wrapText="1"/>
    </xf>
    <xf numFmtId="0" fontId="34" fillId="0" borderId="0" xfId="0" applyFont="1"/>
    <xf numFmtId="0" fontId="36" fillId="0" borderId="0" xfId="0" applyFont="1" applyAlignment="1">
      <alignment horizontal="center" vertical="center" wrapText="1"/>
    </xf>
    <xf numFmtId="0" fontId="37" fillId="0" borderId="1" xfId="0" applyFont="1" applyBorder="1"/>
    <xf numFmtId="0" fontId="19" fillId="0" borderId="10" xfId="0" applyFont="1" applyBorder="1" applyAlignment="1">
      <alignment horizontal="center" vertical="center" wrapText="1"/>
    </xf>
    <xf numFmtId="0" fontId="37" fillId="0" borderId="11" xfId="0" applyFont="1" applyBorder="1"/>
    <xf numFmtId="0" fontId="37" fillId="0" borderId="13" xfId="0" applyFont="1" applyBorder="1"/>
    <xf numFmtId="0" fontId="37" fillId="0" borderId="14" xfId="0" applyFont="1" applyBorder="1"/>
    <xf numFmtId="0" fontId="37" fillId="0" borderId="6" xfId="0" applyFont="1" applyBorder="1"/>
    <xf numFmtId="0" fontId="37" fillId="0" borderId="15" xfId="0" applyFont="1" applyBorder="1"/>
    <xf numFmtId="0" fontId="37" fillId="0" borderId="12" xfId="0" applyFont="1" applyBorder="1"/>
    <xf numFmtId="0" fontId="7" fillId="0" borderId="3" xfId="0" applyFont="1" applyBorder="1" applyAlignment="1">
      <alignment horizontal="center" vertical="center" wrapText="1"/>
    </xf>
    <xf numFmtId="0" fontId="5" fillId="0" borderId="12" xfId="0" applyFont="1" applyBorder="1" applyAlignment="1">
      <alignment horizontal="center" vertical="center"/>
    </xf>
    <xf numFmtId="0" fontId="5" fillId="0" borderId="9" xfId="0" applyFont="1" applyBorder="1" applyAlignment="1">
      <alignment horizontal="center" vertical="center"/>
    </xf>
    <xf numFmtId="0" fontId="37" fillId="0" borderId="18" xfId="0" applyFont="1" applyBorder="1" applyAlignment="1">
      <alignment horizontal="center" vertical="center"/>
    </xf>
    <xf numFmtId="0" fontId="37" fillId="0" borderId="7" xfId="0" applyFont="1" applyBorder="1" applyAlignment="1">
      <alignment horizontal="center" vertical="center" wrapText="1"/>
    </xf>
    <xf numFmtId="0" fontId="37" fillId="0" borderId="18" xfId="0" applyFont="1" applyBorder="1" applyAlignment="1">
      <alignment horizontal="center" vertical="center" wrapText="1"/>
    </xf>
    <xf numFmtId="0" fontId="3" fillId="0" borderId="0" xfId="0" applyFont="1" applyAlignment="1">
      <alignment horizontal="center" vertical="center" wrapText="1"/>
    </xf>
    <xf numFmtId="0" fontId="0" fillId="0" borderId="0" xfId="0"/>
    <xf numFmtId="0" fontId="3" fillId="0" borderId="3" xfId="0" applyFont="1" applyBorder="1" applyAlignment="1">
      <alignment horizontal="center" vertical="center" wrapText="1"/>
    </xf>
    <xf numFmtId="0" fontId="5" fillId="0" borderId="9" xfId="0" applyFont="1" applyBorder="1"/>
    <xf numFmtId="0" fontId="3" fillId="0" borderId="3" xfId="0" applyFont="1" applyBorder="1" applyAlignment="1">
      <alignment horizontal="center" vertical="center"/>
    </xf>
    <xf numFmtId="0" fontId="23" fillId="0" borderId="0" xfId="0" applyFont="1" applyAlignment="1">
      <alignment horizontal="center"/>
    </xf>
    <xf numFmtId="0" fontId="28" fillId="0" borderId="0" xfId="0" applyFont="1" applyAlignment="1">
      <alignment horizontal="center" vertical="center"/>
    </xf>
    <xf numFmtId="0" fontId="3" fillId="0" borderId="0" xfId="0" applyFont="1" applyAlignment="1">
      <alignment horizontal="center" vertical="center"/>
    </xf>
    <xf numFmtId="0" fontId="41" fillId="0" borderId="24" xfId="0" applyFont="1" applyBorder="1" applyAlignment="1">
      <alignment horizontal="center" vertical="center"/>
    </xf>
    <xf numFmtId="0" fontId="41" fillId="0" borderId="25" xfId="0" applyFont="1" applyBorder="1" applyAlignment="1">
      <alignment horizontal="center" vertical="center"/>
    </xf>
    <xf numFmtId="0" fontId="41" fillId="0" borderId="0" xfId="0" applyFont="1" applyAlignment="1">
      <alignment horizontal="center" vertical="center"/>
    </xf>
    <xf numFmtId="0" fontId="41" fillId="0" borderId="0" xfId="0" applyFont="1" applyAlignment="1">
      <alignment horizontal="center" vertical="center" wrapText="1"/>
    </xf>
    <xf numFmtId="0" fontId="41" fillId="0" borderId="0" xfId="0" applyFont="1" applyAlignment="1">
      <alignment horizontal="left" vertical="center" wrapText="1"/>
    </xf>
    <xf numFmtId="0" fontId="40" fillId="0" borderId="23" xfId="0" applyFont="1" applyBorder="1" applyAlignment="1">
      <alignment horizontal="center" vertical="center"/>
    </xf>
    <xf numFmtId="0" fontId="308" fillId="11" borderId="24" xfId="0" applyFont="1" applyFill="1" applyBorder="1" applyAlignment="1">
      <alignment horizontal="center" vertical="center" wrapText="1"/>
    </xf>
    <xf numFmtId="0" fontId="308" fillId="11" borderId="36" xfId="0" applyFont="1" applyFill="1" applyBorder="1" applyAlignment="1">
      <alignment horizontal="center" vertical="center" wrapText="1"/>
    </xf>
    <xf numFmtId="0" fontId="308" fillId="11" borderId="25" xfId="0" applyFont="1" applyFill="1" applyBorder="1" applyAlignment="1">
      <alignment horizontal="center" vertical="center" wrapText="1"/>
    </xf>
    <xf numFmtId="0" fontId="308" fillId="11" borderId="0" xfId="0" applyFont="1" applyFill="1" applyAlignment="1">
      <alignment horizontal="center"/>
    </xf>
    <xf numFmtId="0" fontId="312" fillId="11" borderId="0" xfId="0" applyFont="1" applyFill="1" applyAlignment="1">
      <alignment horizontal="center"/>
    </xf>
    <xf numFmtId="0" fontId="317" fillId="11" borderId="0" xfId="0" applyFont="1" applyFill="1" applyAlignment="1">
      <alignment horizontal="center"/>
    </xf>
    <xf numFmtId="0" fontId="0" fillId="11" borderId="0" xfId="0" applyFill="1" applyAlignment="1">
      <alignment horizontal="center"/>
    </xf>
    <xf numFmtId="0" fontId="308" fillId="11" borderId="19" xfId="0" applyFont="1" applyFill="1" applyBorder="1" applyAlignment="1">
      <alignment horizontal="center" vertical="center" wrapText="1"/>
    </xf>
  </cellXfs>
  <cellStyles count="6447">
    <cellStyle name="_x0001_" xfId="90" xr:uid="{00000000-0005-0000-0000-000000000000}"/>
    <cellStyle name="          _x000a__x000a_shell=progman.exe_x000a__x000a_m" xfId="91" xr:uid="{00000000-0005-0000-0000-000001000000}"/>
    <cellStyle name="          _x000d__x000a_shell=progman.exe_x000d__x000a_m" xfId="92" xr:uid="{00000000-0005-0000-0000-000002000000}"/>
    <cellStyle name="          _x000d__x000a_shell=progman.exe_x000d__x000a_m 2" xfId="93" xr:uid="{00000000-0005-0000-0000-000003000000}"/>
    <cellStyle name="          _x005f_x000d__x005f_x000a_shell=progman.exe_x005f_x000d__x005f_x000a_m" xfId="94" xr:uid="{00000000-0005-0000-0000-000004000000}"/>
    <cellStyle name="_x000d__x000a_JournalTemplate=C:\COMFO\CTALK\JOURSTD.TPL_x000d__x000a_LbStateAddress=3 3 0 251 1 89 2 311_x000d__x000a_LbStateJou" xfId="95" xr:uid="{00000000-0005-0000-0000-000005000000}"/>
    <cellStyle name="_x000d__x000a_JournalTemplate=C:\COMFO\CTALK\JOURSTD.TPL_x000d__x000a_LbStateAddress=3 3 0 251 1 89 2 311_x000d__x000a_LbStateJou 3" xfId="96" xr:uid="{00000000-0005-0000-0000-000006000000}"/>
    <cellStyle name="#,##0" xfId="97" xr:uid="{00000000-0005-0000-0000-000007000000}"/>
    <cellStyle name="#,##0 2" xfId="98" xr:uid="{00000000-0005-0000-0000-000008000000}"/>
    <cellStyle name="%" xfId="99" xr:uid="{00000000-0005-0000-0000-000009000000}"/>
    <cellStyle name="." xfId="100" xr:uid="{00000000-0005-0000-0000-00000A000000}"/>
    <cellStyle name=". 2" xfId="101" xr:uid="{00000000-0005-0000-0000-00000B000000}"/>
    <cellStyle name=". 3" xfId="102" xr:uid="{00000000-0005-0000-0000-00000C000000}"/>
    <cellStyle name=". 3 2" xfId="103" xr:uid="{00000000-0005-0000-0000-00000D000000}"/>
    <cellStyle name=".d©y" xfId="104" xr:uid="{00000000-0005-0000-0000-00000E000000}"/>
    <cellStyle name="??" xfId="105" xr:uid="{00000000-0005-0000-0000-00000F000000}"/>
    <cellStyle name="?? [0.00]_ Att. 1- Cover" xfId="106" xr:uid="{00000000-0005-0000-0000-000010000000}"/>
    <cellStyle name="?? [0]" xfId="107" xr:uid="{00000000-0005-0000-0000-000011000000}"/>
    <cellStyle name="?? [0] 2" xfId="108" xr:uid="{00000000-0005-0000-0000-000012000000}"/>
    <cellStyle name="?? 2" xfId="109" xr:uid="{00000000-0005-0000-0000-000013000000}"/>
    <cellStyle name="?? 3" xfId="110" xr:uid="{00000000-0005-0000-0000-000014000000}"/>
    <cellStyle name="?? 4" xfId="111" xr:uid="{00000000-0005-0000-0000-000015000000}"/>
    <cellStyle name="?? 5" xfId="112" xr:uid="{00000000-0005-0000-0000-000016000000}"/>
    <cellStyle name="?? 6" xfId="113" xr:uid="{00000000-0005-0000-0000-000017000000}"/>
    <cellStyle name="?? 7" xfId="114" xr:uid="{00000000-0005-0000-0000-000018000000}"/>
    <cellStyle name="?_x001d_??%U©÷u&amp;H©÷9_x0008_? s_x000a__x0007__x0001__x0001_" xfId="115" xr:uid="{00000000-0005-0000-0000-000019000000}"/>
    <cellStyle name="?_x001d_??%U©÷u&amp;H©÷9_x0008_? s_x000a__x0007__x0001__x0001_ 10" xfId="116" xr:uid="{00000000-0005-0000-0000-00001A000000}"/>
    <cellStyle name="?_x001d_??%U©÷u&amp;H©÷9_x0008_? s_x000a__x0007__x0001__x0001_ 11" xfId="117" xr:uid="{00000000-0005-0000-0000-00001B000000}"/>
    <cellStyle name="?_x001d_??%U©÷u&amp;H©÷9_x0008_? s_x000a__x0007__x0001__x0001_ 12" xfId="118" xr:uid="{00000000-0005-0000-0000-00001C000000}"/>
    <cellStyle name="?_x001d_??%U©÷u&amp;H©÷9_x0008_? s_x000a__x0007__x0001__x0001_ 13" xfId="119" xr:uid="{00000000-0005-0000-0000-00001D000000}"/>
    <cellStyle name="?_x001d_??%U©÷u&amp;H©÷9_x0008_? s_x000a__x0007__x0001__x0001_ 14" xfId="120" xr:uid="{00000000-0005-0000-0000-00001E000000}"/>
    <cellStyle name="?_x001d_??%U©÷u&amp;H©÷9_x0008_? s_x000a__x0007__x0001__x0001_ 15" xfId="121" xr:uid="{00000000-0005-0000-0000-00001F000000}"/>
    <cellStyle name="?_x001d_??%U©÷u&amp;H©÷9_x0008_? s_x000a__x0007__x0001__x0001_ 2" xfId="122" xr:uid="{00000000-0005-0000-0000-000020000000}"/>
    <cellStyle name="?_x001d_??%U©÷u&amp;H©÷9_x0008_? s_x000a__x0007__x0001__x0001_ 3" xfId="123" xr:uid="{00000000-0005-0000-0000-000021000000}"/>
    <cellStyle name="?_x001d_??%U©÷u&amp;H©÷9_x0008_? s_x000a__x0007__x0001__x0001_ 4" xfId="124" xr:uid="{00000000-0005-0000-0000-000022000000}"/>
    <cellStyle name="?_x001d_??%U©÷u&amp;H©÷9_x0008_? s_x000a__x0007__x0001__x0001_ 5" xfId="125" xr:uid="{00000000-0005-0000-0000-000023000000}"/>
    <cellStyle name="?_x001d_??%U©÷u&amp;H©÷9_x0008_? s_x000a__x0007__x0001__x0001_ 6" xfId="126" xr:uid="{00000000-0005-0000-0000-000024000000}"/>
    <cellStyle name="?_x001d_??%U©÷u&amp;H©÷9_x0008_? s_x000a__x0007__x0001__x0001_ 7" xfId="127" xr:uid="{00000000-0005-0000-0000-000025000000}"/>
    <cellStyle name="?_x001d_??%U©÷u&amp;H©÷9_x0008_? s_x000a__x0007__x0001__x0001_ 8" xfId="128" xr:uid="{00000000-0005-0000-0000-000026000000}"/>
    <cellStyle name="?_x001d_??%U©÷u&amp;H©÷9_x0008_? s_x000a__x0007__x0001__x0001_ 9" xfId="129" xr:uid="{00000000-0005-0000-0000-000027000000}"/>
    <cellStyle name="???? [0.00]_      " xfId="130" xr:uid="{00000000-0005-0000-0000-000028000000}"/>
    <cellStyle name="??????" xfId="131" xr:uid="{00000000-0005-0000-0000-000029000000}"/>
    <cellStyle name="????_      " xfId="132" xr:uid="{00000000-0005-0000-0000-00002A000000}"/>
    <cellStyle name="???[0]_?? DI" xfId="133" xr:uid="{00000000-0005-0000-0000-00002B000000}"/>
    <cellStyle name="???_?? DI" xfId="134" xr:uid="{00000000-0005-0000-0000-00002C000000}"/>
    <cellStyle name="??[0]_BRE" xfId="135" xr:uid="{00000000-0005-0000-0000-00002D000000}"/>
    <cellStyle name="??_      " xfId="136" xr:uid="{00000000-0005-0000-0000-00002E000000}"/>
    <cellStyle name="??A? [0]_laroux_1_¢¬???¢â? " xfId="137" xr:uid="{00000000-0005-0000-0000-00002F000000}"/>
    <cellStyle name="??A?_laroux_1_¢¬???¢â? " xfId="138" xr:uid="{00000000-0005-0000-0000-000030000000}"/>
    <cellStyle name="?_x005f_x001d_??%U©÷u&amp;H©÷9_x005f_x0008_? s_x005f_x000a__x005f_x0007__x005f_x0001__x005f_x0001_" xfId="139" xr:uid="{00000000-0005-0000-0000-000031000000}"/>
    <cellStyle name="?_x005f_x001d_??%U©÷u&amp;H©÷9_x005f_x0008_?_x005f_x0009_s_x005f_x000a__x005f_x0007__x005f_x0001__x005f_x0001_" xfId="140" xr:uid="{00000000-0005-0000-0000-000032000000}"/>
    <cellStyle name="?_x005f_x005f_x005f_x001d_??%U©÷u&amp;H©÷9_x005f_x005f_x005f_x0008_? s_x005f_x005f_x005f_x000a__x005f_x005f_x005f_x0007__x005f_x005f_x005f_x0001__x005f_x005f_x005f_x0001_" xfId="141" xr:uid="{00000000-0005-0000-0000-000033000000}"/>
    <cellStyle name="?¡±¢¥?_?¨ù??¢´¢¥_¢¬???¢â? " xfId="142" xr:uid="{00000000-0005-0000-0000-000034000000}"/>
    <cellStyle name="?ðÇ%U?&amp;H?_x0008_?s_x000a__x0007__x0001__x0001_" xfId="143" xr:uid="{00000000-0005-0000-0000-000035000000}"/>
    <cellStyle name="?ðÇ%U?&amp;H?_x0008_?s_x000a__x0007__x0001__x0001_ 10" xfId="144" xr:uid="{00000000-0005-0000-0000-000036000000}"/>
    <cellStyle name="?ðÇ%U?&amp;H?_x0008_?s_x000a__x0007__x0001__x0001_ 11" xfId="145" xr:uid="{00000000-0005-0000-0000-000037000000}"/>
    <cellStyle name="?ðÇ%U?&amp;H?_x0008_?s_x000a__x0007__x0001__x0001_ 12" xfId="146" xr:uid="{00000000-0005-0000-0000-000038000000}"/>
    <cellStyle name="?ðÇ%U?&amp;H?_x0008_?s_x000a__x0007__x0001__x0001_ 13" xfId="147" xr:uid="{00000000-0005-0000-0000-000039000000}"/>
    <cellStyle name="?ðÇ%U?&amp;H?_x0008_?s_x000a__x0007__x0001__x0001_ 14" xfId="148" xr:uid="{00000000-0005-0000-0000-00003A000000}"/>
    <cellStyle name="?ðÇ%U?&amp;H?_x0008_?s_x000a__x0007__x0001__x0001_ 15" xfId="149" xr:uid="{00000000-0005-0000-0000-00003B000000}"/>
    <cellStyle name="?ðÇ%U?&amp;H?_x0008_?s_x000a__x0007__x0001__x0001_ 2" xfId="150" xr:uid="{00000000-0005-0000-0000-00003C000000}"/>
    <cellStyle name="?ðÇ%U?&amp;H?_x0008_?s_x000a__x0007__x0001__x0001_ 3" xfId="151" xr:uid="{00000000-0005-0000-0000-00003D000000}"/>
    <cellStyle name="?ðÇ%U?&amp;H?_x0008_?s_x000a__x0007__x0001__x0001_ 4" xfId="152" xr:uid="{00000000-0005-0000-0000-00003E000000}"/>
    <cellStyle name="?ðÇ%U?&amp;H?_x0008_?s_x000a__x0007__x0001__x0001_ 5" xfId="153" xr:uid="{00000000-0005-0000-0000-00003F000000}"/>
    <cellStyle name="?ðÇ%U?&amp;H?_x0008_?s_x000a__x0007__x0001__x0001_ 6" xfId="154" xr:uid="{00000000-0005-0000-0000-000040000000}"/>
    <cellStyle name="?ðÇ%U?&amp;H?_x0008_?s_x000a__x0007__x0001__x0001_ 7" xfId="155" xr:uid="{00000000-0005-0000-0000-000041000000}"/>
    <cellStyle name="?ðÇ%U?&amp;H?_x0008_?s_x000a__x0007__x0001__x0001_ 8" xfId="156" xr:uid="{00000000-0005-0000-0000-000042000000}"/>
    <cellStyle name="?ðÇ%U?&amp;H?_x0008_?s_x000a__x0007__x0001__x0001_ 9" xfId="157" xr:uid="{00000000-0005-0000-0000-000043000000}"/>
    <cellStyle name="?ðÇ%U?&amp;H?_x005f_x0008_?s_x005f_x000a__x005f_x0007__x005f_x0001__x005f_x0001_" xfId="158" xr:uid="{00000000-0005-0000-0000-000044000000}"/>
    <cellStyle name="@ET_Style?.font5" xfId="159" xr:uid="{00000000-0005-0000-0000-000045000000}"/>
    <cellStyle name="[0]_Chi phÝ kh¸c_V" xfId="160" xr:uid="{00000000-0005-0000-0000-000046000000}"/>
    <cellStyle name="_!1 1 bao cao giao KH ve HTCMT vung TNB   12-12-2011" xfId="161" xr:uid="{00000000-0005-0000-0000-000047000000}"/>
    <cellStyle name="_x0001__!1 1 bao cao giao KH ve HTCMT vung TNB   12-12-2011" xfId="162" xr:uid="{00000000-0005-0000-0000-000048000000}"/>
    <cellStyle name="_1 TONG HOP - CA NA" xfId="163" xr:uid="{00000000-0005-0000-0000-000049000000}"/>
    <cellStyle name="_123_DONG_THANH_Moi" xfId="164" xr:uid="{00000000-0005-0000-0000-00004A000000}"/>
    <cellStyle name="_123_DONG_THANH_Moi_!1 1 bao cao giao KH ve HTCMT vung TNB   12-12-2011" xfId="165" xr:uid="{00000000-0005-0000-0000-00004B000000}"/>
    <cellStyle name="_123_DONG_THANH_Moi_131114- Bieu giao du toan CTMTQG 2014 giao" xfId="166" xr:uid="{00000000-0005-0000-0000-00004C000000}"/>
    <cellStyle name="_123_DONG_THANH_Moi_KH TPCP vung TNB (03-1-2012)" xfId="167" xr:uid="{00000000-0005-0000-0000-00004D000000}"/>
    <cellStyle name="_130307 So sanh thuc hien 2012 - du toan 2012 moi (pan khac)" xfId="168" xr:uid="{00000000-0005-0000-0000-00004E000000}"/>
    <cellStyle name="_130313 Mau  bieu bao cao nguon luc cua dia phuong sua" xfId="169" xr:uid="{00000000-0005-0000-0000-00004F000000}"/>
    <cellStyle name="_130818 Tong hop Danh gia thu 2013" xfId="170" xr:uid="{00000000-0005-0000-0000-000050000000}"/>
    <cellStyle name="_130818 Tong hop Danh gia thu 2013_140921 bu giam thu ND 209" xfId="171" xr:uid="{00000000-0005-0000-0000-000051000000}"/>
    <cellStyle name="_130818 Tong hop Danh gia thu 2013_140921 bu giam thu ND 209_Phu luc so 5 - sua ngay 04-01" xfId="172" xr:uid="{00000000-0005-0000-0000-000052000000}"/>
    <cellStyle name="_130818 Tong hop Danh gia thu 2013_150809  UTH  2015" xfId="173" xr:uid="{00000000-0005-0000-0000-000053000000}"/>
    <cellStyle name="_130818 Tong hop Danh gia thu 2013_A141023 UTH nam 2014 (574.100)" xfId="174" xr:uid="{00000000-0005-0000-0000-000054000000}"/>
    <cellStyle name="_130818 Tong hop Danh gia thu 2013_A150305 209" xfId="175" xr:uid="{00000000-0005-0000-0000-000055000000}"/>
    <cellStyle name="_130818 Tong hop Danh gia thu 2013_A160201 Thuc hien thu 2014, 2015, 2016 (Bao cao Vu)" xfId="176" xr:uid="{00000000-0005-0000-0000-000056000000}"/>
    <cellStyle name="_130818 Tong hop Danh gia thu 2013_EXTIMATE 2016" xfId="177" xr:uid="{00000000-0005-0000-0000-000057000000}"/>
    <cellStyle name="_130818 Tong hop Danh gia thu 2013_REV 2014" xfId="178" xr:uid="{00000000-0005-0000-0000-000058000000}"/>
    <cellStyle name="_150115 Tong hop thu NSNN theo so KBNN (cong SGD dieu chinh Quang Ngai)" xfId="179" xr:uid="{00000000-0005-0000-0000-000059000000}"/>
    <cellStyle name="_150115 Tong hop thu NSNN theo so KBNN (goc)" xfId="180" xr:uid="{00000000-0005-0000-0000-00005A000000}"/>
    <cellStyle name="_160112 Thu kho bac nhan nuoc 2015" xfId="181" xr:uid="{00000000-0005-0000-0000-00005B000000}"/>
    <cellStyle name="_19- Hai Duong-V1" xfId="182" xr:uid="{00000000-0005-0000-0000-00005C000000}"/>
    <cellStyle name="_19- Hai Duong-V1_TH Ket qua thao luan nam 2015 - Vong 1- TCT (Nhan)" xfId="183" xr:uid="{00000000-0005-0000-0000-00005D000000}"/>
    <cellStyle name="_Bang Chi tieu (2)" xfId="184" xr:uid="{00000000-0005-0000-0000-00005E000000}"/>
    <cellStyle name="_BAO GIA NGAY 24-10-08 (co dam)" xfId="185" xr:uid="{00000000-0005-0000-0000-00005F000000}"/>
    <cellStyle name="_BC  NAM 2007" xfId="186" xr:uid="{00000000-0005-0000-0000-000060000000}"/>
    <cellStyle name="_BC CV 6403 BKHĐT" xfId="187" xr:uid="{00000000-0005-0000-0000-000061000000}"/>
    <cellStyle name="_BC thuc hien KH 2009" xfId="188" xr:uid="{00000000-0005-0000-0000-000062000000}"/>
    <cellStyle name="_BC thuc hien KH 2009_15_10_2013 BC nhu cau von doi ung ODA (2014-2016) ngay 15102013 Sua" xfId="189" xr:uid="{00000000-0005-0000-0000-000063000000}"/>
    <cellStyle name="_BC thuc hien KH 2009_BC nhu cau von doi ung ODA nganh NN (BKH)" xfId="190" xr:uid="{00000000-0005-0000-0000-000064000000}"/>
    <cellStyle name="_BC thuc hien KH 2009_BC nhu cau von doi ung ODA nganh NN (BKH)_05-12  KH trung han 2016-2020 - Liem Thinh edited" xfId="191" xr:uid="{00000000-0005-0000-0000-000065000000}"/>
    <cellStyle name="_BC thuc hien KH 2009_BC nhu cau von doi ung ODA nganh NN (BKH)_Copy of 05-12  KH trung han 2016-2020 - Liem Thinh edited (1)" xfId="192" xr:uid="{00000000-0005-0000-0000-000066000000}"/>
    <cellStyle name="_BC thuc hien KH 2009_BC Tai co cau (bieu TH)" xfId="193" xr:uid="{00000000-0005-0000-0000-000067000000}"/>
    <cellStyle name="_BC thuc hien KH 2009_BC Tai co cau (bieu TH)_05-12  KH trung han 2016-2020 - Liem Thinh edited" xfId="194" xr:uid="{00000000-0005-0000-0000-000068000000}"/>
    <cellStyle name="_BC thuc hien KH 2009_BC Tai co cau (bieu TH)_Copy of 05-12  KH trung han 2016-2020 - Liem Thinh edited (1)" xfId="195" xr:uid="{00000000-0005-0000-0000-000069000000}"/>
    <cellStyle name="_BC thuc hien KH 2009_DK 2014-2015 final" xfId="196" xr:uid="{00000000-0005-0000-0000-00006A000000}"/>
    <cellStyle name="_BC thuc hien KH 2009_DK 2014-2015 final_05-12  KH trung han 2016-2020 - Liem Thinh edited" xfId="197" xr:uid="{00000000-0005-0000-0000-00006B000000}"/>
    <cellStyle name="_BC thuc hien KH 2009_DK 2014-2015 final_Copy of 05-12  KH trung han 2016-2020 - Liem Thinh edited (1)" xfId="198" xr:uid="{00000000-0005-0000-0000-00006C000000}"/>
    <cellStyle name="_BC thuc hien KH 2009_DK 2014-2015 new" xfId="199" xr:uid="{00000000-0005-0000-0000-00006D000000}"/>
    <cellStyle name="_BC thuc hien KH 2009_DK 2014-2015 new_05-12  KH trung han 2016-2020 - Liem Thinh edited" xfId="200" xr:uid="{00000000-0005-0000-0000-00006E000000}"/>
    <cellStyle name="_BC thuc hien KH 2009_DK 2014-2015 new_Copy of 05-12  KH trung han 2016-2020 - Liem Thinh edited (1)" xfId="201" xr:uid="{00000000-0005-0000-0000-00006F000000}"/>
    <cellStyle name="_BC thuc hien KH 2009_DK KH CBDT 2014 11-11-2013" xfId="202" xr:uid="{00000000-0005-0000-0000-000070000000}"/>
    <cellStyle name="_BC thuc hien KH 2009_DK KH CBDT 2014 11-11-2013(1)" xfId="203" xr:uid="{00000000-0005-0000-0000-000071000000}"/>
    <cellStyle name="_BC thuc hien KH 2009_DK KH CBDT 2014 11-11-2013(1)_05-12  KH trung han 2016-2020 - Liem Thinh edited" xfId="204" xr:uid="{00000000-0005-0000-0000-000072000000}"/>
    <cellStyle name="_BC thuc hien KH 2009_DK KH CBDT 2014 11-11-2013(1)_Copy of 05-12  KH trung han 2016-2020 - Liem Thinh edited (1)" xfId="205" xr:uid="{00000000-0005-0000-0000-000073000000}"/>
    <cellStyle name="_BC thuc hien KH 2009_DK KH CBDT 2014 11-11-2013_05-12  KH trung han 2016-2020 - Liem Thinh edited" xfId="206" xr:uid="{00000000-0005-0000-0000-000074000000}"/>
    <cellStyle name="_BC thuc hien KH 2009_DK KH CBDT 2014 11-11-2013_Copy of 05-12  KH trung han 2016-2020 - Liem Thinh edited (1)" xfId="207" xr:uid="{00000000-0005-0000-0000-000075000000}"/>
    <cellStyle name="_BC thuc hien KH 2009_KH 2011-2015" xfId="208" xr:uid="{00000000-0005-0000-0000-000076000000}"/>
    <cellStyle name="_BC thuc hien KH 2009_tai co cau dau tu (tong hop)1" xfId="209" xr:uid="{00000000-0005-0000-0000-000077000000}"/>
    <cellStyle name="_BEN TRE" xfId="210" xr:uid="{00000000-0005-0000-0000-000078000000}"/>
    <cellStyle name="_Bieu mau cong trinh khoi cong moi 3-4" xfId="211" xr:uid="{00000000-0005-0000-0000-000079000000}"/>
    <cellStyle name="_Bieu Tay Nam Bo 25-11" xfId="212" xr:uid="{00000000-0005-0000-0000-00007A000000}"/>
    <cellStyle name="_Bieu3ODA" xfId="213" xr:uid="{00000000-0005-0000-0000-00007B000000}"/>
    <cellStyle name="_Bieu3ODA_1" xfId="214" xr:uid="{00000000-0005-0000-0000-00007C000000}"/>
    <cellStyle name="_Bieu4HTMT" xfId="215" xr:uid="{00000000-0005-0000-0000-00007D000000}"/>
    <cellStyle name="_Bieu4HTMT_!1 1 bao cao giao KH ve HTCMT vung TNB   12-12-2011" xfId="216" xr:uid="{00000000-0005-0000-0000-00007E000000}"/>
    <cellStyle name="_Bieu4HTMT_KH TPCP vung TNB (03-1-2012)" xfId="217" xr:uid="{00000000-0005-0000-0000-00007F000000}"/>
    <cellStyle name="_Book1" xfId="218" xr:uid="{00000000-0005-0000-0000-000080000000}"/>
    <cellStyle name="_Book1 2" xfId="219" xr:uid="{00000000-0005-0000-0000-000081000000}"/>
    <cellStyle name="_Book1_!1 1 bao cao giao KH ve HTCMT vung TNB   12-12-2011" xfId="220" xr:uid="{00000000-0005-0000-0000-000082000000}"/>
    <cellStyle name="_Book1_1" xfId="221" xr:uid="{00000000-0005-0000-0000-000083000000}"/>
    <cellStyle name="_Book1_131114- Bieu giao du toan CTMTQG 2014 giao" xfId="222" xr:uid="{00000000-0005-0000-0000-000084000000}"/>
    <cellStyle name="_Book1_2" xfId="223" xr:uid="{00000000-0005-0000-0000-000085000000}"/>
    <cellStyle name="_Book1_BC-QT-WB-dthao" xfId="224" xr:uid="{00000000-0005-0000-0000-000086000000}"/>
    <cellStyle name="_Book1_BC-QT-WB-dthao_05-12  KH trung han 2016-2020 - Liem Thinh edited" xfId="225" xr:uid="{00000000-0005-0000-0000-000087000000}"/>
    <cellStyle name="_Book1_BC-QT-WB-dthao_Copy of 05-12  KH trung han 2016-2020 - Liem Thinh edited (1)" xfId="226" xr:uid="{00000000-0005-0000-0000-000088000000}"/>
    <cellStyle name="_Book1_BC-QT-WB-dthao_KH TPCP 2016-2020 (tong hop)" xfId="227" xr:uid="{00000000-0005-0000-0000-000089000000}"/>
    <cellStyle name="_Book1_Bieu3ODA" xfId="228" xr:uid="{00000000-0005-0000-0000-00008A000000}"/>
    <cellStyle name="_Book1_Bieu4HTMT" xfId="229" xr:uid="{00000000-0005-0000-0000-00008B000000}"/>
    <cellStyle name="_Book1_Bieu4HTMT_!1 1 bao cao giao KH ve HTCMT vung TNB   12-12-2011" xfId="230" xr:uid="{00000000-0005-0000-0000-00008C000000}"/>
    <cellStyle name="_Book1_Bieu4HTMT_KH TPCP vung TNB (03-1-2012)" xfId="231" xr:uid="{00000000-0005-0000-0000-00008D000000}"/>
    <cellStyle name="_Book1_bo sung von KCH nam 2010 va Du an tre kho khan" xfId="232" xr:uid="{00000000-0005-0000-0000-00008E000000}"/>
    <cellStyle name="_Book1_bo sung von KCH nam 2010 va Du an tre kho khan_!1 1 bao cao giao KH ve HTCMT vung TNB   12-12-2011" xfId="233" xr:uid="{00000000-0005-0000-0000-00008F000000}"/>
    <cellStyle name="_Book1_bo sung von KCH nam 2010 va Du an tre kho khan_KH TPCP vung TNB (03-1-2012)" xfId="234" xr:uid="{00000000-0005-0000-0000-000090000000}"/>
    <cellStyle name="_Book1_cong hang rao" xfId="235" xr:uid="{00000000-0005-0000-0000-000091000000}"/>
    <cellStyle name="_Book1_cong hang rao_!1 1 bao cao giao KH ve HTCMT vung TNB   12-12-2011" xfId="236" xr:uid="{00000000-0005-0000-0000-000092000000}"/>
    <cellStyle name="_Book1_cong hang rao_131114- Bieu giao du toan CTMTQG 2014 giao" xfId="237" xr:uid="{00000000-0005-0000-0000-000093000000}"/>
    <cellStyle name="_Book1_cong hang rao_KH TPCP vung TNB (03-1-2012)" xfId="238" xr:uid="{00000000-0005-0000-0000-000094000000}"/>
    <cellStyle name="_Book1_danh muc chuan bi dau tu 2011 ngay 07-6-2011" xfId="239" xr:uid="{00000000-0005-0000-0000-000095000000}"/>
    <cellStyle name="_Book1_danh muc chuan bi dau tu 2011 ngay 07-6-2011_!1 1 bao cao giao KH ve HTCMT vung TNB   12-12-2011" xfId="240" xr:uid="{00000000-0005-0000-0000-000096000000}"/>
    <cellStyle name="_Book1_danh muc chuan bi dau tu 2011 ngay 07-6-2011_KH TPCP vung TNB (03-1-2012)" xfId="241" xr:uid="{00000000-0005-0000-0000-000097000000}"/>
    <cellStyle name="_Book1_Danh muc pbo nguon von XSKT, XDCB nam 2009 chuyen qua nam 2010" xfId="242" xr:uid="{00000000-0005-0000-0000-000098000000}"/>
    <cellStyle name="_Book1_Danh muc pbo nguon von XSKT, XDCB nam 2009 chuyen qua nam 2010_!1 1 bao cao giao KH ve HTCMT vung TNB   12-12-2011" xfId="243" xr:uid="{00000000-0005-0000-0000-000099000000}"/>
    <cellStyle name="_Book1_Danh muc pbo nguon von XSKT, XDCB nam 2009 chuyen qua nam 2010_KH TPCP vung TNB (03-1-2012)" xfId="244" xr:uid="{00000000-0005-0000-0000-00009A000000}"/>
    <cellStyle name="_Book1_dieu chinh KH 2011 ngay 26-5-2011111" xfId="245" xr:uid="{00000000-0005-0000-0000-00009B000000}"/>
    <cellStyle name="_Book1_dieu chinh KH 2011 ngay 26-5-2011111_!1 1 bao cao giao KH ve HTCMT vung TNB   12-12-2011" xfId="246" xr:uid="{00000000-0005-0000-0000-00009C000000}"/>
    <cellStyle name="_Book1_dieu chinh KH 2011 ngay 26-5-2011111_KH TPCP vung TNB (03-1-2012)" xfId="247" xr:uid="{00000000-0005-0000-0000-00009D000000}"/>
    <cellStyle name="_Book1_DS KCH PHAN BO VON NSDP NAM 2010" xfId="248" xr:uid="{00000000-0005-0000-0000-00009E000000}"/>
    <cellStyle name="_Book1_DS KCH PHAN BO VON NSDP NAM 2010_!1 1 bao cao giao KH ve HTCMT vung TNB   12-12-2011" xfId="249" xr:uid="{00000000-0005-0000-0000-00009F000000}"/>
    <cellStyle name="_Book1_DS KCH PHAN BO VON NSDP NAM 2010_KH TPCP vung TNB (03-1-2012)" xfId="250" xr:uid="{00000000-0005-0000-0000-0000A0000000}"/>
    <cellStyle name="_Book1_giao KH 2011 ngay 10-12-2010" xfId="251" xr:uid="{00000000-0005-0000-0000-0000A1000000}"/>
    <cellStyle name="_Book1_giao KH 2011 ngay 10-12-2010_!1 1 bao cao giao KH ve HTCMT vung TNB   12-12-2011" xfId="252" xr:uid="{00000000-0005-0000-0000-0000A2000000}"/>
    <cellStyle name="_Book1_giao KH 2011 ngay 10-12-2010_KH TPCP vung TNB (03-1-2012)" xfId="253" xr:uid="{00000000-0005-0000-0000-0000A3000000}"/>
    <cellStyle name="_Book1_IN" xfId="254" xr:uid="{00000000-0005-0000-0000-0000A4000000}"/>
    <cellStyle name="_Book1_kien giang 2" xfId="258" xr:uid="{00000000-0005-0000-0000-0000A5000000}"/>
    <cellStyle name="_Book1_Kh ql62 (2010) 11-09" xfId="255" xr:uid="{00000000-0005-0000-0000-0000A6000000}"/>
    <cellStyle name="_Book1_KH TPCP vung TNB (03-1-2012)" xfId="256" xr:uid="{00000000-0005-0000-0000-0000A7000000}"/>
    <cellStyle name="_Book1_Khung 2012" xfId="257" xr:uid="{00000000-0005-0000-0000-0000A8000000}"/>
    <cellStyle name="_Book1_phu luc tong ket tinh hinh TH giai doan 03-10 (ngay 30)" xfId="259" xr:uid="{00000000-0005-0000-0000-0000A9000000}"/>
    <cellStyle name="_Book1_phu luc tong ket tinh hinh TH giai doan 03-10 (ngay 30)_!1 1 bao cao giao KH ve HTCMT vung TNB   12-12-2011" xfId="260" xr:uid="{00000000-0005-0000-0000-0000AA000000}"/>
    <cellStyle name="_Book1_phu luc tong ket tinh hinh TH giai doan 03-10 (ngay 30)_131114- Bieu giao du toan CTMTQG 2014 giao" xfId="261" xr:uid="{00000000-0005-0000-0000-0000AB000000}"/>
    <cellStyle name="_Book1_phu luc tong ket tinh hinh TH giai doan 03-10 (ngay 30)_KH TPCP vung TNB (03-1-2012)" xfId="262" xr:uid="{00000000-0005-0000-0000-0000AC000000}"/>
    <cellStyle name="_C.cong+B.luong-Sanluong" xfId="263" xr:uid="{00000000-0005-0000-0000-0000AD000000}"/>
    <cellStyle name="_cong hang rao" xfId="264" xr:uid="{00000000-0005-0000-0000-0000AE000000}"/>
    <cellStyle name="_x0001__CTMTQG 2015" xfId="265" xr:uid="{00000000-0005-0000-0000-0000AF000000}"/>
    <cellStyle name="_DG 2012-DT2013 - Theo sac thue -sua" xfId="266" xr:uid="{00000000-0005-0000-0000-0000B0000000}"/>
    <cellStyle name="_DG 2012-DT2013 - Theo sac thue -sua_120907 Thu tang them 4500" xfId="267" xr:uid="{00000000-0005-0000-0000-0000B1000000}"/>
    <cellStyle name="_DG 2012-DT2013 - Theo sac thue -sua_27-8Tong hop PA uoc 2012-DT 2013 -PA 420.000 ty-490.000 ty chuyen doi" xfId="268" xr:uid="{00000000-0005-0000-0000-0000B2000000}"/>
    <cellStyle name="_dien chieu sang" xfId="269" xr:uid="{00000000-0005-0000-0000-0000B3000000}"/>
    <cellStyle name="_DK KH 2009" xfId="270" xr:uid="{00000000-0005-0000-0000-0000B4000000}"/>
    <cellStyle name="_DK KH 2009_15_10_2013 BC nhu cau von doi ung ODA (2014-2016) ngay 15102013 Sua" xfId="271" xr:uid="{00000000-0005-0000-0000-0000B5000000}"/>
    <cellStyle name="_DK KH 2009_BC nhu cau von doi ung ODA nganh NN (BKH)" xfId="272" xr:uid="{00000000-0005-0000-0000-0000B6000000}"/>
    <cellStyle name="_DK KH 2009_BC nhu cau von doi ung ODA nganh NN (BKH)_05-12  KH trung han 2016-2020 - Liem Thinh edited" xfId="273" xr:uid="{00000000-0005-0000-0000-0000B7000000}"/>
    <cellStyle name="_DK KH 2009_BC nhu cau von doi ung ODA nganh NN (BKH)_Copy of 05-12  KH trung han 2016-2020 - Liem Thinh edited (1)" xfId="274" xr:uid="{00000000-0005-0000-0000-0000B8000000}"/>
    <cellStyle name="_DK KH 2009_BC Tai co cau (bieu TH)" xfId="275" xr:uid="{00000000-0005-0000-0000-0000B9000000}"/>
    <cellStyle name="_DK KH 2009_BC Tai co cau (bieu TH)_05-12  KH trung han 2016-2020 - Liem Thinh edited" xfId="276" xr:uid="{00000000-0005-0000-0000-0000BA000000}"/>
    <cellStyle name="_DK KH 2009_BC Tai co cau (bieu TH)_Copy of 05-12  KH trung han 2016-2020 - Liem Thinh edited (1)" xfId="277" xr:uid="{00000000-0005-0000-0000-0000BB000000}"/>
    <cellStyle name="_DK KH 2009_DK 2014-2015 final" xfId="278" xr:uid="{00000000-0005-0000-0000-0000BC000000}"/>
    <cellStyle name="_DK KH 2009_DK 2014-2015 final_05-12  KH trung han 2016-2020 - Liem Thinh edited" xfId="279" xr:uid="{00000000-0005-0000-0000-0000BD000000}"/>
    <cellStyle name="_DK KH 2009_DK 2014-2015 final_Copy of 05-12  KH trung han 2016-2020 - Liem Thinh edited (1)" xfId="280" xr:uid="{00000000-0005-0000-0000-0000BE000000}"/>
    <cellStyle name="_DK KH 2009_DK 2014-2015 new" xfId="281" xr:uid="{00000000-0005-0000-0000-0000BF000000}"/>
    <cellStyle name="_DK KH 2009_DK 2014-2015 new_05-12  KH trung han 2016-2020 - Liem Thinh edited" xfId="282" xr:uid="{00000000-0005-0000-0000-0000C0000000}"/>
    <cellStyle name="_DK KH 2009_DK 2014-2015 new_Copy of 05-12  KH trung han 2016-2020 - Liem Thinh edited (1)" xfId="283" xr:uid="{00000000-0005-0000-0000-0000C1000000}"/>
    <cellStyle name="_DK KH 2009_DK KH CBDT 2014 11-11-2013" xfId="284" xr:uid="{00000000-0005-0000-0000-0000C2000000}"/>
    <cellStyle name="_DK KH 2009_DK KH CBDT 2014 11-11-2013(1)" xfId="285" xr:uid="{00000000-0005-0000-0000-0000C3000000}"/>
    <cellStyle name="_DK KH 2009_DK KH CBDT 2014 11-11-2013(1)_05-12  KH trung han 2016-2020 - Liem Thinh edited" xfId="286" xr:uid="{00000000-0005-0000-0000-0000C4000000}"/>
    <cellStyle name="_DK KH 2009_DK KH CBDT 2014 11-11-2013(1)_Copy of 05-12  KH trung han 2016-2020 - Liem Thinh edited (1)" xfId="287" xr:uid="{00000000-0005-0000-0000-0000C5000000}"/>
    <cellStyle name="_DK KH 2009_DK KH CBDT 2014 11-11-2013_05-12  KH trung han 2016-2020 - Liem Thinh edited" xfId="288" xr:uid="{00000000-0005-0000-0000-0000C6000000}"/>
    <cellStyle name="_DK KH 2009_DK KH CBDT 2014 11-11-2013_Copy of 05-12  KH trung han 2016-2020 - Liem Thinh edited (1)" xfId="289" xr:uid="{00000000-0005-0000-0000-0000C7000000}"/>
    <cellStyle name="_DK KH 2009_KH 2011-2015" xfId="290" xr:uid="{00000000-0005-0000-0000-0000C8000000}"/>
    <cellStyle name="_DK KH 2009_tai co cau dau tu (tong hop)1" xfId="291" xr:uid="{00000000-0005-0000-0000-0000C9000000}"/>
    <cellStyle name="_DK KH 2010" xfId="292" xr:uid="{00000000-0005-0000-0000-0000CA000000}"/>
    <cellStyle name="_DK KH 2010 (BKH)" xfId="293" xr:uid="{00000000-0005-0000-0000-0000CB000000}"/>
    <cellStyle name="_DK KH 2010_15_10_2013 BC nhu cau von doi ung ODA (2014-2016) ngay 15102013 Sua" xfId="294" xr:uid="{00000000-0005-0000-0000-0000CC000000}"/>
    <cellStyle name="_DK KH 2010_BC nhu cau von doi ung ODA nganh NN (BKH)" xfId="295" xr:uid="{00000000-0005-0000-0000-0000CD000000}"/>
    <cellStyle name="_DK KH 2010_BC nhu cau von doi ung ODA nganh NN (BKH)_05-12  KH trung han 2016-2020 - Liem Thinh edited" xfId="296" xr:uid="{00000000-0005-0000-0000-0000CE000000}"/>
    <cellStyle name="_DK KH 2010_BC nhu cau von doi ung ODA nganh NN (BKH)_Copy of 05-12  KH trung han 2016-2020 - Liem Thinh edited (1)" xfId="297" xr:uid="{00000000-0005-0000-0000-0000CF000000}"/>
    <cellStyle name="_DK KH 2010_BC Tai co cau (bieu TH)" xfId="298" xr:uid="{00000000-0005-0000-0000-0000D0000000}"/>
    <cellStyle name="_DK KH 2010_BC Tai co cau (bieu TH)_05-12  KH trung han 2016-2020 - Liem Thinh edited" xfId="299" xr:uid="{00000000-0005-0000-0000-0000D1000000}"/>
    <cellStyle name="_DK KH 2010_BC Tai co cau (bieu TH)_Copy of 05-12  KH trung han 2016-2020 - Liem Thinh edited (1)" xfId="300" xr:uid="{00000000-0005-0000-0000-0000D2000000}"/>
    <cellStyle name="_DK KH 2010_DK 2014-2015 final" xfId="301" xr:uid="{00000000-0005-0000-0000-0000D3000000}"/>
    <cellStyle name="_DK KH 2010_DK 2014-2015 final_05-12  KH trung han 2016-2020 - Liem Thinh edited" xfId="302" xr:uid="{00000000-0005-0000-0000-0000D4000000}"/>
    <cellStyle name="_DK KH 2010_DK 2014-2015 final_Copy of 05-12  KH trung han 2016-2020 - Liem Thinh edited (1)" xfId="303" xr:uid="{00000000-0005-0000-0000-0000D5000000}"/>
    <cellStyle name="_DK KH 2010_DK 2014-2015 new" xfId="304" xr:uid="{00000000-0005-0000-0000-0000D6000000}"/>
    <cellStyle name="_DK KH 2010_DK 2014-2015 new_05-12  KH trung han 2016-2020 - Liem Thinh edited" xfId="305" xr:uid="{00000000-0005-0000-0000-0000D7000000}"/>
    <cellStyle name="_DK KH 2010_DK 2014-2015 new_Copy of 05-12  KH trung han 2016-2020 - Liem Thinh edited (1)" xfId="306" xr:uid="{00000000-0005-0000-0000-0000D8000000}"/>
    <cellStyle name="_DK KH 2010_DK KH CBDT 2014 11-11-2013" xfId="307" xr:uid="{00000000-0005-0000-0000-0000D9000000}"/>
    <cellStyle name="_DK KH 2010_DK KH CBDT 2014 11-11-2013(1)" xfId="308" xr:uid="{00000000-0005-0000-0000-0000DA000000}"/>
    <cellStyle name="_DK KH 2010_DK KH CBDT 2014 11-11-2013(1)_05-12  KH trung han 2016-2020 - Liem Thinh edited" xfId="309" xr:uid="{00000000-0005-0000-0000-0000DB000000}"/>
    <cellStyle name="_DK KH 2010_DK KH CBDT 2014 11-11-2013(1)_Copy of 05-12  KH trung han 2016-2020 - Liem Thinh edited (1)" xfId="310" xr:uid="{00000000-0005-0000-0000-0000DC000000}"/>
    <cellStyle name="_DK KH 2010_DK KH CBDT 2014 11-11-2013_05-12  KH trung han 2016-2020 - Liem Thinh edited" xfId="311" xr:uid="{00000000-0005-0000-0000-0000DD000000}"/>
    <cellStyle name="_DK KH 2010_DK KH CBDT 2014 11-11-2013_Copy of 05-12  KH trung han 2016-2020 - Liem Thinh edited (1)" xfId="312" xr:uid="{00000000-0005-0000-0000-0000DE000000}"/>
    <cellStyle name="_DK KH 2010_KH 2011-2015" xfId="313" xr:uid="{00000000-0005-0000-0000-0000DF000000}"/>
    <cellStyle name="_DK KH 2010_tai co cau dau tu (tong hop)1" xfId="314" xr:uid="{00000000-0005-0000-0000-0000E0000000}"/>
    <cellStyle name="_DK TPCP 2010" xfId="315" xr:uid="{00000000-0005-0000-0000-0000E1000000}"/>
    <cellStyle name="_DO-D1500-KHONG CO TRONG DT" xfId="316" xr:uid="{00000000-0005-0000-0000-0000E2000000}"/>
    <cellStyle name="_Dong Thap" xfId="317" xr:uid="{00000000-0005-0000-0000-0000E3000000}"/>
    <cellStyle name="_Duyet TK thay đôi" xfId="318" xr:uid="{00000000-0005-0000-0000-0000E4000000}"/>
    <cellStyle name="_Duyet TK thay đôi_!1 1 bao cao giao KH ve HTCMT vung TNB   12-12-2011" xfId="319" xr:uid="{00000000-0005-0000-0000-0000E5000000}"/>
    <cellStyle name="_Duyet TK thay đôi_131114- Bieu giao du toan CTMTQG 2014 giao" xfId="320" xr:uid="{00000000-0005-0000-0000-0000E6000000}"/>
    <cellStyle name="_Duyet TK thay đôi_Bieu4HTMT" xfId="321" xr:uid="{00000000-0005-0000-0000-0000E7000000}"/>
    <cellStyle name="_Duyet TK thay đôi_Bieu4HTMT_!1 1 bao cao giao KH ve HTCMT vung TNB   12-12-2011" xfId="322" xr:uid="{00000000-0005-0000-0000-0000E8000000}"/>
    <cellStyle name="_Duyet TK thay đôi_Bieu4HTMT_KH TPCP vung TNB (03-1-2012)" xfId="323" xr:uid="{00000000-0005-0000-0000-0000E9000000}"/>
    <cellStyle name="_Duyet TK thay đôi_KH TPCP vung TNB (03-1-2012)" xfId="324" xr:uid="{00000000-0005-0000-0000-0000EA000000}"/>
    <cellStyle name="_EXTIMATE 2016" xfId="325" xr:uid="{00000000-0005-0000-0000-0000EB000000}"/>
    <cellStyle name="_GOITHAUSO2" xfId="326" xr:uid="{00000000-0005-0000-0000-0000EC000000}"/>
    <cellStyle name="_GOITHAUSO3" xfId="327" xr:uid="{00000000-0005-0000-0000-0000ED000000}"/>
    <cellStyle name="_GOITHAUSO4" xfId="328" xr:uid="{00000000-0005-0000-0000-0000EE000000}"/>
    <cellStyle name="_GTGT 2003" xfId="329" xr:uid="{00000000-0005-0000-0000-0000EF000000}"/>
    <cellStyle name="_Gui VU KH 5-5-09" xfId="330" xr:uid="{00000000-0005-0000-0000-0000F0000000}"/>
    <cellStyle name="_Gui VU KH 5-5-09_05-12  KH trung han 2016-2020 - Liem Thinh edited" xfId="331" xr:uid="{00000000-0005-0000-0000-0000F1000000}"/>
    <cellStyle name="_Gui VU KH 5-5-09_Copy of 05-12  KH trung han 2016-2020 - Liem Thinh edited (1)" xfId="332" xr:uid="{00000000-0005-0000-0000-0000F2000000}"/>
    <cellStyle name="_Gui VU KH 5-5-09_KH TPCP 2016-2020 (tong hop)" xfId="333" xr:uid="{00000000-0005-0000-0000-0000F3000000}"/>
    <cellStyle name="_HaHoa_TDT_DienCSang" xfId="334" xr:uid="{00000000-0005-0000-0000-0000F4000000}"/>
    <cellStyle name="_HaHoa19-5-07" xfId="335" xr:uid="{00000000-0005-0000-0000-0000F5000000}"/>
    <cellStyle name="_Huong CHI tieu Nhiem vu CTMTQG 2014(1)" xfId="336" xr:uid="{00000000-0005-0000-0000-0000F6000000}"/>
    <cellStyle name="_IN" xfId="337" xr:uid="{00000000-0005-0000-0000-0000F7000000}"/>
    <cellStyle name="_IN_!1 1 bao cao giao KH ve HTCMT vung TNB   12-12-2011" xfId="338" xr:uid="{00000000-0005-0000-0000-0000F8000000}"/>
    <cellStyle name="_IN_131114- Bieu giao du toan CTMTQG 2014 giao" xfId="339" xr:uid="{00000000-0005-0000-0000-0000F9000000}"/>
    <cellStyle name="_IN_KH TPCP vung TNB (03-1-2012)" xfId="340" xr:uid="{00000000-0005-0000-0000-0000FA000000}"/>
    <cellStyle name="_KE KHAI THUE GTGT 2004" xfId="341" xr:uid="{00000000-0005-0000-0000-0000FB000000}"/>
    <cellStyle name="_KE KHAI THUE GTGT 2004_BCTC2004" xfId="342" xr:uid="{00000000-0005-0000-0000-0000FC000000}"/>
    <cellStyle name="_x0001__kien giang 2" xfId="373" xr:uid="{00000000-0005-0000-0000-0000FD000000}"/>
    <cellStyle name="_KT (2)" xfId="374" xr:uid="{00000000-0005-0000-0000-0000FE000000}"/>
    <cellStyle name="_KT (2) 2" xfId="375" xr:uid="{00000000-0005-0000-0000-0000FF000000}"/>
    <cellStyle name="_KT (2)_05-12  KH trung han 2016-2020 - Liem Thinh edited" xfId="376" xr:uid="{00000000-0005-0000-0000-000000010000}"/>
    <cellStyle name="_KT (2)_1" xfId="377" xr:uid="{00000000-0005-0000-0000-000001010000}"/>
    <cellStyle name="_KT (2)_1 2" xfId="378" xr:uid="{00000000-0005-0000-0000-000002010000}"/>
    <cellStyle name="_KT (2)_1_05-12  KH trung han 2016-2020 - Liem Thinh edited" xfId="379" xr:uid="{00000000-0005-0000-0000-000003010000}"/>
    <cellStyle name="_KT (2)_1_Copy of 05-12  KH trung han 2016-2020 - Liem Thinh edited (1)" xfId="380" xr:uid="{00000000-0005-0000-0000-000004010000}"/>
    <cellStyle name="_KT (2)_1_CTMTQG 2015" xfId="381" xr:uid="{00000000-0005-0000-0000-000005010000}"/>
    <cellStyle name="_KT (2)_1_KH TPCP 2016-2020 (tong hop)" xfId="382" xr:uid="{00000000-0005-0000-0000-000006010000}"/>
    <cellStyle name="_KT (2)_1_Lora-tungchau" xfId="383" xr:uid="{00000000-0005-0000-0000-000007010000}"/>
    <cellStyle name="_KT (2)_1_Lora-tungchau 2" xfId="384" xr:uid="{00000000-0005-0000-0000-000008010000}"/>
    <cellStyle name="_KT (2)_1_Lora-tungchau_05-12  KH trung han 2016-2020 - Liem Thinh edited" xfId="385" xr:uid="{00000000-0005-0000-0000-000009010000}"/>
    <cellStyle name="_KT (2)_1_Lora-tungchau_Copy of 05-12  KH trung han 2016-2020 - Liem Thinh edited (1)" xfId="386" xr:uid="{00000000-0005-0000-0000-00000A010000}"/>
    <cellStyle name="_KT (2)_1_Lora-tungchau_KH TPCP 2016-2020 (tong hop)" xfId="387" xr:uid="{00000000-0005-0000-0000-00000B010000}"/>
    <cellStyle name="_KT (2)_1_Qt-HT3PQ1(CauKho)" xfId="388" xr:uid="{00000000-0005-0000-0000-00000C010000}"/>
    <cellStyle name="_KT (2)_2" xfId="389" xr:uid="{00000000-0005-0000-0000-00000D010000}"/>
    <cellStyle name="_KT (2)_2_TG-TH" xfId="390" xr:uid="{00000000-0005-0000-0000-00000E010000}"/>
    <cellStyle name="_KT (2)_2_TG-TH 2" xfId="391" xr:uid="{00000000-0005-0000-0000-00000F010000}"/>
    <cellStyle name="_KT (2)_2_TG-TH_05-12  KH trung han 2016-2020 - Liem Thinh edited" xfId="392" xr:uid="{00000000-0005-0000-0000-000010010000}"/>
    <cellStyle name="_KT (2)_2_TG-TH_ApGiaVatTu_cayxanh_latgach" xfId="393" xr:uid="{00000000-0005-0000-0000-000011010000}"/>
    <cellStyle name="_KT (2)_2_TG-TH_BANG TONG HOP TINH HINH THANH QUYET TOAN (MOI I)" xfId="394" xr:uid="{00000000-0005-0000-0000-000012010000}"/>
    <cellStyle name="_KT (2)_2_TG-TH_BAO CAO KLCT PT2000" xfId="395" xr:uid="{00000000-0005-0000-0000-000013010000}"/>
    <cellStyle name="_KT (2)_2_TG-TH_BAO CAO PT2000" xfId="396" xr:uid="{00000000-0005-0000-0000-000014010000}"/>
    <cellStyle name="_KT (2)_2_TG-TH_BAO CAO PT2000_Book1" xfId="397" xr:uid="{00000000-0005-0000-0000-000015010000}"/>
    <cellStyle name="_KT (2)_2_TG-TH_Bao cao XDCB 2001 - T11 KH dieu chinh 20-11-THAI" xfId="398" xr:uid="{00000000-0005-0000-0000-000016010000}"/>
    <cellStyle name="_KT (2)_2_TG-TH_BAO GIA NGAY 24-10-08 (co dam)" xfId="399" xr:uid="{00000000-0005-0000-0000-000017010000}"/>
    <cellStyle name="_KT (2)_2_TG-TH_BC  NAM 2007" xfId="400" xr:uid="{00000000-0005-0000-0000-000018010000}"/>
    <cellStyle name="_KT (2)_2_TG-TH_BC CV 6403 BKHĐT" xfId="401" xr:uid="{00000000-0005-0000-0000-000019010000}"/>
    <cellStyle name="_KT (2)_2_TG-TH_BC NQ11-CP - chinh sua lai" xfId="402" xr:uid="{00000000-0005-0000-0000-00001A010000}"/>
    <cellStyle name="_KT (2)_2_TG-TH_BC NQ11-CP-Quynh sau bieu so3" xfId="403" xr:uid="{00000000-0005-0000-0000-00001B010000}"/>
    <cellStyle name="_KT (2)_2_TG-TH_BC_NQ11-CP_-_Thao_sua_lai" xfId="404" xr:uid="{00000000-0005-0000-0000-00001C010000}"/>
    <cellStyle name="_KT (2)_2_TG-TH_Bieu mau cong trinh khoi cong moi 3-4" xfId="405" xr:uid="{00000000-0005-0000-0000-00001D010000}"/>
    <cellStyle name="_KT (2)_2_TG-TH_Bieu3ODA" xfId="406" xr:uid="{00000000-0005-0000-0000-00001E010000}"/>
    <cellStyle name="_KT (2)_2_TG-TH_Bieu3ODA_1" xfId="407" xr:uid="{00000000-0005-0000-0000-00001F010000}"/>
    <cellStyle name="_KT (2)_2_TG-TH_Bieu4HTMT" xfId="408" xr:uid="{00000000-0005-0000-0000-000020010000}"/>
    <cellStyle name="_KT (2)_2_TG-TH_bo sung von KCH nam 2010 va Du an tre kho khan" xfId="409" xr:uid="{00000000-0005-0000-0000-000021010000}"/>
    <cellStyle name="_KT (2)_2_TG-TH_Book1" xfId="410" xr:uid="{00000000-0005-0000-0000-000022010000}"/>
    <cellStyle name="_KT (2)_2_TG-TH_Book1 2" xfId="411" xr:uid="{00000000-0005-0000-0000-000023010000}"/>
    <cellStyle name="_KT (2)_2_TG-TH_Book1_1" xfId="412" xr:uid="{00000000-0005-0000-0000-000024010000}"/>
    <cellStyle name="_KT (2)_2_TG-TH_Book1_1 2" xfId="413" xr:uid="{00000000-0005-0000-0000-000025010000}"/>
    <cellStyle name="_KT (2)_2_TG-TH_Book1_1_BC CV 6403 BKHĐT" xfId="414" xr:uid="{00000000-0005-0000-0000-000026010000}"/>
    <cellStyle name="_KT (2)_2_TG-TH_Book1_1_Bieu mau cong trinh khoi cong moi 3-4" xfId="415" xr:uid="{00000000-0005-0000-0000-000027010000}"/>
    <cellStyle name="_KT (2)_2_TG-TH_Book1_1_Bieu3ODA" xfId="416" xr:uid="{00000000-0005-0000-0000-000028010000}"/>
    <cellStyle name="_KT (2)_2_TG-TH_Book1_1_Bieu4HTMT" xfId="417" xr:uid="{00000000-0005-0000-0000-000029010000}"/>
    <cellStyle name="_KT (2)_2_TG-TH_Book1_1_Book1" xfId="418" xr:uid="{00000000-0005-0000-0000-00002A010000}"/>
    <cellStyle name="_KT (2)_2_TG-TH_Book1_1_Luy ke von ung nam 2011 -Thoa gui ngay 12-8-2012" xfId="419" xr:uid="{00000000-0005-0000-0000-00002B010000}"/>
    <cellStyle name="_KT (2)_2_TG-TH_Book1_2" xfId="420" xr:uid="{00000000-0005-0000-0000-00002C010000}"/>
    <cellStyle name="_KT (2)_2_TG-TH_Book1_2 2" xfId="421" xr:uid="{00000000-0005-0000-0000-00002D010000}"/>
    <cellStyle name="_KT (2)_2_TG-TH_Book1_2_BC CV 6403 BKHĐT" xfId="422" xr:uid="{00000000-0005-0000-0000-00002E010000}"/>
    <cellStyle name="_KT (2)_2_TG-TH_Book1_2_Bieu3ODA" xfId="423" xr:uid="{00000000-0005-0000-0000-00002F010000}"/>
    <cellStyle name="_KT (2)_2_TG-TH_Book1_2_Luy ke von ung nam 2011 -Thoa gui ngay 12-8-2012" xfId="424" xr:uid="{00000000-0005-0000-0000-000030010000}"/>
    <cellStyle name="_KT (2)_2_TG-TH_Book1_3" xfId="425" xr:uid="{00000000-0005-0000-0000-000031010000}"/>
    <cellStyle name="_KT (2)_2_TG-TH_Book1_3 2" xfId="426" xr:uid="{00000000-0005-0000-0000-000032010000}"/>
    <cellStyle name="_KT (2)_2_TG-TH_Book1_4" xfId="427" xr:uid="{00000000-0005-0000-0000-000033010000}"/>
    <cellStyle name="_KT (2)_2_TG-TH_Book1_BC CV 6403 BKHĐT" xfId="428" xr:uid="{00000000-0005-0000-0000-000034010000}"/>
    <cellStyle name="_KT (2)_2_TG-TH_Book1_Bieu mau cong trinh khoi cong moi 3-4" xfId="429" xr:uid="{00000000-0005-0000-0000-000035010000}"/>
    <cellStyle name="_KT (2)_2_TG-TH_Book1_Bieu3ODA" xfId="430" xr:uid="{00000000-0005-0000-0000-000036010000}"/>
    <cellStyle name="_KT (2)_2_TG-TH_Book1_Bieu4HTMT" xfId="431" xr:uid="{00000000-0005-0000-0000-000037010000}"/>
    <cellStyle name="_KT (2)_2_TG-TH_Book1_bo sung von KCH nam 2010 va Du an tre kho khan" xfId="432" xr:uid="{00000000-0005-0000-0000-000038010000}"/>
    <cellStyle name="_KT (2)_2_TG-TH_Book1_Book1" xfId="433" xr:uid="{00000000-0005-0000-0000-000039010000}"/>
    <cellStyle name="_KT (2)_2_TG-TH_Book1_danh muc chuan bi dau tu 2011 ngay 07-6-2011" xfId="434" xr:uid="{00000000-0005-0000-0000-00003A010000}"/>
    <cellStyle name="_KT (2)_2_TG-TH_Book1_Danh muc pbo nguon von XSKT, XDCB nam 2009 chuyen qua nam 2010" xfId="435" xr:uid="{00000000-0005-0000-0000-00003B010000}"/>
    <cellStyle name="_KT (2)_2_TG-TH_Book1_dieu chinh KH 2011 ngay 26-5-2011111" xfId="436" xr:uid="{00000000-0005-0000-0000-00003C010000}"/>
    <cellStyle name="_KT (2)_2_TG-TH_Book1_DS KCH PHAN BO VON NSDP NAM 2010" xfId="437" xr:uid="{00000000-0005-0000-0000-00003D010000}"/>
    <cellStyle name="_KT (2)_2_TG-TH_Book1_giao KH 2011 ngay 10-12-2010" xfId="438" xr:uid="{00000000-0005-0000-0000-00003E010000}"/>
    <cellStyle name="_KT (2)_2_TG-TH_Book1_Luy ke von ung nam 2011 -Thoa gui ngay 12-8-2012" xfId="439" xr:uid="{00000000-0005-0000-0000-00003F010000}"/>
    <cellStyle name="_KT (2)_2_TG-TH_CAU Khanh Nam(Thi Cong)" xfId="440" xr:uid="{00000000-0005-0000-0000-000040010000}"/>
    <cellStyle name="_KT (2)_2_TG-TH_CoCauPhi (version 1)" xfId="442" xr:uid="{00000000-0005-0000-0000-000041010000}"/>
    <cellStyle name="_KT (2)_2_TG-TH_Copy of 05-12  KH trung han 2016-2020 - Liem Thinh edited (1)" xfId="443" xr:uid="{00000000-0005-0000-0000-000042010000}"/>
    <cellStyle name="_KT (2)_2_TG-TH_CTMTQG 2015" xfId="444" xr:uid="{00000000-0005-0000-0000-000043010000}"/>
    <cellStyle name="_KT (2)_2_TG-TH_ChiHuong_ApGia" xfId="441" xr:uid="{00000000-0005-0000-0000-000044010000}"/>
    <cellStyle name="_KT (2)_2_TG-TH_danh muc chuan bi dau tu 2011 ngay 07-6-2011" xfId="445" xr:uid="{00000000-0005-0000-0000-000045010000}"/>
    <cellStyle name="_KT (2)_2_TG-TH_Danh muc pbo nguon von XSKT, XDCB nam 2009 chuyen qua nam 2010" xfId="446" xr:uid="{00000000-0005-0000-0000-000046010000}"/>
    <cellStyle name="_KT (2)_2_TG-TH_DAU NOI PL-CL TAI PHU LAMHC" xfId="447" xr:uid="{00000000-0005-0000-0000-000047010000}"/>
    <cellStyle name="_KT (2)_2_TG-TH_dieu chinh KH 2011 ngay 26-5-2011111" xfId="448" xr:uid="{00000000-0005-0000-0000-000048010000}"/>
    <cellStyle name="_KT (2)_2_TG-TH_DS KCH PHAN BO VON NSDP NAM 2010" xfId="449" xr:uid="{00000000-0005-0000-0000-000049010000}"/>
    <cellStyle name="_KT (2)_2_TG-TH_DTCDT MR.2N110.HOCMON.TDTOAN.CCUNG" xfId="450" xr:uid="{00000000-0005-0000-0000-00004A010000}"/>
    <cellStyle name="_KT (2)_2_TG-TH_DU TRU VAT TU" xfId="451" xr:uid="{00000000-0005-0000-0000-00004B010000}"/>
    <cellStyle name="_KT (2)_2_TG-TH_GTGT 2003" xfId="453" xr:uid="{00000000-0005-0000-0000-00004C010000}"/>
    <cellStyle name="_KT (2)_2_TG-TH_giao KH 2011 ngay 10-12-2010" xfId="452" xr:uid="{00000000-0005-0000-0000-00004D010000}"/>
    <cellStyle name="_KT (2)_2_TG-TH_KE KHAI THUE GTGT 2004" xfId="454" xr:uid="{00000000-0005-0000-0000-00004E010000}"/>
    <cellStyle name="_KT (2)_2_TG-TH_KE KHAI THUE GTGT 2004_BCTC2004" xfId="455" xr:uid="{00000000-0005-0000-0000-00004F010000}"/>
    <cellStyle name="_KT (2)_2_TG-TH_kien giang 2" xfId="458" xr:uid="{00000000-0005-0000-0000-000050010000}"/>
    <cellStyle name="_KT (2)_2_TG-TH_KH TPCP 2016-2020 (tong hop)" xfId="456" xr:uid="{00000000-0005-0000-0000-000051010000}"/>
    <cellStyle name="_KT (2)_2_TG-TH_KH TPCP vung TNB (03-1-2012)" xfId="457" xr:uid="{00000000-0005-0000-0000-000052010000}"/>
    <cellStyle name="_KT (2)_2_TG-TH_Lora-tungchau" xfId="459" xr:uid="{00000000-0005-0000-0000-000053010000}"/>
    <cellStyle name="_KT (2)_2_TG-TH_Luy ke von ung nam 2011 -Thoa gui ngay 12-8-2012" xfId="460" xr:uid="{00000000-0005-0000-0000-000054010000}"/>
    <cellStyle name="_KT (2)_2_TG-TH_N-X-T-04" xfId="462" xr:uid="{00000000-0005-0000-0000-000055010000}"/>
    <cellStyle name="_KT (2)_2_TG-TH_NhanCong" xfId="461" xr:uid="{00000000-0005-0000-0000-000056010000}"/>
    <cellStyle name="_KT (2)_2_TG-TH_PGIA-phieu tham tra Kho bac" xfId="463" xr:uid="{00000000-0005-0000-0000-000057010000}"/>
    <cellStyle name="_KT (2)_2_TG-TH_PT02-02" xfId="465" xr:uid="{00000000-0005-0000-0000-000058010000}"/>
    <cellStyle name="_KT (2)_2_TG-TH_PT02-02_Book1" xfId="466" xr:uid="{00000000-0005-0000-0000-000059010000}"/>
    <cellStyle name="_KT (2)_2_TG-TH_PT02-03" xfId="467" xr:uid="{00000000-0005-0000-0000-00005A010000}"/>
    <cellStyle name="_KT (2)_2_TG-TH_PT02-03_Book1" xfId="468" xr:uid="{00000000-0005-0000-0000-00005B010000}"/>
    <cellStyle name="_KT (2)_2_TG-TH_phu luc tong ket tinh hinh TH giai doan 03-10 (ngay 30)" xfId="464" xr:uid="{00000000-0005-0000-0000-00005C010000}"/>
    <cellStyle name="_KT (2)_2_TG-TH_Qt-HT3PQ1(CauKho)" xfId="469" xr:uid="{00000000-0005-0000-0000-00005D010000}"/>
    <cellStyle name="_KT (2)_2_TG-TH_Sheet1" xfId="470" xr:uid="{00000000-0005-0000-0000-00005E010000}"/>
    <cellStyle name="_KT (2)_2_TG-TH_TK152-04" xfId="471" xr:uid="{00000000-0005-0000-0000-00005F010000}"/>
    <cellStyle name="_KT (2)_2_TG-TH_ÿÿÿÿÿ" xfId="472" xr:uid="{00000000-0005-0000-0000-000060010000}"/>
    <cellStyle name="_KT (2)_2_TG-TH_ÿÿÿÿÿ_Bieu mau cong trinh khoi cong moi 3-4" xfId="473" xr:uid="{00000000-0005-0000-0000-000061010000}"/>
    <cellStyle name="_KT (2)_2_TG-TH_ÿÿÿÿÿ_Bieu3ODA" xfId="474" xr:uid="{00000000-0005-0000-0000-000062010000}"/>
    <cellStyle name="_KT (2)_2_TG-TH_ÿÿÿÿÿ_Bieu4HTMT" xfId="475" xr:uid="{00000000-0005-0000-0000-000063010000}"/>
    <cellStyle name="_KT (2)_2_TG-TH_ÿÿÿÿÿ_kien giang 2" xfId="477" xr:uid="{00000000-0005-0000-0000-000064010000}"/>
    <cellStyle name="_KT (2)_2_TG-TH_ÿÿÿÿÿ_KH TPCP vung TNB (03-1-2012)" xfId="476" xr:uid="{00000000-0005-0000-0000-000065010000}"/>
    <cellStyle name="_KT (2)_3" xfId="478" xr:uid="{00000000-0005-0000-0000-000066010000}"/>
    <cellStyle name="_KT (2)_3_TG-TH" xfId="479" xr:uid="{00000000-0005-0000-0000-000067010000}"/>
    <cellStyle name="_KT (2)_3_TG-TH 2" xfId="480" xr:uid="{00000000-0005-0000-0000-000068010000}"/>
    <cellStyle name="_KT (2)_3_TG-TH_05-12  KH trung han 2016-2020 - Liem Thinh edited" xfId="481" xr:uid="{00000000-0005-0000-0000-000069010000}"/>
    <cellStyle name="_KT (2)_3_TG-TH_BC  NAM 2007" xfId="482" xr:uid="{00000000-0005-0000-0000-00006A010000}"/>
    <cellStyle name="_KT (2)_3_TG-TH_Bieu mau cong trinh khoi cong moi 3-4" xfId="483" xr:uid="{00000000-0005-0000-0000-00006B010000}"/>
    <cellStyle name="_KT (2)_3_TG-TH_Bieu3ODA" xfId="484" xr:uid="{00000000-0005-0000-0000-00006C010000}"/>
    <cellStyle name="_KT (2)_3_TG-TH_Bieu3ODA_1" xfId="485" xr:uid="{00000000-0005-0000-0000-00006D010000}"/>
    <cellStyle name="_KT (2)_3_TG-TH_Bieu4HTMT" xfId="486" xr:uid="{00000000-0005-0000-0000-00006E010000}"/>
    <cellStyle name="_KT (2)_3_TG-TH_bo sung von KCH nam 2010 va Du an tre kho khan" xfId="487" xr:uid="{00000000-0005-0000-0000-00006F010000}"/>
    <cellStyle name="_KT (2)_3_TG-TH_Book1" xfId="488" xr:uid="{00000000-0005-0000-0000-000070010000}"/>
    <cellStyle name="_KT (2)_3_TG-TH_Book1 2" xfId="489" xr:uid="{00000000-0005-0000-0000-000071010000}"/>
    <cellStyle name="_KT (2)_3_TG-TH_Book1_1" xfId="490" xr:uid="{00000000-0005-0000-0000-000072010000}"/>
    <cellStyle name="_KT (2)_3_TG-TH_Book1_BC-QT-WB-dthao" xfId="491" xr:uid="{00000000-0005-0000-0000-000073010000}"/>
    <cellStyle name="_KT (2)_3_TG-TH_Book1_BC-QT-WB-dthao_05-12  KH trung han 2016-2020 - Liem Thinh edited" xfId="492" xr:uid="{00000000-0005-0000-0000-000074010000}"/>
    <cellStyle name="_KT (2)_3_TG-TH_Book1_BC-QT-WB-dthao_Copy of 05-12  KH trung han 2016-2020 - Liem Thinh edited (1)" xfId="493" xr:uid="{00000000-0005-0000-0000-000075010000}"/>
    <cellStyle name="_KT (2)_3_TG-TH_Book1_BC-QT-WB-dthao_KH TPCP 2016-2020 (tong hop)" xfId="494" xr:uid="{00000000-0005-0000-0000-000076010000}"/>
    <cellStyle name="_KT (2)_3_TG-TH_Book1_kien giang 2" xfId="496" xr:uid="{00000000-0005-0000-0000-000077010000}"/>
    <cellStyle name="_KT (2)_3_TG-TH_Book1_KH TPCP vung TNB (03-1-2012)" xfId="495" xr:uid="{00000000-0005-0000-0000-000078010000}"/>
    <cellStyle name="_KT (2)_3_TG-TH_Copy of 05-12  KH trung han 2016-2020 - Liem Thinh edited (1)" xfId="497" xr:uid="{00000000-0005-0000-0000-000079010000}"/>
    <cellStyle name="_KT (2)_3_TG-TH_CTMTQG 2015" xfId="498" xr:uid="{00000000-0005-0000-0000-00007A010000}"/>
    <cellStyle name="_KT (2)_3_TG-TH_danh muc chuan bi dau tu 2011 ngay 07-6-2011" xfId="499" xr:uid="{00000000-0005-0000-0000-00007B010000}"/>
    <cellStyle name="_KT (2)_3_TG-TH_Danh muc pbo nguon von XSKT, XDCB nam 2009 chuyen qua nam 2010" xfId="500" xr:uid="{00000000-0005-0000-0000-00007C010000}"/>
    <cellStyle name="_KT (2)_3_TG-TH_dieu chinh KH 2011 ngay 26-5-2011111" xfId="501" xr:uid="{00000000-0005-0000-0000-00007D010000}"/>
    <cellStyle name="_KT (2)_3_TG-TH_DS KCH PHAN BO VON NSDP NAM 2010" xfId="502" xr:uid="{00000000-0005-0000-0000-00007E010000}"/>
    <cellStyle name="_KT (2)_3_TG-TH_GTGT 2003" xfId="504" xr:uid="{00000000-0005-0000-0000-00007F010000}"/>
    <cellStyle name="_KT (2)_3_TG-TH_giao KH 2011 ngay 10-12-2010" xfId="503" xr:uid="{00000000-0005-0000-0000-000080010000}"/>
    <cellStyle name="_KT (2)_3_TG-TH_KE KHAI THUE GTGT 2004" xfId="505" xr:uid="{00000000-0005-0000-0000-000081010000}"/>
    <cellStyle name="_KT (2)_3_TG-TH_KE KHAI THUE GTGT 2004_BCTC2004" xfId="506" xr:uid="{00000000-0005-0000-0000-000082010000}"/>
    <cellStyle name="_KT (2)_3_TG-TH_kien giang 2" xfId="509" xr:uid="{00000000-0005-0000-0000-000083010000}"/>
    <cellStyle name="_KT (2)_3_TG-TH_KH TPCP 2016-2020 (tong hop)" xfId="507" xr:uid="{00000000-0005-0000-0000-000084010000}"/>
    <cellStyle name="_KT (2)_3_TG-TH_KH TPCP vung TNB (03-1-2012)" xfId="508" xr:uid="{00000000-0005-0000-0000-000085010000}"/>
    <cellStyle name="_KT (2)_3_TG-TH_Lora-tungchau" xfId="510" xr:uid="{00000000-0005-0000-0000-000086010000}"/>
    <cellStyle name="_KT (2)_3_TG-TH_Lora-tungchau 2" xfId="511" xr:uid="{00000000-0005-0000-0000-000087010000}"/>
    <cellStyle name="_KT (2)_3_TG-TH_Lora-tungchau_05-12  KH trung han 2016-2020 - Liem Thinh edited" xfId="512" xr:uid="{00000000-0005-0000-0000-000088010000}"/>
    <cellStyle name="_KT (2)_3_TG-TH_Lora-tungchau_Copy of 05-12  KH trung han 2016-2020 - Liem Thinh edited (1)" xfId="513" xr:uid="{00000000-0005-0000-0000-000089010000}"/>
    <cellStyle name="_KT (2)_3_TG-TH_Lora-tungchau_KH TPCP 2016-2020 (tong hop)" xfId="514" xr:uid="{00000000-0005-0000-0000-00008A010000}"/>
    <cellStyle name="_KT (2)_3_TG-TH_N-X-T-04" xfId="515" xr:uid="{00000000-0005-0000-0000-00008B010000}"/>
    <cellStyle name="_KT (2)_3_TG-TH_PERSONAL" xfId="516" xr:uid="{00000000-0005-0000-0000-00008C010000}"/>
    <cellStyle name="_KT (2)_3_TG-TH_PERSONAL_BC CV 6403 BKHĐT" xfId="517" xr:uid="{00000000-0005-0000-0000-00008D010000}"/>
    <cellStyle name="_KT (2)_3_TG-TH_PERSONAL_Bieu mau cong trinh khoi cong moi 3-4" xfId="518" xr:uid="{00000000-0005-0000-0000-00008E010000}"/>
    <cellStyle name="_KT (2)_3_TG-TH_PERSONAL_Bieu3ODA" xfId="519" xr:uid="{00000000-0005-0000-0000-00008F010000}"/>
    <cellStyle name="_KT (2)_3_TG-TH_PERSONAL_Bieu4HTMT" xfId="520" xr:uid="{00000000-0005-0000-0000-000090010000}"/>
    <cellStyle name="_KT (2)_3_TG-TH_PERSONAL_Book1" xfId="521" xr:uid="{00000000-0005-0000-0000-000091010000}"/>
    <cellStyle name="_KT (2)_3_TG-TH_PERSONAL_Book1 2" xfId="522" xr:uid="{00000000-0005-0000-0000-000092010000}"/>
    <cellStyle name="_KT (2)_3_TG-TH_PERSONAL_HTQ.8 GD1" xfId="523" xr:uid="{00000000-0005-0000-0000-000093010000}"/>
    <cellStyle name="_KT (2)_3_TG-TH_PERSONAL_HTQ.8 GD1_05-12  KH trung han 2016-2020 - Liem Thinh edited" xfId="524" xr:uid="{00000000-0005-0000-0000-000094010000}"/>
    <cellStyle name="_KT (2)_3_TG-TH_PERSONAL_HTQ.8 GD1_Copy of 05-12  KH trung han 2016-2020 - Liem Thinh edited (1)" xfId="525" xr:uid="{00000000-0005-0000-0000-000095010000}"/>
    <cellStyle name="_KT (2)_3_TG-TH_PERSONAL_HTQ.8 GD1_KH TPCP 2016-2020 (tong hop)" xfId="526" xr:uid="{00000000-0005-0000-0000-000096010000}"/>
    <cellStyle name="_KT (2)_3_TG-TH_PERSONAL_Luy ke von ung nam 2011 -Thoa gui ngay 12-8-2012" xfId="527" xr:uid="{00000000-0005-0000-0000-000097010000}"/>
    <cellStyle name="_KT (2)_3_TG-TH_PERSONAL_Tong hop KHCB 2001" xfId="528" xr:uid="{00000000-0005-0000-0000-000098010000}"/>
    <cellStyle name="_KT (2)_3_TG-TH_Qt-HT3PQ1(CauKho)" xfId="529" xr:uid="{00000000-0005-0000-0000-000099010000}"/>
    <cellStyle name="_KT (2)_3_TG-TH_TK152-04" xfId="530" xr:uid="{00000000-0005-0000-0000-00009A010000}"/>
    <cellStyle name="_KT (2)_3_TG-TH_ÿÿÿÿÿ" xfId="531" xr:uid="{00000000-0005-0000-0000-00009B010000}"/>
    <cellStyle name="_KT (2)_3_TG-TH_ÿÿÿÿÿ_kien giang 2" xfId="533" xr:uid="{00000000-0005-0000-0000-00009C010000}"/>
    <cellStyle name="_KT (2)_3_TG-TH_ÿÿÿÿÿ_KH TPCP vung TNB (03-1-2012)" xfId="532" xr:uid="{00000000-0005-0000-0000-00009D010000}"/>
    <cellStyle name="_KT (2)_4" xfId="534" xr:uid="{00000000-0005-0000-0000-00009E010000}"/>
    <cellStyle name="_KT (2)_4 2" xfId="535" xr:uid="{00000000-0005-0000-0000-00009F010000}"/>
    <cellStyle name="_KT (2)_4_05-12  KH trung han 2016-2020 - Liem Thinh edited" xfId="536" xr:uid="{00000000-0005-0000-0000-0000A0010000}"/>
    <cellStyle name="_KT (2)_4_ApGiaVatTu_cayxanh_latgach" xfId="537" xr:uid="{00000000-0005-0000-0000-0000A1010000}"/>
    <cellStyle name="_KT (2)_4_BANG TONG HOP TINH HINH THANH QUYET TOAN (MOI I)" xfId="538" xr:uid="{00000000-0005-0000-0000-0000A2010000}"/>
    <cellStyle name="_KT (2)_4_BAO CAO KLCT PT2000" xfId="539" xr:uid="{00000000-0005-0000-0000-0000A3010000}"/>
    <cellStyle name="_KT (2)_4_BAO CAO PT2000" xfId="540" xr:uid="{00000000-0005-0000-0000-0000A4010000}"/>
    <cellStyle name="_KT (2)_4_BAO CAO PT2000_Book1" xfId="541" xr:uid="{00000000-0005-0000-0000-0000A5010000}"/>
    <cellStyle name="_KT (2)_4_Bao cao XDCB 2001 - T11 KH dieu chinh 20-11-THAI" xfId="542" xr:uid="{00000000-0005-0000-0000-0000A6010000}"/>
    <cellStyle name="_KT (2)_4_BAO GIA NGAY 24-10-08 (co dam)" xfId="543" xr:uid="{00000000-0005-0000-0000-0000A7010000}"/>
    <cellStyle name="_KT (2)_4_BC  NAM 2007" xfId="544" xr:uid="{00000000-0005-0000-0000-0000A8010000}"/>
    <cellStyle name="_KT (2)_4_BC CV 6403 BKHĐT" xfId="545" xr:uid="{00000000-0005-0000-0000-0000A9010000}"/>
    <cellStyle name="_KT (2)_4_BC NQ11-CP - chinh sua lai" xfId="546" xr:uid="{00000000-0005-0000-0000-0000AA010000}"/>
    <cellStyle name="_KT (2)_4_BC NQ11-CP-Quynh sau bieu so3" xfId="547" xr:uid="{00000000-0005-0000-0000-0000AB010000}"/>
    <cellStyle name="_KT (2)_4_BC_NQ11-CP_-_Thao_sua_lai" xfId="548" xr:uid="{00000000-0005-0000-0000-0000AC010000}"/>
    <cellStyle name="_KT (2)_4_Bieu mau cong trinh khoi cong moi 3-4" xfId="549" xr:uid="{00000000-0005-0000-0000-0000AD010000}"/>
    <cellStyle name="_KT (2)_4_Bieu3ODA" xfId="550" xr:uid="{00000000-0005-0000-0000-0000AE010000}"/>
    <cellStyle name="_KT (2)_4_Bieu3ODA_1" xfId="551" xr:uid="{00000000-0005-0000-0000-0000AF010000}"/>
    <cellStyle name="_KT (2)_4_Bieu4HTMT" xfId="552" xr:uid="{00000000-0005-0000-0000-0000B0010000}"/>
    <cellStyle name="_KT (2)_4_bo sung von KCH nam 2010 va Du an tre kho khan" xfId="553" xr:uid="{00000000-0005-0000-0000-0000B1010000}"/>
    <cellStyle name="_KT (2)_4_Book1" xfId="554" xr:uid="{00000000-0005-0000-0000-0000B2010000}"/>
    <cellStyle name="_KT (2)_4_Book1 2" xfId="555" xr:uid="{00000000-0005-0000-0000-0000B3010000}"/>
    <cellStyle name="_KT (2)_4_Book1_1" xfId="556" xr:uid="{00000000-0005-0000-0000-0000B4010000}"/>
    <cellStyle name="_KT (2)_4_Book1_1 2" xfId="557" xr:uid="{00000000-0005-0000-0000-0000B5010000}"/>
    <cellStyle name="_KT (2)_4_Book1_1_BC CV 6403 BKHĐT" xfId="558" xr:uid="{00000000-0005-0000-0000-0000B6010000}"/>
    <cellStyle name="_KT (2)_4_Book1_1_Bieu mau cong trinh khoi cong moi 3-4" xfId="559" xr:uid="{00000000-0005-0000-0000-0000B7010000}"/>
    <cellStyle name="_KT (2)_4_Book1_1_Bieu3ODA" xfId="560" xr:uid="{00000000-0005-0000-0000-0000B8010000}"/>
    <cellStyle name="_KT (2)_4_Book1_1_Bieu4HTMT" xfId="561" xr:uid="{00000000-0005-0000-0000-0000B9010000}"/>
    <cellStyle name="_KT (2)_4_Book1_1_Book1" xfId="562" xr:uid="{00000000-0005-0000-0000-0000BA010000}"/>
    <cellStyle name="_KT (2)_4_Book1_1_Luy ke von ung nam 2011 -Thoa gui ngay 12-8-2012" xfId="563" xr:uid="{00000000-0005-0000-0000-0000BB010000}"/>
    <cellStyle name="_KT (2)_4_Book1_2" xfId="564" xr:uid="{00000000-0005-0000-0000-0000BC010000}"/>
    <cellStyle name="_KT (2)_4_Book1_2 2" xfId="565" xr:uid="{00000000-0005-0000-0000-0000BD010000}"/>
    <cellStyle name="_KT (2)_4_Book1_2_BC CV 6403 BKHĐT" xfId="566" xr:uid="{00000000-0005-0000-0000-0000BE010000}"/>
    <cellStyle name="_KT (2)_4_Book1_2_Bieu3ODA" xfId="567" xr:uid="{00000000-0005-0000-0000-0000BF010000}"/>
    <cellStyle name="_KT (2)_4_Book1_2_Luy ke von ung nam 2011 -Thoa gui ngay 12-8-2012" xfId="568" xr:uid="{00000000-0005-0000-0000-0000C0010000}"/>
    <cellStyle name="_KT (2)_4_Book1_3" xfId="569" xr:uid="{00000000-0005-0000-0000-0000C1010000}"/>
    <cellStyle name="_KT (2)_4_Book1_3 2" xfId="570" xr:uid="{00000000-0005-0000-0000-0000C2010000}"/>
    <cellStyle name="_KT (2)_4_Book1_4" xfId="571" xr:uid="{00000000-0005-0000-0000-0000C3010000}"/>
    <cellStyle name="_KT (2)_4_Book1_BC CV 6403 BKHĐT" xfId="572" xr:uid="{00000000-0005-0000-0000-0000C4010000}"/>
    <cellStyle name="_KT (2)_4_Book1_Bieu mau cong trinh khoi cong moi 3-4" xfId="573" xr:uid="{00000000-0005-0000-0000-0000C5010000}"/>
    <cellStyle name="_KT (2)_4_Book1_Bieu3ODA" xfId="574" xr:uid="{00000000-0005-0000-0000-0000C6010000}"/>
    <cellStyle name="_KT (2)_4_Book1_Bieu4HTMT" xfId="575" xr:uid="{00000000-0005-0000-0000-0000C7010000}"/>
    <cellStyle name="_KT (2)_4_Book1_bo sung von KCH nam 2010 va Du an tre kho khan" xfId="576" xr:uid="{00000000-0005-0000-0000-0000C8010000}"/>
    <cellStyle name="_KT (2)_4_Book1_Book1" xfId="577" xr:uid="{00000000-0005-0000-0000-0000C9010000}"/>
    <cellStyle name="_KT (2)_4_Book1_danh muc chuan bi dau tu 2011 ngay 07-6-2011" xfId="578" xr:uid="{00000000-0005-0000-0000-0000CA010000}"/>
    <cellStyle name="_KT (2)_4_Book1_Danh muc pbo nguon von XSKT, XDCB nam 2009 chuyen qua nam 2010" xfId="579" xr:uid="{00000000-0005-0000-0000-0000CB010000}"/>
    <cellStyle name="_KT (2)_4_Book1_dieu chinh KH 2011 ngay 26-5-2011111" xfId="580" xr:uid="{00000000-0005-0000-0000-0000CC010000}"/>
    <cellStyle name="_KT (2)_4_Book1_DS KCH PHAN BO VON NSDP NAM 2010" xfId="581" xr:uid="{00000000-0005-0000-0000-0000CD010000}"/>
    <cellStyle name="_KT (2)_4_Book1_giao KH 2011 ngay 10-12-2010" xfId="582" xr:uid="{00000000-0005-0000-0000-0000CE010000}"/>
    <cellStyle name="_KT (2)_4_Book1_Luy ke von ung nam 2011 -Thoa gui ngay 12-8-2012" xfId="583" xr:uid="{00000000-0005-0000-0000-0000CF010000}"/>
    <cellStyle name="_KT (2)_4_CAU Khanh Nam(Thi Cong)" xfId="584" xr:uid="{00000000-0005-0000-0000-0000D0010000}"/>
    <cellStyle name="_KT (2)_4_CoCauPhi (version 1)" xfId="586" xr:uid="{00000000-0005-0000-0000-0000D1010000}"/>
    <cellStyle name="_KT (2)_4_Copy of 05-12  KH trung han 2016-2020 - Liem Thinh edited (1)" xfId="587" xr:uid="{00000000-0005-0000-0000-0000D2010000}"/>
    <cellStyle name="_KT (2)_4_CTMTQG 2015" xfId="588" xr:uid="{00000000-0005-0000-0000-0000D3010000}"/>
    <cellStyle name="_KT (2)_4_ChiHuong_ApGia" xfId="585" xr:uid="{00000000-0005-0000-0000-0000D4010000}"/>
    <cellStyle name="_KT (2)_4_danh muc chuan bi dau tu 2011 ngay 07-6-2011" xfId="589" xr:uid="{00000000-0005-0000-0000-0000D5010000}"/>
    <cellStyle name="_KT (2)_4_Danh muc pbo nguon von XSKT, XDCB nam 2009 chuyen qua nam 2010" xfId="590" xr:uid="{00000000-0005-0000-0000-0000D6010000}"/>
    <cellStyle name="_KT (2)_4_DAU NOI PL-CL TAI PHU LAMHC" xfId="591" xr:uid="{00000000-0005-0000-0000-0000D7010000}"/>
    <cellStyle name="_KT (2)_4_dieu chinh KH 2011 ngay 26-5-2011111" xfId="592" xr:uid="{00000000-0005-0000-0000-0000D8010000}"/>
    <cellStyle name="_KT (2)_4_DS KCH PHAN BO VON NSDP NAM 2010" xfId="593" xr:uid="{00000000-0005-0000-0000-0000D9010000}"/>
    <cellStyle name="_KT (2)_4_DTCDT MR.2N110.HOCMON.TDTOAN.CCUNG" xfId="594" xr:uid="{00000000-0005-0000-0000-0000DA010000}"/>
    <cellStyle name="_KT (2)_4_DU TRU VAT TU" xfId="595" xr:uid="{00000000-0005-0000-0000-0000DB010000}"/>
    <cellStyle name="_KT (2)_4_GTGT 2003" xfId="597" xr:uid="{00000000-0005-0000-0000-0000DC010000}"/>
    <cellStyle name="_KT (2)_4_giao KH 2011 ngay 10-12-2010" xfId="596" xr:uid="{00000000-0005-0000-0000-0000DD010000}"/>
    <cellStyle name="_KT (2)_4_KE KHAI THUE GTGT 2004" xfId="598" xr:uid="{00000000-0005-0000-0000-0000DE010000}"/>
    <cellStyle name="_KT (2)_4_KE KHAI THUE GTGT 2004_BCTC2004" xfId="599" xr:uid="{00000000-0005-0000-0000-0000DF010000}"/>
    <cellStyle name="_KT (2)_4_kien giang 2" xfId="602" xr:uid="{00000000-0005-0000-0000-0000E0010000}"/>
    <cellStyle name="_KT (2)_4_KH TPCP 2016-2020 (tong hop)" xfId="600" xr:uid="{00000000-0005-0000-0000-0000E1010000}"/>
    <cellStyle name="_KT (2)_4_KH TPCP vung TNB (03-1-2012)" xfId="601" xr:uid="{00000000-0005-0000-0000-0000E2010000}"/>
    <cellStyle name="_KT (2)_4_Lora-tungchau" xfId="603" xr:uid="{00000000-0005-0000-0000-0000E3010000}"/>
    <cellStyle name="_KT (2)_4_Luy ke von ung nam 2011 -Thoa gui ngay 12-8-2012" xfId="604" xr:uid="{00000000-0005-0000-0000-0000E4010000}"/>
    <cellStyle name="_KT (2)_4_N-X-T-04" xfId="606" xr:uid="{00000000-0005-0000-0000-0000E5010000}"/>
    <cellStyle name="_KT (2)_4_NhanCong" xfId="605" xr:uid="{00000000-0005-0000-0000-0000E6010000}"/>
    <cellStyle name="_KT (2)_4_PGIA-phieu tham tra Kho bac" xfId="607" xr:uid="{00000000-0005-0000-0000-0000E7010000}"/>
    <cellStyle name="_KT (2)_4_PT02-02" xfId="609" xr:uid="{00000000-0005-0000-0000-0000E8010000}"/>
    <cellStyle name="_KT (2)_4_PT02-02_Book1" xfId="610" xr:uid="{00000000-0005-0000-0000-0000E9010000}"/>
    <cellStyle name="_KT (2)_4_PT02-03" xfId="611" xr:uid="{00000000-0005-0000-0000-0000EA010000}"/>
    <cellStyle name="_KT (2)_4_PT02-03_Book1" xfId="612" xr:uid="{00000000-0005-0000-0000-0000EB010000}"/>
    <cellStyle name="_KT (2)_4_phu luc tong ket tinh hinh TH giai doan 03-10 (ngay 30)" xfId="608" xr:uid="{00000000-0005-0000-0000-0000EC010000}"/>
    <cellStyle name="_KT (2)_4_Qt-HT3PQ1(CauKho)" xfId="613" xr:uid="{00000000-0005-0000-0000-0000ED010000}"/>
    <cellStyle name="_KT (2)_4_Sheet1" xfId="614" xr:uid="{00000000-0005-0000-0000-0000EE010000}"/>
    <cellStyle name="_KT (2)_4_TG-TH" xfId="615" xr:uid="{00000000-0005-0000-0000-0000EF010000}"/>
    <cellStyle name="_KT (2)_4_TK152-04" xfId="616" xr:uid="{00000000-0005-0000-0000-0000F0010000}"/>
    <cellStyle name="_KT (2)_4_ÿÿÿÿÿ" xfId="617" xr:uid="{00000000-0005-0000-0000-0000F1010000}"/>
    <cellStyle name="_KT (2)_4_ÿÿÿÿÿ_Bieu mau cong trinh khoi cong moi 3-4" xfId="618" xr:uid="{00000000-0005-0000-0000-0000F2010000}"/>
    <cellStyle name="_KT (2)_4_ÿÿÿÿÿ_Bieu3ODA" xfId="619" xr:uid="{00000000-0005-0000-0000-0000F3010000}"/>
    <cellStyle name="_KT (2)_4_ÿÿÿÿÿ_Bieu4HTMT" xfId="620" xr:uid="{00000000-0005-0000-0000-0000F4010000}"/>
    <cellStyle name="_KT (2)_4_ÿÿÿÿÿ_kien giang 2" xfId="622" xr:uid="{00000000-0005-0000-0000-0000F5010000}"/>
    <cellStyle name="_KT (2)_4_ÿÿÿÿÿ_KH TPCP vung TNB (03-1-2012)" xfId="621" xr:uid="{00000000-0005-0000-0000-0000F6010000}"/>
    <cellStyle name="_KT (2)_5" xfId="623" xr:uid="{00000000-0005-0000-0000-0000F7010000}"/>
    <cellStyle name="_KT (2)_5 2" xfId="624" xr:uid="{00000000-0005-0000-0000-0000F8010000}"/>
    <cellStyle name="_KT (2)_5_05-12  KH trung han 2016-2020 - Liem Thinh edited" xfId="625" xr:uid="{00000000-0005-0000-0000-0000F9010000}"/>
    <cellStyle name="_KT (2)_5_ApGiaVatTu_cayxanh_latgach" xfId="626" xr:uid="{00000000-0005-0000-0000-0000FA010000}"/>
    <cellStyle name="_KT (2)_5_BANG TONG HOP TINH HINH THANH QUYET TOAN (MOI I)" xfId="627" xr:uid="{00000000-0005-0000-0000-0000FB010000}"/>
    <cellStyle name="_KT (2)_5_BAO CAO KLCT PT2000" xfId="628" xr:uid="{00000000-0005-0000-0000-0000FC010000}"/>
    <cellStyle name="_KT (2)_5_BAO CAO PT2000" xfId="629" xr:uid="{00000000-0005-0000-0000-0000FD010000}"/>
    <cellStyle name="_KT (2)_5_BAO CAO PT2000_Book1" xfId="630" xr:uid="{00000000-0005-0000-0000-0000FE010000}"/>
    <cellStyle name="_KT (2)_5_Bao cao XDCB 2001 - T11 KH dieu chinh 20-11-THAI" xfId="631" xr:uid="{00000000-0005-0000-0000-0000FF010000}"/>
    <cellStyle name="_KT (2)_5_BAO GIA NGAY 24-10-08 (co dam)" xfId="632" xr:uid="{00000000-0005-0000-0000-000000020000}"/>
    <cellStyle name="_KT (2)_5_BC  NAM 2007" xfId="633" xr:uid="{00000000-0005-0000-0000-000001020000}"/>
    <cellStyle name="_KT (2)_5_BC CV 6403 BKHĐT" xfId="634" xr:uid="{00000000-0005-0000-0000-000002020000}"/>
    <cellStyle name="_KT (2)_5_BC NQ11-CP - chinh sua lai" xfId="635" xr:uid="{00000000-0005-0000-0000-000003020000}"/>
    <cellStyle name="_KT (2)_5_BC NQ11-CP-Quynh sau bieu so3" xfId="636" xr:uid="{00000000-0005-0000-0000-000004020000}"/>
    <cellStyle name="_KT (2)_5_BC_NQ11-CP_-_Thao_sua_lai" xfId="637" xr:uid="{00000000-0005-0000-0000-000005020000}"/>
    <cellStyle name="_KT (2)_5_Bieu mau cong trinh khoi cong moi 3-4" xfId="638" xr:uid="{00000000-0005-0000-0000-000006020000}"/>
    <cellStyle name="_KT (2)_5_Bieu3ODA" xfId="639" xr:uid="{00000000-0005-0000-0000-000007020000}"/>
    <cellStyle name="_KT (2)_5_Bieu3ODA_1" xfId="640" xr:uid="{00000000-0005-0000-0000-000008020000}"/>
    <cellStyle name="_KT (2)_5_Bieu4HTMT" xfId="641" xr:uid="{00000000-0005-0000-0000-000009020000}"/>
    <cellStyle name="_KT (2)_5_bo sung von KCH nam 2010 va Du an tre kho khan" xfId="642" xr:uid="{00000000-0005-0000-0000-00000A020000}"/>
    <cellStyle name="_KT (2)_5_Book1" xfId="643" xr:uid="{00000000-0005-0000-0000-00000B020000}"/>
    <cellStyle name="_KT (2)_5_Book1 2" xfId="644" xr:uid="{00000000-0005-0000-0000-00000C020000}"/>
    <cellStyle name="_KT (2)_5_Book1_1" xfId="645" xr:uid="{00000000-0005-0000-0000-00000D020000}"/>
    <cellStyle name="_KT (2)_5_Book1_1 2" xfId="646" xr:uid="{00000000-0005-0000-0000-00000E020000}"/>
    <cellStyle name="_KT (2)_5_Book1_1_BC CV 6403 BKHĐT" xfId="647" xr:uid="{00000000-0005-0000-0000-00000F020000}"/>
    <cellStyle name="_KT (2)_5_Book1_1_Bieu mau cong trinh khoi cong moi 3-4" xfId="648" xr:uid="{00000000-0005-0000-0000-000010020000}"/>
    <cellStyle name="_KT (2)_5_Book1_1_Bieu3ODA" xfId="649" xr:uid="{00000000-0005-0000-0000-000011020000}"/>
    <cellStyle name="_KT (2)_5_Book1_1_Bieu4HTMT" xfId="650" xr:uid="{00000000-0005-0000-0000-000012020000}"/>
    <cellStyle name="_KT (2)_5_Book1_1_Book1" xfId="651" xr:uid="{00000000-0005-0000-0000-000013020000}"/>
    <cellStyle name="_KT (2)_5_Book1_1_Luy ke von ung nam 2011 -Thoa gui ngay 12-8-2012" xfId="652" xr:uid="{00000000-0005-0000-0000-000014020000}"/>
    <cellStyle name="_KT (2)_5_Book1_2" xfId="653" xr:uid="{00000000-0005-0000-0000-000015020000}"/>
    <cellStyle name="_KT (2)_5_Book1_2 2" xfId="654" xr:uid="{00000000-0005-0000-0000-000016020000}"/>
    <cellStyle name="_KT (2)_5_Book1_2_BC CV 6403 BKHĐT" xfId="655" xr:uid="{00000000-0005-0000-0000-000017020000}"/>
    <cellStyle name="_KT (2)_5_Book1_2_Bieu3ODA" xfId="656" xr:uid="{00000000-0005-0000-0000-000018020000}"/>
    <cellStyle name="_KT (2)_5_Book1_2_Luy ke von ung nam 2011 -Thoa gui ngay 12-8-2012" xfId="657" xr:uid="{00000000-0005-0000-0000-000019020000}"/>
    <cellStyle name="_KT (2)_5_Book1_3" xfId="658" xr:uid="{00000000-0005-0000-0000-00001A020000}"/>
    <cellStyle name="_KT (2)_5_Book1_4" xfId="659" xr:uid="{00000000-0005-0000-0000-00001B020000}"/>
    <cellStyle name="_KT (2)_5_Book1_BC CV 6403 BKHĐT" xfId="660" xr:uid="{00000000-0005-0000-0000-00001C020000}"/>
    <cellStyle name="_KT (2)_5_Book1_BC-QT-WB-dthao" xfId="661" xr:uid="{00000000-0005-0000-0000-00001D020000}"/>
    <cellStyle name="_KT (2)_5_Book1_Bieu mau cong trinh khoi cong moi 3-4" xfId="662" xr:uid="{00000000-0005-0000-0000-00001E020000}"/>
    <cellStyle name="_KT (2)_5_Book1_Bieu3ODA" xfId="663" xr:uid="{00000000-0005-0000-0000-00001F020000}"/>
    <cellStyle name="_KT (2)_5_Book1_Bieu4HTMT" xfId="664" xr:uid="{00000000-0005-0000-0000-000020020000}"/>
    <cellStyle name="_KT (2)_5_Book1_bo sung von KCH nam 2010 va Du an tre kho khan" xfId="665" xr:uid="{00000000-0005-0000-0000-000021020000}"/>
    <cellStyle name="_KT (2)_5_Book1_Book1" xfId="666" xr:uid="{00000000-0005-0000-0000-000022020000}"/>
    <cellStyle name="_KT (2)_5_Book1_danh muc chuan bi dau tu 2011 ngay 07-6-2011" xfId="667" xr:uid="{00000000-0005-0000-0000-000023020000}"/>
    <cellStyle name="_KT (2)_5_Book1_Danh muc pbo nguon von XSKT, XDCB nam 2009 chuyen qua nam 2010" xfId="668" xr:uid="{00000000-0005-0000-0000-000024020000}"/>
    <cellStyle name="_KT (2)_5_Book1_dieu chinh KH 2011 ngay 26-5-2011111" xfId="669" xr:uid="{00000000-0005-0000-0000-000025020000}"/>
    <cellStyle name="_KT (2)_5_Book1_DS KCH PHAN BO VON NSDP NAM 2010" xfId="670" xr:uid="{00000000-0005-0000-0000-000026020000}"/>
    <cellStyle name="_KT (2)_5_Book1_giao KH 2011 ngay 10-12-2010" xfId="671" xr:uid="{00000000-0005-0000-0000-000027020000}"/>
    <cellStyle name="_KT (2)_5_Book1_Luy ke von ung nam 2011 -Thoa gui ngay 12-8-2012" xfId="672" xr:uid="{00000000-0005-0000-0000-000028020000}"/>
    <cellStyle name="_KT (2)_5_CAU Khanh Nam(Thi Cong)" xfId="673" xr:uid="{00000000-0005-0000-0000-000029020000}"/>
    <cellStyle name="_KT (2)_5_CoCauPhi (version 1)" xfId="675" xr:uid="{00000000-0005-0000-0000-00002A020000}"/>
    <cellStyle name="_KT (2)_5_Copy of 05-12  KH trung han 2016-2020 - Liem Thinh edited (1)" xfId="676" xr:uid="{00000000-0005-0000-0000-00002B020000}"/>
    <cellStyle name="_KT (2)_5_ChiHuong_ApGia" xfId="674" xr:uid="{00000000-0005-0000-0000-00002C020000}"/>
    <cellStyle name="_KT (2)_5_danh muc chuan bi dau tu 2011 ngay 07-6-2011" xfId="677" xr:uid="{00000000-0005-0000-0000-00002D020000}"/>
    <cellStyle name="_KT (2)_5_Danh muc pbo nguon von XSKT, XDCB nam 2009 chuyen qua nam 2010" xfId="678" xr:uid="{00000000-0005-0000-0000-00002E020000}"/>
    <cellStyle name="_KT (2)_5_DAU NOI PL-CL TAI PHU LAMHC" xfId="679" xr:uid="{00000000-0005-0000-0000-00002F020000}"/>
    <cellStyle name="_KT (2)_5_dieu chinh KH 2011 ngay 26-5-2011111" xfId="680" xr:uid="{00000000-0005-0000-0000-000030020000}"/>
    <cellStyle name="_KT (2)_5_DS KCH PHAN BO VON NSDP NAM 2010" xfId="681" xr:uid="{00000000-0005-0000-0000-000031020000}"/>
    <cellStyle name="_KT (2)_5_DTCDT MR.2N110.HOCMON.TDTOAN.CCUNG" xfId="682" xr:uid="{00000000-0005-0000-0000-000032020000}"/>
    <cellStyle name="_KT (2)_5_DU TRU VAT TU" xfId="683" xr:uid="{00000000-0005-0000-0000-000033020000}"/>
    <cellStyle name="_KT (2)_5_GTGT 2003" xfId="685" xr:uid="{00000000-0005-0000-0000-000034020000}"/>
    <cellStyle name="_KT (2)_5_giao KH 2011 ngay 10-12-2010" xfId="684" xr:uid="{00000000-0005-0000-0000-000035020000}"/>
    <cellStyle name="_KT (2)_5_KE KHAI THUE GTGT 2004" xfId="686" xr:uid="{00000000-0005-0000-0000-000036020000}"/>
    <cellStyle name="_KT (2)_5_KE KHAI THUE GTGT 2004_BCTC2004" xfId="687" xr:uid="{00000000-0005-0000-0000-000037020000}"/>
    <cellStyle name="_KT (2)_5_kien giang 2" xfId="690" xr:uid="{00000000-0005-0000-0000-000038020000}"/>
    <cellStyle name="_KT (2)_5_KH TPCP 2016-2020 (tong hop)" xfId="688" xr:uid="{00000000-0005-0000-0000-000039020000}"/>
    <cellStyle name="_KT (2)_5_KH TPCP vung TNB (03-1-2012)" xfId="689" xr:uid="{00000000-0005-0000-0000-00003A020000}"/>
    <cellStyle name="_KT (2)_5_Lora-tungchau" xfId="691" xr:uid="{00000000-0005-0000-0000-00003B020000}"/>
    <cellStyle name="_KT (2)_5_Luy ke von ung nam 2011 -Thoa gui ngay 12-8-2012" xfId="692" xr:uid="{00000000-0005-0000-0000-00003C020000}"/>
    <cellStyle name="_KT (2)_5_N-X-T-04" xfId="694" xr:uid="{00000000-0005-0000-0000-00003D020000}"/>
    <cellStyle name="_KT (2)_5_NhanCong" xfId="693" xr:uid="{00000000-0005-0000-0000-00003E020000}"/>
    <cellStyle name="_KT (2)_5_PGIA-phieu tham tra Kho bac" xfId="695" xr:uid="{00000000-0005-0000-0000-00003F020000}"/>
    <cellStyle name="_KT (2)_5_PT02-02" xfId="697" xr:uid="{00000000-0005-0000-0000-000040020000}"/>
    <cellStyle name="_KT (2)_5_PT02-02_Book1" xfId="698" xr:uid="{00000000-0005-0000-0000-000041020000}"/>
    <cellStyle name="_KT (2)_5_PT02-03" xfId="699" xr:uid="{00000000-0005-0000-0000-000042020000}"/>
    <cellStyle name="_KT (2)_5_PT02-03_Book1" xfId="700" xr:uid="{00000000-0005-0000-0000-000043020000}"/>
    <cellStyle name="_KT (2)_5_phu luc tong ket tinh hinh TH giai doan 03-10 (ngay 30)" xfId="696" xr:uid="{00000000-0005-0000-0000-000044020000}"/>
    <cellStyle name="_KT (2)_5_Qt-HT3PQ1(CauKho)" xfId="701" xr:uid="{00000000-0005-0000-0000-000045020000}"/>
    <cellStyle name="_KT (2)_5_Sheet1" xfId="702" xr:uid="{00000000-0005-0000-0000-000046020000}"/>
    <cellStyle name="_KT (2)_5_TK152-04" xfId="703" xr:uid="{00000000-0005-0000-0000-000047020000}"/>
    <cellStyle name="_KT (2)_5_ÿÿÿÿÿ" xfId="704" xr:uid="{00000000-0005-0000-0000-000048020000}"/>
    <cellStyle name="_KT (2)_5_ÿÿÿÿÿ_Bieu mau cong trinh khoi cong moi 3-4" xfId="705" xr:uid="{00000000-0005-0000-0000-000049020000}"/>
    <cellStyle name="_KT (2)_5_ÿÿÿÿÿ_Bieu3ODA" xfId="706" xr:uid="{00000000-0005-0000-0000-00004A020000}"/>
    <cellStyle name="_KT (2)_5_ÿÿÿÿÿ_Bieu4HTMT" xfId="707" xr:uid="{00000000-0005-0000-0000-00004B020000}"/>
    <cellStyle name="_KT (2)_5_ÿÿÿÿÿ_kien giang 2" xfId="709" xr:uid="{00000000-0005-0000-0000-00004C020000}"/>
    <cellStyle name="_KT (2)_5_ÿÿÿÿÿ_KH TPCP vung TNB (03-1-2012)" xfId="708" xr:uid="{00000000-0005-0000-0000-00004D020000}"/>
    <cellStyle name="_KT (2)_BC  NAM 2007" xfId="710" xr:uid="{00000000-0005-0000-0000-00004E020000}"/>
    <cellStyle name="_KT (2)_Bieu mau cong trinh khoi cong moi 3-4" xfId="711" xr:uid="{00000000-0005-0000-0000-00004F020000}"/>
    <cellStyle name="_KT (2)_Bieu3ODA" xfId="712" xr:uid="{00000000-0005-0000-0000-000050020000}"/>
    <cellStyle name="_KT (2)_Bieu3ODA_1" xfId="713" xr:uid="{00000000-0005-0000-0000-000051020000}"/>
    <cellStyle name="_KT (2)_Bieu4HTMT" xfId="714" xr:uid="{00000000-0005-0000-0000-000052020000}"/>
    <cellStyle name="_KT (2)_bo sung von KCH nam 2010 va Du an tre kho khan" xfId="715" xr:uid="{00000000-0005-0000-0000-000053020000}"/>
    <cellStyle name="_KT (2)_Book1" xfId="716" xr:uid="{00000000-0005-0000-0000-000054020000}"/>
    <cellStyle name="_KT (2)_Book1 2" xfId="717" xr:uid="{00000000-0005-0000-0000-000055020000}"/>
    <cellStyle name="_KT (2)_Book1_1" xfId="718" xr:uid="{00000000-0005-0000-0000-000056020000}"/>
    <cellStyle name="_KT (2)_Book1_BC-QT-WB-dthao" xfId="719" xr:uid="{00000000-0005-0000-0000-000057020000}"/>
    <cellStyle name="_KT (2)_Book1_BC-QT-WB-dthao_05-12  KH trung han 2016-2020 - Liem Thinh edited" xfId="720" xr:uid="{00000000-0005-0000-0000-000058020000}"/>
    <cellStyle name="_KT (2)_Book1_BC-QT-WB-dthao_Copy of 05-12  KH trung han 2016-2020 - Liem Thinh edited (1)" xfId="721" xr:uid="{00000000-0005-0000-0000-000059020000}"/>
    <cellStyle name="_KT (2)_Book1_BC-QT-WB-dthao_KH TPCP 2016-2020 (tong hop)" xfId="722" xr:uid="{00000000-0005-0000-0000-00005A020000}"/>
    <cellStyle name="_KT (2)_Book1_kien giang 2" xfId="724" xr:uid="{00000000-0005-0000-0000-00005B020000}"/>
    <cellStyle name="_KT (2)_Book1_KH TPCP vung TNB (03-1-2012)" xfId="723" xr:uid="{00000000-0005-0000-0000-00005C020000}"/>
    <cellStyle name="_KT (2)_Copy of 05-12  KH trung han 2016-2020 - Liem Thinh edited (1)" xfId="725" xr:uid="{00000000-0005-0000-0000-00005D020000}"/>
    <cellStyle name="_KT (2)_CTMTQG 2015" xfId="726" xr:uid="{00000000-0005-0000-0000-00005E020000}"/>
    <cellStyle name="_KT (2)_danh muc chuan bi dau tu 2011 ngay 07-6-2011" xfId="727" xr:uid="{00000000-0005-0000-0000-00005F020000}"/>
    <cellStyle name="_KT (2)_Danh muc pbo nguon von XSKT, XDCB nam 2009 chuyen qua nam 2010" xfId="728" xr:uid="{00000000-0005-0000-0000-000060020000}"/>
    <cellStyle name="_KT (2)_dieu chinh KH 2011 ngay 26-5-2011111" xfId="729" xr:uid="{00000000-0005-0000-0000-000061020000}"/>
    <cellStyle name="_KT (2)_DS KCH PHAN BO VON NSDP NAM 2010" xfId="730" xr:uid="{00000000-0005-0000-0000-000062020000}"/>
    <cellStyle name="_KT (2)_GTGT 2003" xfId="732" xr:uid="{00000000-0005-0000-0000-000063020000}"/>
    <cellStyle name="_KT (2)_giao KH 2011 ngay 10-12-2010" xfId="731" xr:uid="{00000000-0005-0000-0000-000064020000}"/>
    <cellStyle name="_KT (2)_KE KHAI THUE GTGT 2004" xfId="733" xr:uid="{00000000-0005-0000-0000-000065020000}"/>
    <cellStyle name="_KT (2)_KE KHAI THUE GTGT 2004_BCTC2004" xfId="734" xr:uid="{00000000-0005-0000-0000-000066020000}"/>
    <cellStyle name="_KT (2)_kien giang 2" xfId="737" xr:uid="{00000000-0005-0000-0000-000067020000}"/>
    <cellStyle name="_KT (2)_KH TPCP 2016-2020 (tong hop)" xfId="735" xr:uid="{00000000-0005-0000-0000-000068020000}"/>
    <cellStyle name="_KT (2)_KH TPCP vung TNB (03-1-2012)" xfId="736" xr:uid="{00000000-0005-0000-0000-000069020000}"/>
    <cellStyle name="_KT (2)_Lora-tungchau" xfId="738" xr:uid="{00000000-0005-0000-0000-00006A020000}"/>
    <cellStyle name="_KT (2)_Lora-tungchau 2" xfId="739" xr:uid="{00000000-0005-0000-0000-00006B020000}"/>
    <cellStyle name="_KT (2)_Lora-tungchau_05-12  KH trung han 2016-2020 - Liem Thinh edited" xfId="740" xr:uid="{00000000-0005-0000-0000-00006C020000}"/>
    <cellStyle name="_KT (2)_Lora-tungchau_Copy of 05-12  KH trung han 2016-2020 - Liem Thinh edited (1)" xfId="741" xr:uid="{00000000-0005-0000-0000-00006D020000}"/>
    <cellStyle name="_KT (2)_Lora-tungchau_KH TPCP 2016-2020 (tong hop)" xfId="742" xr:uid="{00000000-0005-0000-0000-00006E020000}"/>
    <cellStyle name="_KT (2)_N-X-T-04" xfId="743" xr:uid="{00000000-0005-0000-0000-00006F020000}"/>
    <cellStyle name="_KT (2)_PERSONAL" xfId="744" xr:uid="{00000000-0005-0000-0000-000070020000}"/>
    <cellStyle name="_KT (2)_PERSONAL_BC CV 6403 BKHĐT" xfId="745" xr:uid="{00000000-0005-0000-0000-000071020000}"/>
    <cellStyle name="_KT (2)_PERSONAL_Bieu mau cong trinh khoi cong moi 3-4" xfId="746" xr:uid="{00000000-0005-0000-0000-000072020000}"/>
    <cellStyle name="_KT (2)_PERSONAL_Bieu3ODA" xfId="747" xr:uid="{00000000-0005-0000-0000-000073020000}"/>
    <cellStyle name="_KT (2)_PERSONAL_Bieu4HTMT" xfId="748" xr:uid="{00000000-0005-0000-0000-000074020000}"/>
    <cellStyle name="_KT (2)_PERSONAL_Book1" xfId="749" xr:uid="{00000000-0005-0000-0000-000075020000}"/>
    <cellStyle name="_KT (2)_PERSONAL_Book1 2" xfId="750" xr:uid="{00000000-0005-0000-0000-000076020000}"/>
    <cellStyle name="_KT (2)_PERSONAL_HTQ.8 GD1" xfId="751" xr:uid="{00000000-0005-0000-0000-000077020000}"/>
    <cellStyle name="_KT (2)_PERSONAL_HTQ.8 GD1_05-12  KH trung han 2016-2020 - Liem Thinh edited" xfId="752" xr:uid="{00000000-0005-0000-0000-000078020000}"/>
    <cellStyle name="_KT (2)_PERSONAL_HTQ.8 GD1_Copy of 05-12  KH trung han 2016-2020 - Liem Thinh edited (1)" xfId="753" xr:uid="{00000000-0005-0000-0000-000079020000}"/>
    <cellStyle name="_KT (2)_PERSONAL_HTQ.8 GD1_KH TPCP 2016-2020 (tong hop)" xfId="754" xr:uid="{00000000-0005-0000-0000-00007A020000}"/>
    <cellStyle name="_KT (2)_PERSONAL_Luy ke von ung nam 2011 -Thoa gui ngay 12-8-2012" xfId="755" xr:uid="{00000000-0005-0000-0000-00007B020000}"/>
    <cellStyle name="_KT (2)_PERSONAL_Tong hop KHCB 2001" xfId="756" xr:uid="{00000000-0005-0000-0000-00007C020000}"/>
    <cellStyle name="_KT (2)_Qt-HT3PQ1(CauKho)" xfId="757" xr:uid="{00000000-0005-0000-0000-00007D020000}"/>
    <cellStyle name="_KT (2)_TG-TH" xfId="758" xr:uid="{00000000-0005-0000-0000-00007E020000}"/>
    <cellStyle name="_KT (2)_TK152-04" xfId="759" xr:uid="{00000000-0005-0000-0000-00007F020000}"/>
    <cellStyle name="_KT (2)_ÿÿÿÿÿ" xfId="760" xr:uid="{00000000-0005-0000-0000-000080020000}"/>
    <cellStyle name="_KT (2)_ÿÿÿÿÿ_kien giang 2" xfId="762" xr:uid="{00000000-0005-0000-0000-000081020000}"/>
    <cellStyle name="_KT (2)_ÿÿÿÿÿ_KH TPCP vung TNB (03-1-2012)" xfId="761" xr:uid="{00000000-0005-0000-0000-000082020000}"/>
    <cellStyle name="_KT_TG" xfId="763" xr:uid="{00000000-0005-0000-0000-000083020000}"/>
    <cellStyle name="_KT_TG_1" xfId="764" xr:uid="{00000000-0005-0000-0000-000084020000}"/>
    <cellStyle name="_KT_TG_1 2" xfId="765" xr:uid="{00000000-0005-0000-0000-000085020000}"/>
    <cellStyle name="_KT_TG_1_05-12  KH trung han 2016-2020 - Liem Thinh edited" xfId="766" xr:uid="{00000000-0005-0000-0000-000086020000}"/>
    <cellStyle name="_KT_TG_1_ApGiaVatTu_cayxanh_latgach" xfId="767" xr:uid="{00000000-0005-0000-0000-000087020000}"/>
    <cellStyle name="_KT_TG_1_BANG TONG HOP TINH HINH THANH QUYET TOAN (MOI I)" xfId="768" xr:uid="{00000000-0005-0000-0000-000088020000}"/>
    <cellStyle name="_KT_TG_1_BAO CAO KLCT PT2000" xfId="769" xr:uid="{00000000-0005-0000-0000-000089020000}"/>
    <cellStyle name="_KT_TG_1_BAO CAO PT2000" xfId="770" xr:uid="{00000000-0005-0000-0000-00008A020000}"/>
    <cellStyle name="_KT_TG_1_BAO CAO PT2000_Book1" xfId="771" xr:uid="{00000000-0005-0000-0000-00008B020000}"/>
    <cellStyle name="_KT_TG_1_Bao cao XDCB 2001 - T11 KH dieu chinh 20-11-THAI" xfId="772" xr:uid="{00000000-0005-0000-0000-00008C020000}"/>
    <cellStyle name="_KT_TG_1_BAO GIA NGAY 24-10-08 (co dam)" xfId="773" xr:uid="{00000000-0005-0000-0000-00008D020000}"/>
    <cellStyle name="_KT_TG_1_BC  NAM 2007" xfId="774" xr:uid="{00000000-0005-0000-0000-00008E020000}"/>
    <cellStyle name="_KT_TG_1_BC CV 6403 BKHĐT" xfId="775" xr:uid="{00000000-0005-0000-0000-00008F020000}"/>
    <cellStyle name="_KT_TG_1_BC NQ11-CP - chinh sua lai" xfId="776" xr:uid="{00000000-0005-0000-0000-000090020000}"/>
    <cellStyle name="_KT_TG_1_BC NQ11-CP-Quynh sau bieu so3" xfId="777" xr:uid="{00000000-0005-0000-0000-000091020000}"/>
    <cellStyle name="_KT_TG_1_BC_NQ11-CP_-_Thao_sua_lai" xfId="778" xr:uid="{00000000-0005-0000-0000-000092020000}"/>
    <cellStyle name="_KT_TG_1_Bieu mau cong trinh khoi cong moi 3-4" xfId="779" xr:uid="{00000000-0005-0000-0000-000093020000}"/>
    <cellStyle name="_KT_TG_1_Bieu3ODA" xfId="780" xr:uid="{00000000-0005-0000-0000-000094020000}"/>
    <cellStyle name="_KT_TG_1_Bieu3ODA_1" xfId="781" xr:uid="{00000000-0005-0000-0000-000095020000}"/>
    <cellStyle name="_KT_TG_1_Bieu4HTMT" xfId="782" xr:uid="{00000000-0005-0000-0000-000096020000}"/>
    <cellStyle name="_KT_TG_1_bo sung von KCH nam 2010 va Du an tre kho khan" xfId="783" xr:uid="{00000000-0005-0000-0000-000097020000}"/>
    <cellStyle name="_KT_TG_1_Book1" xfId="784" xr:uid="{00000000-0005-0000-0000-000098020000}"/>
    <cellStyle name="_KT_TG_1_Book1 2" xfId="785" xr:uid="{00000000-0005-0000-0000-000099020000}"/>
    <cellStyle name="_KT_TG_1_Book1_1" xfId="786" xr:uid="{00000000-0005-0000-0000-00009A020000}"/>
    <cellStyle name="_KT_TG_1_Book1_1 2" xfId="787" xr:uid="{00000000-0005-0000-0000-00009B020000}"/>
    <cellStyle name="_KT_TG_1_Book1_1_BC CV 6403 BKHĐT" xfId="788" xr:uid="{00000000-0005-0000-0000-00009C020000}"/>
    <cellStyle name="_KT_TG_1_Book1_1_Bieu mau cong trinh khoi cong moi 3-4" xfId="789" xr:uid="{00000000-0005-0000-0000-00009D020000}"/>
    <cellStyle name="_KT_TG_1_Book1_1_Bieu3ODA" xfId="790" xr:uid="{00000000-0005-0000-0000-00009E020000}"/>
    <cellStyle name="_KT_TG_1_Book1_1_Bieu4HTMT" xfId="791" xr:uid="{00000000-0005-0000-0000-00009F020000}"/>
    <cellStyle name="_KT_TG_1_Book1_1_Book1" xfId="792" xr:uid="{00000000-0005-0000-0000-0000A0020000}"/>
    <cellStyle name="_KT_TG_1_Book1_1_Luy ke von ung nam 2011 -Thoa gui ngay 12-8-2012" xfId="793" xr:uid="{00000000-0005-0000-0000-0000A1020000}"/>
    <cellStyle name="_KT_TG_1_Book1_2" xfId="794" xr:uid="{00000000-0005-0000-0000-0000A2020000}"/>
    <cellStyle name="_KT_TG_1_Book1_2 2" xfId="795" xr:uid="{00000000-0005-0000-0000-0000A3020000}"/>
    <cellStyle name="_KT_TG_1_Book1_2_BC CV 6403 BKHĐT" xfId="796" xr:uid="{00000000-0005-0000-0000-0000A4020000}"/>
    <cellStyle name="_KT_TG_1_Book1_2_Bieu3ODA" xfId="797" xr:uid="{00000000-0005-0000-0000-0000A5020000}"/>
    <cellStyle name="_KT_TG_1_Book1_2_Luy ke von ung nam 2011 -Thoa gui ngay 12-8-2012" xfId="798" xr:uid="{00000000-0005-0000-0000-0000A6020000}"/>
    <cellStyle name="_KT_TG_1_Book1_3" xfId="799" xr:uid="{00000000-0005-0000-0000-0000A7020000}"/>
    <cellStyle name="_KT_TG_1_Book1_4" xfId="800" xr:uid="{00000000-0005-0000-0000-0000A8020000}"/>
    <cellStyle name="_KT_TG_1_Book1_BC CV 6403 BKHĐT" xfId="801" xr:uid="{00000000-0005-0000-0000-0000A9020000}"/>
    <cellStyle name="_KT_TG_1_Book1_BC-QT-WB-dthao" xfId="802" xr:uid="{00000000-0005-0000-0000-0000AA020000}"/>
    <cellStyle name="_KT_TG_1_Book1_Bieu mau cong trinh khoi cong moi 3-4" xfId="803" xr:uid="{00000000-0005-0000-0000-0000AB020000}"/>
    <cellStyle name="_KT_TG_1_Book1_Bieu3ODA" xfId="804" xr:uid="{00000000-0005-0000-0000-0000AC020000}"/>
    <cellStyle name="_KT_TG_1_Book1_Bieu4HTMT" xfId="805" xr:uid="{00000000-0005-0000-0000-0000AD020000}"/>
    <cellStyle name="_KT_TG_1_Book1_bo sung von KCH nam 2010 va Du an tre kho khan" xfId="806" xr:uid="{00000000-0005-0000-0000-0000AE020000}"/>
    <cellStyle name="_KT_TG_1_Book1_Book1" xfId="807" xr:uid="{00000000-0005-0000-0000-0000AF020000}"/>
    <cellStyle name="_KT_TG_1_Book1_danh muc chuan bi dau tu 2011 ngay 07-6-2011" xfId="808" xr:uid="{00000000-0005-0000-0000-0000B0020000}"/>
    <cellStyle name="_KT_TG_1_Book1_Danh muc pbo nguon von XSKT, XDCB nam 2009 chuyen qua nam 2010" xfId="809" xr:uid="{00000000-0005-0000-0000-0000B1020000}"/>
    <cellStyle name="_KT_TG_1_Book1_dieu chinh KH 2011 ngay 26-5-2011111" xfId="810" xr:uid="{00000000-0005-0000-0000-0000B2020000}"/>
    <cellStyle name="_KT_TG_1_Book1_DS KCH PHAN BO VON NSDP NAM 2010" xfId="811" xr:uid="{00000000-0005-0000-0000-0000B3020000}"/>
    <cellStyle name="_KT_TG_1_Book1_giao KH 2011 ngay 10-12-2010" xfId="812" xr:uid="{00000000-0005-0000-0000-0000B4020000}"/>
    <cellStyle name="_KT_TG_1_Book1_Luy ke von ung nam 2011 -Thoa gui ngay 12-8-2012" xfId="813" xr:uid="{00000000-0005-0000-0000-0000B5020000}"/>
    <cellStyle name="_KT_TG_1_CAU Khanh Nam(Thi Cong)" xfId="814" xr:uid="{00000000-0005-0000-0000-0000B6020000}"/>
    <cellStyle name="_KT_TG_1_CoCauPhi (version 1)" xfId="816" xr:uid="{00000000-0005-0000-0000-0000B7020000}"/>
    <cellStyle name="_KT_TG_1_Copy of 05-12  KH trung han 2016-2020 - Liem Thinh edited (1)" xfId="817" xr:uid="{00000000-0005-0000-0000-0000B8020000}"/>
    <cellStyle name="_KT_TG_1_ChiHuong_ApGia" xfId="815" xr:uid="{00000000-0005-0000-0000-0000B9020000}"/>
    <cellStyle name="_KT_TG_1_danh muc chuan bi dau tu 2011 ngay 07-6-2011" xfId="818" xr:uid="{00000000-0005-0000-0000-0000BA020000}"/>
    <cellStyle name="_KT_TG_1_Danh muc pbo nguon von XSKT, XDCB nam 2009 chuyen qua nam 2010" xfId="819" xr:uid="{00000000-0005-0000-0000-0000BB020000}"/>
    <cellStyle name="_KT_TG_1_DAU NOI PL-CL TAI PHU LAMHC" xfId="820" xr:uid="{00000000-0005-0000-0000-0000BC020000}"/>
    <cellStyle name="_KT_TG_1_dieu chinh KH 2011 ngay 26-5-2011111" xfId="821" xr:uid="{00000000-0005-0000-0000-0000BD020000}"/>
    <cellStyle name="_KT_TG_1_DS KCH PHAN BO VON NSDP NAM 2010" xfId="822" xr:uid="{00000000-0005-0000-0000-0000BE020000}"/>
    <cellStyle name="_KT_TG_1_DTCDT MR.2N110.HOCMON.TDTOAN.CCUNG" xfId="823" xr:uid="{00000000-0005-0000-0000-0000BF020000}"/>
    <cellStyle name="_KT_TG_1_DU TRU VAT TU" xfId="824" xr:uid="{00000000-0005-0000-0000-0000C0020000}"/>
    <cellStyle name="_KT_TG_1_GTGT 2003" xfId="826" xr:uid="{00000000-0005-0000-0000-0000C1020000}"/>
    <cellStyle name="_KT_TG_1_giao KH 2011 ngay 10-12-2010" xfId="825" xr:uid="{00000000-0005-0000-0000-0000C2020000}"/>
    <cellStyle name="_KT_TG_1_KE KHAI THUE GTGT 2004" xfId="827" xr:uid="{00000000-0005-0000-0000-0000C3020000}"/>
    <cellStyle name="_KT_TG_1_KE KHAI THUE GTGT 2004_BCTC2004" xfId="828" xr:uid="{00000000-0005-0000-0000-0000C4020000}"/>
    <cellStyle name="_KT_TG_1_kien giang 2" xfId="831" xr:uid="{00000000-0005-0000-0000-0000C5020000}"/>
    <cellStyle name="_KT_TG_1_KH TPCP 2016-2020 (tong hop)" xfId="829" xr:uid="{00000000-0005-0000-0000-0000C6020000}"/>
    <cellStyle name="_KT_TG_1_KH TPCP vung TNB (03-1-2012)" xfId="830" xr:uid="{00000000-0005-0000-0000-0000C7020000}"/>
    <cellStyle name="_KT_TG_1_Lora-tungchau" xfId="832" xr:uid="{00000000-0005-0000-0000-0000C8020000}"/>
    <cellStyle name="_KT_TG_1_Luy ke von ung nam 2011 -Thoa gui ngay 12-8-2012" xfId="833" xr:uid="{00000000-0005-0000-0000-0000C9020000}"/>
    <cellStyle name="_KT_TG_1_N-X-T-04" xfId="835" xr:uid="{00000000-0005-0000-0000-0000CA020000}"/>
    <cellStyle name="_KT_TG_1_NhanCong" xfId="834" xr:uid="{00000000-0005-0000-0000-0000CB020000}"/>
    <cellStyle name="_KT_TG_1_PGIA-phieu tham tra Kho bac" xfId="836" xr:uid="{00000000-0005-0000-0000-0000CC020000}"/>
    <cellStyle name="_KT_TG_1_PT02-02" xfId="838" xr:uid="{00000000-0005-0000-0000-0000CD020000}"/>
    <cellStyle name="_KT_TG_1_PT02-02_Book1" xfId="839" xr:uid="{00000000-0005-0000-0000-0000CE020000}"/>
    <cellStyle name="_KT_TG_1_PT02-03" xfId="840" xr:uid="{00000000-0005-0000-0000-0000CF020000}"/>
    <cellStyle name="_KT_TG_1_PT02-03_Book1" xfId="841" xr:uid="{00000000-0005-0000-0000-0000D0020000}"/>
    <cellStyle name="_KT_TG_1_phu luc tong ket tinh hinh TH giai doan 03-10 (ngay 30)" xfId="837" xr:uid="{00000000-0005-0000-0000-0000D1020000}"/>
    <cellStyle name="_KT_TG_1_Qt-HT3PQ1(CauKho)" xfId="842" xr:uid="{00000000-0005-0000-0000-0000D2020000}"/>
    <cellStyle name="_KT_TG_1_Sheet1" xfId="843" xr:uid="{00000000-0005-0000-0000-0000D3020000}"/>
    <cellStyle name="_KT_TG_1_TK152-04" xfId="844" xr:uid="{00000000-0005-0000-0000-0000D4020000}"/>
    <cellStyle name="_KT_TG_1_ÿÿÿÿÿ" xfId="845" xr:uid="{00000000-0005-0000-0000-0000D5020000}"/>
    <cellStyle name="_KT_TG_1_ÿÿÿÿÿ_Bieu mau cong trinh khoi cong moi 3-4" xfId="846" xr:uid="{00000000-0005-0000-0000-0000D6020000}"/>
    <cellStyle name="_KT_TG_1_ÿÿÿÿÿ_Bieu3ODA" xfId="847" xr:uid="{00000000-0005-0000-0000-0000D7020000}"/>
    <cellStyle name="_KT_TG_1_ÿÿÿÿÿ_Bieu4HTMT" xfId="848" xr:uid="{00000000-0005-0000-0000-0000D8020000}"/>
    <cellStyle name="_KT_TG_1_ÿÿÿÿÿ_kien giang 2" xfId="850" xr:uid="{00000000-0005-0000-0000-0000D9020000}"/>
    <cellStyle name="_KT_TG_1_ÿÿÿÿÿ_KH TPCP vung TNB (03-1-2012)" xfId="849" xr:uid="{00000000-0005-0000-0000-0000DA020000}"/>
    <cellStyle name="_KT_TG_2" xfId="851" xr:uid="{00000000-0005-0000-0000-0000DB020000}"/>
    <cellStyle name="_KT_TG_2 2" xfId="852" xr:uid="{00000000-0005-0000-0000-0000DC020000}"/>
    <cellStyle name="_KT_TG_2_05-12  KH trung han 2016-2020 - Liem Thinh edited" xfId="853" xr:uid="{00000000-0005-0000-0000-0000DD020000}"/>
    <cellStyle name="_KT_TG_2_ApGiaVatTu_cayxanh_latgach" xfId="854" xr:uid="{00000000-0005-0000-0000-0000DE020000}"/>
    <cellStyle name="_KT_TG_2_BANG TONG HOP TINH HINH THANH QUYET TOAN (MOI I)" xfId="855" xr:uid="{00000000-0005-0000-0000-0000DF020000}"/>
    <cellStyle name="_KT_TG_2_BAO CAO KLCT PT2000" xfId="856" xr:uid="{00000000-0005-0000-0000-0000E0020000}"/>
    <cellStyle name="_KT_TG_2_BAO CAO PT2000" xfId="857" xr:uid="{00000000-0005-0000-0000-0000E1020000}"/>
    <cellStyle name="_KT_TG_2_BAO CAO PT2000_Book1" xfId="858" xr:uid="{00000000-0005-0000-0000-0000E2020000}"/>
    <cellStyle name="_KT_TG_2_Bao cao XDCB 2001 - T11 KH dieu chinh 20-11-THAI" xfId="859" xr:uid="{00000000-0005-0000-0000-0000E3020000}"/>
    <cellStyle name="_KT_TG_2_BAO GIA NGAY 24-10-08 (co dam)" xfId="860" xr:uid="{00000000-0005-0000-0000-0000E4020000}"/>
    <cellStyle name="_KT_TG_2_BC  NAM 2007" xfId="861" xr:uid="{00000000-0005-0000-0000-0000E5020000}"/>
    <cellStyle name="_KT_TG_2_BC CV 6403 BKHĐT" xfId="862" xr:uid="{00000000-0005-0000-0000-0000E6020000}"/>
    <cellStyle name="_KT_TG_2_BC NQ11-CP - chinh sua lai" xfId="863" xr:uid="{00000000-0005-0000-0000-0000E7020000}"/>
    <cellStyle name="_KT_TG_2_BC NQ11-CP-Quynh sau bieu so3" xfId="864" xr:uid="{00000000-0005-0000-0000-0000E8020000}"/>
    <cellStyle name="_KT_TG_2_BC_NQ11-CP_-_Thao_sua_lai" xfId="865" xr:uid="{00000000-0005-0000-0000-0000E9020000}"/>
    <cellStyle name="_KT_TG_2_Bieu mau cong trinh khoi cong moi 3-4" xfId="866" xr:uid="{00000000-0005-0000-0000-0000EA020000}"/>
    <cellStyle name="_KT_TG_2_Bieu3ODA" xfId="867" xr:uid="{00000000-0005-0000-0000-0000EB020000}"/>
    <cellStyle name="_KT_TG_2_Bieu3ODA_1" xfId="868" xr:uid="{00000000-0005-0000-0000-0000EC020000}"/>
    <cellStyle name="_KT_TG_2_Bieu4HTMT" xfId="869" xr:uid="{00000000-0005-0000-0000-0000ED020000}"/>
    <cellStyle name="_KT_TG_2_bo sung von KCH nam 2010 va Du an tre kho khan" xfId="870" xr:uid="{00000000-0005-0000-0000-0000EE020000}"/>
    <cellStyle name="_KT_TG_2_Book1" xfId="871" xr:uid="{00000000-0005-0000-0000-0000EF020000}"/>
    <cellStyle name="_KT_TG_2_Book1 2" xfId="872" xr:uid="{00000000-0005-0000-0000-0000F0020000}"/>
    <cellStyle name="_KT_TG_2_Book1_1" xfId="873" xr:uid="{00000000-0005-0000-0000-0000F1020000}"/>
    <cellStyle name="_KT_TG_2_Book1_1 2" xfId="874" xr:uid="{00000000-0005-0000-0000-0000F2020000}"/>
    <cellStyle name="_KT_TG_2_Book1_1_BC CV 6403 BKHĐT" xfId="875" xr:uid="{00000000-0005-0000-0000-0000F3020000}"/>
    <cellStyle name="_KT_TG_2_Book1_1_Bieu mau cong trinh khoi cong moi 3-4" xfId="876" xr:uid="{00000000-0005-0000-0000-0000F4020000}"/>
    <cellStyle name="_KT_TG_2_Book1_1_Bieu3ODA" xfId="877" xr:uid="{00000000-0005-0000-0000-0000F5020000}"/>
    <cellStyle name="_KT_TG_2_Book1_1_Bieu4HTMT" xfId="878" xr:uid="{00000000-0005-0000-0000-0000F6020000}"/>
    <cellStyle name="_KT_TG_2_Book1_1_Book1" xfId="879" xr:uid="{00000000-0005-0000-0000-0000F7020000}"/>
    <cellStyle name="_KT_TG_2_Book1_1_Luy ke von ung nam 2011 -Thoa gui ngay 12-8-2012" xfId="880" xr:uid="{00000000-0005-0000-0000-0000F8020000}"/>
    <cellStyle name="_KT_TG_2_Book1_2" xfId="881" xr:uid="{00000000-0005-0000-0000-0000F9020000}"/>
    <cellStyle name="_KT_TG_2_Book1_2 2" xfId="882" xr:uid="{00000000-0005-0000-0000-0000FA020000}"/>
    <cellStyle name="_KT_TG_2_Book1_2_BC CV 6403 BKHĐT" xfId="883" xr:uid="{00000000-0005-0000-0000-0000FB020000}"/>
    <cellStyle name="_KT_TG_2_Book1_2_Bieu3ODA" xfId="884" xr:uid="{00000000-0005-0000-0000-0000FC020000}"/>
    <cellStyle name="_KT_TG_2_Book1_2_Luy ke von ung nam 2011 -Thoa gui ngay 12-8-2012" xfId="885" xr:uid="{00000000-0005-0000-0000-0000FD020000}"/>
    <cellStyle name="_KT_TG_2_Book1_3" xfId="886" xr:uid="{00000000-0005-0000-0000-0000FE020000}"/>
    <cellStyle name="_KT_TG_2_Book1_3 2" xfId="887" xr:uid="{00000000-0005-0000-0000-0000FF020000}"/>
    <cellStyle name="_KT_TG_2_Book1_4" xfId="888" xr:uid="{00000000-0005-0000-0000-000000030000}"/>
    <cellStyle name="_KT_TG_2_Book1_BC CV 6403 BKHĐT" xfId="889" xr:uid="{00000000-0005-0000-0000-000001030000}"/>
    <cellStyle name="_KT_TG_2_Book1_Bieu mau cong trinh khoi cong moi 3-4" xfId="890" xr:uid="{00000000-0005-0000-0000-000002030000}"/>
    <cellStyle name="_KT_TG_2_Book1_Bieu3ODA" xfId="891" xr:uid="{00000000-0005-0000-0000-000003030000}"/>
    <cellStyle name="_KT_TG_2_Book1_Bieu4HTMT" xfId="892" xr:uid="{00000000-0005-0000-0000-000004030000}"/>
    <cellStyle name="_KT_TG_2_Book1_bo sung von KCH nam 2010 va Du an tre kho khan" xfId="893" xr:uid="{00000000-0005-0000-0000-000005030000}"/>
    <cellStyle name="_KT_TG_2_Book1_Book1" xfId="894" xr:uid="{00000000-0005-0000-0000-000006030000}"/>
    <cellStyle name="_KT_TG_2_Book1_danh muc chuan bi dau tu 2011 ngay 07-6-2011" xfId="895" xr:uid="{00000000-0005-0000-0000-000007030000}"/>
    <cellStyle name="_KT_TG_2_Book1_Danh muc pbo nguon von XSKT, XDCB nam 2009 chuyen qua nam 2010" xfId="896" xr:uid="{00000000-0005-0000-0000-000008030000}"/>
    <cellStyle name="_KT_TG_2_Book1_dieu chinh KH 2011 ngay 26-5-2011111" xfId="897" xr:uid="{00000000-0005-0000-0000-000009030000}"/>
    <cellStyle name="_KT_TG_2_Book1_DS KCH PHAN BO VON NSDP NAM 2010" xfId="898" xr:uid="{00000000-0005-0000-0000-00000A030000}"/>
    <cellStyle name="_KT_TG_2_Book1_giao KH 2011 ngay 10-12-2010" xfId="899" xr:uid="{00000000-0005-0000-0000-00000B030000}"/>
    <cellStyle name="_KT_TG_2_Book1_Luy ke von ung nam 2011 -Thoa gui ngay 12-8-2012" xfId="900" xr:uid="{00000000-0005-0000-0000-00000C030000}"/>
    <cellStyle name="_KT_TG_2_CAU Khanh Nam(Thi Cong)" xfId="901" xr:uid="{00000000-0005-0000-0000-00000D030000}"/>
    <cellStyle name="_KT_TG_2_CoCauPhi (version 1)" xfId="903" xr:uid="{00000000-0005-0000-0000-00000E030000}"/>
    <cellStyle name="_KT_TG_2_Copy of 05-12  KH trung han 2016-2020 - Liem Thinh edited (1)" xfId="904" xr:uid="{00000000-0005-0000-0000-00000F030000}"/>
    <cellStyle name="_KT_TG_2_CTMTQG 2015" xfId="905" xr:uid="{00000000-0005-0000-0000-000010030000}"/>
    <cellStyle name="_KT_TG_2_ChiHuong_ApGia" xfId="902" xr:uid="{00000000-0005-0000-0000-000011030000}"/>
    <cellStyle name="_KT_TG_2_danh muc chuan bi dau tu 2011 ngay 07-6-2011" xfId="906" xr:uid="{00000000-0005-0000-0000-000012030000}"/>
    <cellStyle name="_KT_TG_2_Danh muc pbo nguon von XSKT, XDCB nam 2009 chuyen qua nam 2010" xfId="907" xr:uid="{00000000-0005-0000-0000-000013030000}"/>
    <cellStyle name="_KT_TG_2_DAU NOI PL-CL TAI PHU LAMHC" xfId="908" xr:uid="{00000000-0005-0000-0000-000014030000}"/>
    <cellStyle name="_KT_TG_2_dieu chinh KH 2011 ngay 26-5-2011111" xfId="909" xr:uid="{00000000-0005-0000-0000-000015030000}"/>
    <cellStyle name="_KT_TG_2_DS KCH PHAN BO VON NSDP NAM 2010" xfId="910" xr:uid="{00000000-0005-0000-0000-000016030000}"/>
    <cellStyle name="_KT_TG_2_DTCDT MR.2N110.HOCMON.TDTOAN.CCUNG" xfId="911" xr:uid="{00000000-0005-0000-0000-000017030000}"/>
    <cellStyle name="_KT_TG_2_DU TRU VAT TU" xfId="912" xr:uid="{00000000-0005-0000-0000-000018030000}"/>
    <cellStyle name="_KT_TG_2_GTGT 2003" xfId="914" xr:uid="{00000000-0005-0000-0000-000019030000}"/>
    <cellStyle name="_KT_TG_2_giao KH 2011 ngay 10-12-2010" xfId="913" xr:uid="{00000000-0005-0000-0000-00001A030000}"/>
    <cellStyle name="_KT_TG_2_KE KHAI THUE GTGT 2004" xfId="915" xr:uid="{00000000-0005-0000-0000-00001B030000}"/>
    <cellStyle name="_KT_TG_2_KE KHAI THUE GTGT 2004_BCTC2004" xfId="916" xr:uid="{00000000-0005-0000-0000-00001C030000}"/>
    <cellStyle name="_KT_TG_2_kien giang 2" xfId="919" xr:uid="{00000000-0005-0000-0000-00001D030000}"/>
    <cellStyle name="_KT_TG_2_KH TPCP 2016-2020 (tong hop)" xfId="917" xr:uid="{00000000-0005-0000-0000-00001E030000}"/>
    <cellStyle name="_KT_TG_2_KH TPCP vung TNB (03-1-2012)" xfId="918" xr:uid="{00000000-0005-0000-0000-00001F030000}"/>
    <cellStyle name="_KT_TG_2_Lora-tungchau" xfId="920" xr:uid="{00000000-0005-0000-0000-000020030000}"/>
    <cellStyle name="_KT_TG_2_Luy ke von ung nam 2011 -Thoa gui ngay 12-8-2012" xfId="921" xr:uid="{00000000-0005-0000-0000-000021030000}"/>
    <cellStyle name="_KT_TG_2_N-X-T-04" xfId="923" xr:uid="{00000000-0005-0000-0000-000022030000}"/>
    <cellStyle name="_KT_TG_2_NhanCong" xfId="922" xr:uid="{00000000-0005-0000-0000-000023030000}"/>
    <cellStyle name="_KT_TG_2_PGIA-phieu tham tra Kho bac" xfId="924" xr:uid="{00000000-0005-0000-0000-000024030000}"/>
    <cellStyle name="_KT_TG_2_PT02-02" xfId="926" xr:uid="{00000000-0005-0000-0000-000025030000}"/>
    <cellStyle name="_KT_TG_2_PT02-02_Book1" xfId="927" xr:uid="{00000000-0005-0000-0000-000026030000}"/>
    <cellStyle name="_KT_TG_2_PT02-03" xfId="928" xr:uid="{00000000-0005-0000-0000-000027030000}"/>
    <cellStyle name="_KT_TG_2_PT02-03_Book1" xfId="929" xr:uid="{00000000-0005-0000-0000-000028030000}"/>
    <cellStyle name="_KT_TG_2_phu luc tong ket tinh hinh TH giai doan 03-10 (ngay 30)" xfId="925" xr:uid="{00000000-0005-0000-0000-000029030000}"/>
    <cellStyle name="_KT_TG_2_Qt-HT3PQ1(CauKho)" xfId="930" xr:uid="{00000000-0005-0000-0000-00002A030000}"/>
    <cellStyle name="_KT_TG_2_Sheet1" xfId="931" xr:uid="{00000000-0005-0000-0000-00002B030000}"/>
    <cellStyle name="_KT_TG_2_TK152-04" xfId="932" xr:uid="{00000000-0005-0000-0000-00002C030000}"/>
    <cellStyle name="_KT_TG_2_ÿÿÿÿÿ" xfId="933" xr:uid="{00000000-0005-0000-0000-00002D030000}"/>
    <cellStyle name="_KT_TG_2_ÿÿÿÿÿ_Bieu mau cong trinh khoi cong moi 3-4" xfId="934" xr:uid="{00000000-0005-0000-0000-00002E030000}"/>
    <cellStyle name="_KT_TG_2_ÿÿÿÿÿ_Bieu3ODA" xfId="935" xr:uid="{00000000-0005-0000-0000-00002F030000}"/>
    <cellStyle name="_KT_TG_2_ÿÿÿÿÿ_Bieu4HTMT" xfId="936" xr:uid="{00000000-0005-0000-0000-000030030000}"/>
    <cellStyle name="_KT_TG_2_ÿÿÿÿÿ_kien giang 2" xfId="938" xr:uid="{00000000-0005-0000-0000-000031030000}"/>
    <cellStyle name="_KT_TG_2_ÿÿÿÿÿ_KH TPCP vung TNB (03-1-2012)" xfId="937" xr:uid="{00000000-0005-0000-0000-000032030000}"/>
    <cellStyle name="_KT_TG_3" xfId="939" xr:uid="{00000000-0005-0000-0000-000033030000}"/>
    <cellStyle name="_KT_TG_4" xfId="940" xr:uid="{00000000-0005-0000-0000-000034030000}"/>
    <cellStyle name="_KT_TG_4 2" xfId="941" xr:uid="{00000000-0005-0000-0000-000035030000}"/>
    <cellStyle name="_KT_TG_4_05-12  KH trung han 2016-2020 - Liem Thinh edited" xfId="942" xr:uid="{00000000-0005-0000-0000-000036030000}"/>
    <cellStyle name="_KT_TG_4_Copy of 05-12  KH trung han 2016-2020 - Liem Thinh edited (1)" xfId="943" xr:uid="{00000000-0005-0000-0000-000037030000}"/>
    <cellStyle name="_KT_TG_4_CTMTQG 2015" xfId="944" xr:uid="{00000000-0005-0000-0000-000038030000}"/>
    <cellStyle name="_KT_TG_4_KH TPCP 2016-2020 (tong hop)" xfId="945" xr:uid="{00000000-0005-0000-0000-000039030000}"/>
    <cellStyle name="_KT_TG_4_Lora-tungchau" xfId="946" xr:uid="{00000000-0005-0000-0000-00003A030000}"/>
    <cellStyle name="_KT_TG_4_Lora-tungchau 2" xfId="947" xr:uid="{00000000-0005-0000-0000-00003B030000}"/>
    <cellStyle name="_KT_TG_4_Lora-tungchau_05-12  KH trung han 2016-2020 - Liem Thinh edited" xfId="948" xr:uid="{00000000-0005-0000-0000-00003C030000}"/>
    <cellStyle name="_KT_TG_4_Lora-tungchau_Copy of 05-12  KH trung han 2016-2020 - Liem Thinh edited (1)" xfId="949" xr:uid="{00000000-0005-0000-0000-00003D030000}"/>
    <cellStyle name="_KT_TG_4_Lora-tungchau_KH TPCP 2016-2020 (tong hop)" xfId="950" xr:uid="{00000000-0005-0000-0000-00003E030000}"/>
    <cellStyle name="_KT_TG_4_Qt-HT3PQ1(CauKho)" xfId="951" xr:uid="{00000000-0005-0000-0000-00003F030000}"/>
    <cellStyle name="_KH 2009" xfId="343" xr:uid="{00000000-0005-0000-0000-000040030000}"/>
    <cellStyle name="_KH 2009_15_10_2013 BC nhu cau von doi ung ODA (2014-2016) ngay 15102013 Sua" xfId="344" xr:uid="{00000000-0005-0000-0000-000041030000}"/>
    <cellStyle name="_KH 2009_BC nhu cau von doi ung ODA nganh NN (BKH)" xfId="345" xr:uid="{00000000-0005-0000-0000-000042030000}"/>
    <cellStyle name="_KH 2009_BC nhu cau von doi ung ODA nganh NN (BKH)_05-12  KH trung han 2016-2020 - Liem Thinh edited" xfId="346" xr:uid="{00000000-0005-0000-0000-000043030000}"/>
    <cellStyle name="_KH 2009_BC nhu cau von doi ung ODA nganh NN (BKH)_Copy of 05-12  KH trung han 2016-2020 - Liem Thinh edited (1)" xfId="347" xr:uid="{00000000-0005-0000-0000-000044030000}"/>
    <cellStyle name="_KH 2009_BC Tai co cau (bieu TH)" xfId="348" xr:uid="{00000000-0005-0000-0000-000045030000}"/>
    <cellStyle name="_KH 2009_BC Tai co cau (bieu TH)_05-12  KH trung han 2016-2020 - Liem Thinh edited" xfId="349" xr:uid="{00000000-0005-0000-0000-000046030000}"/>
    <cellStyle name="_KH 2009_BC Tai co cau (bieu TH)_Copy of 05-12  KH trung han 2016-2020 - Liem Thinh edited (1)" xfId="350" xr:uid="{00000000-0005-0000-0000-000047030000}"/>
    <cellStyle name="_KH 2009_DK 2014-2015 final" xfId="351" xr:uid="{00000000-0005-0000-0000-000048030000}"/>
    <cellStyle name="_KH 2009_DK 2014-2015 final_05-12  KH trung han 2016-2020 - Liem Thinh edited" xfId="352" xr:uid="{00000000-0005-0000-0000-000049030000}"/>
    <cellStyle name="_KH 2009_DK 2014-2015 final_Copy of 05-12  KH trung han 2016-2020 - Liem Thinh edited (1)" xfId="353" xr:uid="{00000000-0005-0000-0000-00004A030000}"/>
    <cellStyle name="_KH 2009_DK 2014-2015 new" xfId="354" xr:uid="{00000000-0005-0000-0000-00004B030000}"/>
    <cellStyle name="_KH 2009_DK 2014-2015 new_05-12  KH trung han 2016-2020 - Liem Thinh edited" xfId="355" xr:uid="{00000000-0005-0000-0000-00004C030000}"/>
    <cellStyle name="_KH 2009_DK 2014-2015 new_Copy of 05-12  KH trung han 2016-2020 - Liem Thinh edited (1)" xfId="356" xr:uid="{00000000-0005-0000-0000-00004D030000}"/>
    <cellStyle name="_KH 2009_DK KH CBDT 2014 11-11-2013" xfId="357" xr:uid="{00000000-0005-0000-0000-00004E030000}"/>
    <cellStyle name="_KH 2009_DK KH CBDT 2014 11-11-2013(1)" xfId="358" xr:uid="{00000000-0005-0000-0000-00004F030000}"/>
    <cellStyle name="_KH 2009_DK KH CBDT 2014 11-11-2013(1)_05-12  KH trung han 2016-2020 - Liem Thinh edited" xfId="359" xr:uid="{00000000-0005-0000-0000-000050030000}"/>
    <cellStyle name="_KH 2009_DK KH CBDT 2014 11-11-2013(1)_Copy of 05-12  KH trung han 2016-2020 - Liem Thinh edited (1)" xfId="360" xr:uid="{00000000-0005-0000-0000-000051030000}"/>
    <cellStyle name="_KH 2009_DK KH CBDT 2014 11-11-2013_05-12  KH trung han 2016-2020 - Liem Thinh edited" xfId="361" xr:uid="{00000000-0005-0000-0000-000052030000}"/>
    <cellStyle name="_KH 2009_DK KH CBDT 2014 11-11-2013_Copy of 05-12  KH trung han 2016-2020 - Liem Thinh edited (1)" xfId="362" xr:uid="{00000000-0005-0000-0000-000053030000}"/>
    <cellStyle name="_KH 2009_KH 2011-2015" xfId="363" xr:uid="{00000000-0005-0000-0000-000054030000}"/>
    <cellStyle name="_KH 2009_tai co cau dau tu (tong hop)1" xfId="364" xr:uid="{00000000-0005-0000-0000-000055030000}"/>
    <cellStyle name="_KH 2012 (TPCP) Bac Lieu (25-12-2011)" xfId="365" xr:uid="{00000000-0005-0000-0000-000056030000}"/>
    <cellStyle name="_Kh ql62 (2010) 11-09" xfId="366" xr:uid="{00000000-0005-0000-0000-000057030000}"/>
    <cellStyle name="_KH TPCP 2010 17-3-10" xfId="367" xr:uid="{00000000-0005-0000-0000-000058030000}"/>
    <cellStyle name="_KH TPCP vung TNB (03-1-2012)" xfId="368" xr:uid="{00000000-0005-0000-0000-000059030000}"/>
    <cellStyle name="_KH ung von cap bach 2009-Cuc NTTS de nghi (sua)" xfId="369" xr:uid="{00000000-0005-0000-0000-00005A030000}"/>
    <cellStyle name="_KH.DTC.gd2016-2020 tinh (T2-2015)" xfId="370" xr:uid="{00000000-0005-0000-0000-00005B030000}"/>
    <cellStyle name="_Khung 2012" xfId="371" xr:uid="{00000000-0005-0000-0000-00005C030000}"/>
    <cellStyle name="_Khung nam 2010" xfId="372" xr:uid="{00000000-0005-0000-0000-00005D030000}"/>
    <cellStyle name="_Lora-tungchau" xfId="952" xr:uid="{00000000-0005-0000-0000-00005E030000}"/>
    <cellStyle name="_Lora-tungchau 2" xfId="953" xr:uid="{00000000-0005-0000-0000-00005F030000}"/>
    <cellStyle name="_Lora-tungchau_05-12  KH trung han 2016-2020 - Liem Thinh edited" xfId="954" xr:uid="{00000000-0005-0000-0000-000060030000}"/>
    <cellStyle name="_Lora-tungchau_Copy of 05-12  KH trung han 2016-2020 - Liem Thinh edited (1)" xfId="955" xr:uid="{00000000-0005-0000-0000-000061030000}"/>
    <cellStyle name="_Lora-tungchau_KH TPCP 2016-2020 (tong hop)" xfId="956" xr:uid="{00000000-0005-0000-0000-000062030000}"/>
    <cellStyle name="_Luy ke von ung nam 2011 -Thoa gui ngay 12-8-2012" xfId="957" xr:uid="{00000000-0005-0000-0000-000063030000}"/>
    <cellStyle name="_mau so 3" xfId="958" xr:uid="{00000000-0005-0000-0000-000064030000}"/>
    <cellStyle name="_MauThanTKKT-goi7-DonGia2143(vl t7)" xfId="959" xr:uid="{00000000-0005-0000-0000-000065030000}"/>
    <cellStyle name="_MauThanTKKT-goi7-DonGia2143(vl t7)_!1 1 bao cao giao KH ve HTCMT vung TNB   12-12-2011" xfId="960" xr:uid="{00000000-0005-0000-0000-000066030000}"/>
    <cellStyle name="_MauThanTKKT-goi7-DonGia2143(vl t7)_131114- Bieu giao du toan CTMTQG 2014 giao" xfId="961" xr:uid="{00000000-0005-0000-0000-000067030000}"/>
    <cellStyle name="_MauThanTKKT-goi7-DonGia2143(vl t7)_Bieu4HTMT" xfId="962" xr:uid="{00000000-0005-0000-0000-000068030000}"/>
    <cellStyle name="_MauThanTKKT-goi7-DonGia2143(vl t7)_Bieu4HTMT_!1 1 bao cao giao KH ve HTCMT vung TNB   12-12-2011" xfId="963" xr:uid="{00000000-0005-0000-0000-000069030000}"/>
    <cellStyle name="_MauThanTKKT-goi7-DonGia2143(vl t7)_Bieu4HTMT_KH TPCP vung TNB (03-1-2012)" xfId="964" xr:uid="{00000000-0005-0000-0000-00006A030000}"/>
    <cellStyle name="_MauThanTKKT-goi7-DonGia2143(vl t7)_KH TPCP vung TNB (03-1-2012)" xfId="965" xr:uid="{00000000-0005-0000-0000-00006B030000}"/>
    <cellStyle name="_N-X-T-04" xfId="973" xr:uid="{00000000-0005-0000-0000-00006C030000}"/>
    <cellStyle name="_Nhu cau von ung truoc 2011 Tha h Hoa + Nge An gui TW" xfId="966" xr:uid="{00000000-0005-0000-0000-00006D030000}"/>
    <cellStyle name="_Nhu cau von ung truoc 2011 Tha h Hoa + Nge An gui TW_!1 1 bao cao giao KH ve HTCMT vung TNB   12-12-2011" xfId="967" xr:uid="{00000000-0005-0000-0000-00006E030000}"/>
    <cellStyle name="_Nhu cau von ung truoc 2011 Tha h Hoa + Nge An gui TW_131114- Bieu giao du toan CTMTQG 2014 giao" xfId="968" xr:uid="{00000000-0005-0000-0000-00006F030000}"/>
    <cellStyle name="_Nhu cau von ung truoc 2011 Tha h Hoa + Nge An gui TW_Bieu4HTMT" xfId="969" xr:uid="{00000000-0005-0000-0000-000070030000}"/>
    <cellStyle name="_Nhu cau von ung truoc 2011 Tha h Hoa + Nge An gui TW_Bieu4HTMT_!1 1 bao cao giao KH ve HTCMT vung TNB   12-12-2011" xfId="970" xr:uid="{00000000-0005-0000-0000-000071030000}"/>
    <cellStyle name="_Nhu cau von ung truoc 2011 Tha h Hoa + Nge An gui TW_Bieu4HTMT_KH TPCP vung TNB (03-1-2012)" xfId="971" xr:uid="{00000000-0005-0000-0000-000072030000}"/>
    <cellStyle name="_Nhu cau von ung truoc 2011 Tha h Hoa + Nge An gui TW_KH TPCP vung TNB (03-1-2012)" xfId="972" xr:uid="{00000000-0005-0000-0000-000073030000}"/>
    <cellStyle name="_PERSONAL" xfId="974" xr:uid="{00000000-0005-0000-0000-000074030000}"/>
    <cellStyle name="_PERSONAL_BC CV 6403 BKHĐT" xfId="975" xr:uid="{00000000-0005-0000-0000-000075030000}"/>
    <cellStyle name="_PERSONAL_Bieu mau cong trinh khoi cong moi 3-4" xfId="976" xr:uid="{00000000-0005-0000-0000-000076030000}"/>
    <cellStyle name="_PERSONAL_Bieu3ODA" xfId="977" xr:uid="{00000000-0005-0000-0000-000077030000}"/>
    <cellStyle name="_PERSONAL_Bieu4HTMT" xfId="978" xr:uid="{00000000-0005-0000-0000-000078030000}"/>
    <cellStyle name="_PERSONAL_Book1" xfId="979" xr:uid="{00000000-0005-0000-0000-000079030000}"/>
    <cellStyle name="_PERSONAL_Book1 2" xfId="980" xr:uid="{00000000-0005-0000-0000-00007A030000}"/>
    <cellStyle name="_PERSONAL_HTQ.8 GD1" xfId="981" xr:uid="{00000000-0005-0000-0000-00007B030000}"/>
    <cellStyle name="_PERSONAL_HTQ.8 GD1_05-12  KH trung han 2016-2020 - Liem Thinh edited" xfId="982" xr:uid="{00000000-0005-0000-0000-00007C030000}"/>
    <cellStyle name="_PERSONAL_HTQ.8 GD1_Copy of 05-12  KH trung han 2016-2020 - Liem Thinh edited (1)" xfId="983" xr:uid="{00000000-0005-0000-0000-00007D030000}"/>
    <cellStyle name="_PERSONAL_HTQ.8 GD1_KH TPCP 2016-2020 (tong hop)" xfId="984" xr:uid="{00000000-0005-0000-0000-00007E030000}"/>
    <cellStyle name="_PERSONAL_Luy ke von ung nam 2011 -Thoa gui ngay 12-8-2012" xfId="985" xr:uid="{00000000-0005-0000-0000-00007F030000}"/>
    <cellStyle name="_PERSONAL_Tong hop KHCB 2001" xfId="986" xr:uid="{00000000-0005-0000-0000-000080030000}"/>
    <cellStyle name="_Phan bo KH 2009 TPCP" xfId="987" xr:uid="{00000000-0005-0000-0000-000081030000}"/>
    <cellStyle name="_phong bo mon22" xfId="988" xr:uid="{00000000-0005-0000-0000-000082030000}"/>
    <cellStyle name="_phong bo mon22_!1 1 bao cao giao KH ve HTCMT vung TNB   12-12-2011" xfId="989" xr:uid="{00000000-0005-0000-0000-000083030000}"/>
    <cellStyle name="_phong bo mon22_131114- Bieu giao du toan CTMTQG 2014 giao" xfId="990" xr:uid="{00000000-0005-0000-0000-000084030000}"/>
    <cellStyle name="_phong bo mon22_KH TPCP vung TNB (03-1-2012)" xfId="991" xr:uid="{00000000-0005-0000-0000-000085030000}"/>
    <cellStyle name="_Phu luc 2 (Bieu 2) TH KH 2010" xfId="992" xr:uid="{00000000-0005-0000-0000-000086030000}"/>
    <cellStyle name="_Phu luc kem BC gui VP Bo (18.2)" xfId="993" xr:uid="{00000000-0005-0000-0000-000087030000}"/>
    <cellStyle name="_phu luc tong ket tinh hinh TH giai doan 03-10 (ngay 30)" xfId="994" xr:uid="{00000000-0005-0000-0000-000088030000}"/>
    <cellStyle name="_Phuluckinhphi_DC_lan 4_YL" xfId="995" xr:uid="{00000000-0005-0000-0000-000089030000}"/>
    <cellStyle name="_Q TOAN  SCTX QL.62 QUI I ( oanh)" xfId="996" xr:uid="{00000000-0005-0000-0000-00008A030000}"/>
    <cellStyle name="_Q TOAN  SCTX QL.62 QUI II ( oanh)" xfId="997" xr:uid="{00000000-0005-0000-0000-00008B030000}"/>
    <cellStyle name="_QT SCTXQL62_QT1 (Cty QL)" xfId="998" xr:uid="{00000000-0005-0000-0000-00008C030000}"/>
    <cellStyle name="_Qt-HT3PQ1(CauKho)" xfId="999" xr:uid="{00000000-0005-0000-0000-00008D030000}"/>
    <cellStyle name="_REV 2014" xfId="1000" xr:uid="{00000000-0005-0000-0000-00008E030000}"/>
    <cellStyle name="_Sheet1" xfId="1001" xr:uid="{00000000-0005-0000-0000-00008F030000}"/>
    <cellStyle name="_Sheet2" xfId="1002" xr:uid="{00000000-0005-0000-0000-000090030000}"/>
    <cellStyle name="_TG-TH" xfId="1003" xr:uid="{00000000-0005-0000-0000-000091030000}"/>
    <cellStyle name="_TG-TH_1" xfId="1004" xr:uid="{00000000-0005-0000-0000-000092030000}"/>
    <cellStyle name="_TG-TH_1 2" xfId="1005" xr:uid="{00000000-0005-0000-0000-000093030000}"/>
    <cellStyle name="_TG-TH_1_05-12  KH trung han 2016-2020 - Liem Thinh edited" xfId="1006" xr:uid="{00000000-0005-0000-0000-000094030000}"/>
    <cellStyle name="_TG-TH_1_ApGiaVatTu_cayxanh_latgach" xfId="1007" xr:uid="{00000000-0005-0000-0000-000095030000}"/>
    <cellStyle name="_TG-TH_1_BANG TONG HOP TINH HINH THANH QUYET TOAN (MOI I)" xfId="1008" xr:uid="{00000000-0005-0000-0000-000096030000}"/>
    <cellStyle name="_TG-TH_1_BAO CAO KLCT PT2000" xfId="1009" xr:uid="{00000000-0005-0000-0000-000097030000}"/>
    <cellStyle name="_TG-TH_1_BAO CAO PT2000" xfId="1010" xr:uid="{00000000-0005-0000-0000-000098030000}"/>
    <cellStyle name="_TG-TH_1_BAO CAO PT2000_Book1" xfId="1011" xr:uid="{00000000-0005-0000-0000-000099030000}"/>
    <cellStyle name="_TG-TH_1_Bao cao XDCB 2001 - T11 KH dieu chinh 20-11-THAI" xfId="1012" xr:uid="{00000000-0005-0000-0000-00009A030000}"/>
    <cellStyle name="_TG-TH_1_BAO GIA NGAY 24-10-08 (co dam)" xfId="1013" xr:uid="{00000000-0005-0000-0000-00009B030000}"/>
    <cellStyle name="_TG-TH_1_BC  NAM 2007" xfId="1014" xr:uid="{00000000-0005-0000-0000-00009C030000}"/>
    <cellStyle name="_TG-TH_1_BC CV 6403 BKHĐT" xfId="1015" xr:uid="{00000000-0005-0000-0000-00009D030000}"/>
    <cellStyle name="_TG-TH_1_BC NQ11-CP - chinh sua lai" xfId="1016" xr:uid="{00000000-0005-0000-0000-00009E030000}"/>
    <cellStyle name="_TG-TH_1_BC NQ11-CP-Quynh sau bieu so3" xfId="1017" xr:uid="{00000000-0005-0000-0000-00009F030000}"/>
    <cellStyle name="_TG-TH_1_BC_NQ11-CP_-_Thao_sua_lai" xfId="1018" xr:uid="{00000000-0005-0000-0000-0000A0030000}"/>
    <cellStyle name="_TG-TH_1_Bieu mau cong trinh khoi cong moi 3-4" xfId="1019" xr:uid="{00000000-0005-0000-0000-0000A1030000}"/>
    <cellStyle name="_TG-TH_1_Bieu3ODA" xfId="1020" xr:uid="{00000000-0005-0000-0000-0000A2030000}"/>
    <cellStyle name="_TG-TH_1_Bieu3ODA_1" xfId="1021" xr:uid="{00000000-0005-0000-0000-0000A3030000}"/>
    <cellStyle name="_TG-TH_1_Bieu4HTMT" xfId="1022" xr:uid="{00000000-0005-0000-0000-0000A4030000}"/>
    <cellStyle name="_TG-TH_1_bo sung von KCH nam 2010 va Du an tre kho khan" xfId="1023" xr:uid="{00000000-0005-0000-0000-0000A5030000}"/>
    <cellStyle name="_TG-TH_1_Book1" xfId="1024" xr:uid="{00000000-0005-0000-0000-0000A6030000}"/>
    <cellStyle name="_TG-TH_1_Book1 2" xfId="1025" xr:uid="{00000000-0005-0000-0000-0000A7030000}"/>
    <cellStyle name="_TG-TH_1_Book1_1" xfId="1026" xr:uid="{00000000-0005-0000-0000-0000A8030000}"/>
    <cellStyle name="_TG-TH_1_Book1_1 2" xfId="1027" xr:uid="{00000000-0005-0000-0000-0000A9030000}"/>
    <cellStyle name="_TG-TH_1_Book1_1_BC CV 6403 BKHĐT" xfId="1028" xr:uid="{00000000-0005-0000-0000-0000AA030000}"/>
    <cellStyle name="_TG-TH_1_Book1_1_Bieu mau cong trinh khoi cong moi 3-4" xfId="1029" xr:uid="{00000000-0005-0000-0000-0000AB030000}"/>
    <cellStyle name="_TG-TH_1_Book1_1_Bieu3ODA" xfId="1030" xr:uid="{00000000-0005-0000-0000-0000AC030000}"/>
    <cellStyle name="_TG-TH_1_Book1_1_Bieu4HTMT" xfId="1031" xr:uid="{00000000-0005-0000-0000-0000AD030000}"/>
    <cellStyle name="_TG-TH_1_Book1_1_Book1" xfId="1032" xr:uid="{00000000-0005-0000-0000-0000AE030000}"/>
    <cellStyle name="_TG-TH_1_Book1_1_Luy ke von ung nam 2011 -Thoa gui ngay 12-8-2012" xfId="1033" xr:uid="{00000000-0005-0000-0000-0000AF030000}"/>
    <cellStyle name="_TG-TH_1_Book1_2" xfId="1034" xr:uid="{00000000-0005-0000-0000-0000B0030000}"/>
    <cellStyle name="_TG-TH_1_Book1_2 2" xfId="1035" xr:uid="{00000000-0005-0000-0000-0000B1030000}"/>
    <cellStyle name="_TG-TH_1_Book1_2_BC CV 6403 BKHĐT" xfId="1036" xr:uid="{00000000-0005-0000-0000-0000B2030000}"/>
    <cellStyle name="_TG-TH_1_Book1_2_Bieu3ODA" xfId="1037" xr:uid="{00000000-0005-0000-0000-0000B3030000}"/>
    <cellStyle name="_TG-TH_1_Book1_2_Luy ke von ung nam 2011 -Thoa gui ngay 12-8-2012" xfId="1038" xr:uid="{00000000-0005-0000-0000-0000B4030000}"/>
    <cellStyle name="_TG-TH_1_Book1_3" xfId="1039" xr:uid="{00000000-0005-0000-0000-0000B5030000}"/>
    <cellStyle name="_TG-TH_1_Book1_4" xfId="1040" xr:uid="{00000000-0005-0000-0000-0000B6030000}"/>
    <cellStyle name="_TG-TH_1_Book1_BC CV 6403 BKHĐT" xfId="1041" xr:uid="{00000000-0005-0000-0000-0000B7030000}"/>
    <cellStyle name="_TG-TH_1_Book1_BC-QT-WB-dthao" xfId="1042" xr:uid="{00000000-0005-0000-0000-0000B8030000}"/>
    <cellStyle name="_TG-TH_1_Book1_Bieu mau cong trinh khoi cong moi 3-4" xfId="1043" xr:uid="{00000000-0005-0000-0000-0000B9030000}"/>
    <cellStyle name="_TG-TH_1_Book1_Bieu3ODA" xfId="1044" xr:uid="{00000000-0005-0000-0000-0000BA030000}"/>
    <cellStyle name="_TG-TH_1_Book1_Bieu4HTMT" xfId="1045" xr:uid="{00000000-0005-0000-0000-0000BB030000}"/>
    <cellStyle name="_TG-TH_1_Book1_bo sung von KCH nam 2010 va Du an tre kho khan" xfId="1046" xr:uid="{00000000-0005-0000-0000-0000BC030000}"/>
    <cellStyle name="_TG-TH_1_Book1_Book1" xfId="1047" xr:uid="{00000000-0005-0000-0000-0000BD030000}"/>
    <cellStyle name="_TG-TH_1_Book1_danh muc chuan bi dau tu 2011 ngay 07-6-2011" xfId="1048" xr:uid="{00000000-0005-0000-0000-0000BE030000}"/>
    <cellStyle name="_TG-TH_1_Book1_Danh muc pbo nguon von XSKT, XDCB nam 2009 chuyen qua nam 2010" xfId="1049" xr:uid="{00000000-0005-0000-0000-0000BF030000}"/>
    <cellStyle name="_TG-TH_1_Book1_dieu chinh KH 2011 ngay 26-5-2011111" xfId="1050" xr:uid="{00000000-0005-0000-0000-0000C0030000}"/>
    <cellStyle name="_TG-TH_1_Book1_DS KCH PHAN BO VON NSDP NAM 2010" xfId="1051" xr:uid="{00000000-0005-0000-0000-0000C1030000}"/>
    <cellStyle name="_TG-TH_1_Book1_giao KH 2011 ngay 10-12-2010" xfId="1052" xr:uid="{00000000-0005-0000-0000-0000C2030000}"/>
    <cellStyle name="_TG-TH_1_Book1_Luy ke von ung nam 2011 -Thoa gui ngay 12-8-2012" xfId="1053" xr:uid="{00000000-0005-0000-0000-0000C3030000}"/>
    <cellStyle name="_TG-TH_1_CAU Khanh Nam(Thi Cong)" xfId="1054" xr:uid="{00000000-0005-0000-0000-0000C4030000}"/>
    <cellStyle name="_TG-TH_1_CoCauPhi (version 1)" xfId="1056" xr:uid="{00000000-0005-0000-0000-0000C5030000}"/>
    <cellStyle name="_TG-TH_1_Copy of 05-12  KH trung han 2016-2020 - Liem Thinh edited (1)" xfId="1057" xr:uid="{00000000-0005-0000-0000-0000C6030000}"/>
    <cellStyle name="_TG-TH_1_ChiHuong_ApGia" xfId="1055" xr:uid="{00000000-0005-0000-0000-0000C7030000}"/>
    <cellStyle name="_TG-TH_1_danh muc chuan bi dau tu 2011 ngay 07-6-2011" xfId="1058" xr:uid="{00000000-0005-0000-0000-0000C8030000}"/>
    <cellStyle name="_TG-TH_1_Danh muc pbo nguon von XSKT, XDCB nam 2009 chuyen qua nam 2010" xfId="1059" xr:uid="{00000000-0005-0000-0000-0000C9030000}"/>
    <cellStyle name="_TG-TH_1_DAU NOI PL-CL TAI PHU LAMHC" xfId="1060" xr:uid="{00000000-0005-0000-0000-0000CA030000}"/>
    <cellStyle name="_TG-TH_1_dieu chinh KH 2011 ngay 26-5-2011111" xfId="1061" xr:uid="{00000000-0005-0000-0000-0000CB030000}"/>
    <cellStyle name="_TG-TH_1_DS KCH PHAN BO VON NSDP NAM 2010" xfId="1062" xr:uid="{00000000-0005-0000-0000-0000CC030000}"/>
    <cellStyle name="_TG-TH_1_DTCDT MR.2N110.HOCMON.TDTOAN.CCUNG" xfId="1063" xr:uid="{00000000-0005-0000-0000-0000CD030000}"/>
    <cellStyle name="_TG-TH_1_DU TRU VAT TU" xfId="1064" xr:uid="{00000000-0005-0000-0000-0000CE030000}"/>
    <cellStyle name="_TG-TH_1_GTGT 2003" xfId="1066" xr:uid="{00000000-0005-0000-0000-0000CF030000}"/>
    <cellStyle name="_TG-TH_1_giao KH 2011 ngay 10-12-2010" xfId="1065" xr:uid="{00000000-0005-0000-0000-0000D0030000}"/>
    <cellStyle name="_TG-TH_1_KE KHAI THUE GTGT 2004" xfId="1067" xr:uid="{00000000-0005-0000-0000-0000D1030000}"/>
    <cellStyle name="_TG-TH_1_KE KHAI THUE GTGT 2004_BCTC2004" xfId="1068" xr:uid="{00000000-0005-0000-0000-0000D2030000}"/>
    <cellStyle name="_TG-TH_1_kien giang 2" xfId="1071" xr:uid="{00000000-0005-0000-0000-0000D3030000}"/>
    <cellStyle name="_TG-TH_1_KH TPCP 2016-2020 (tong hop)" xfId="1069" xr:uid="{00000000-0005-0000-0000-0000D4030000}"/>
    <cellStyle name="_TG-TH_1_KH TPCP vung TNB (03-1-2012)" xfId="1070" xr:uid="{00000000-0005-0000-0000-0000D5030000}"/>
    <cellStyle name="_TG-TH_1_Lora-tungchau" xfId="1072" xr:uid="{00000000-0005-0000-0000-0000D6030000}"/>
    <cellStyle name="_TG-TH_1_Luy ke von ung nam 2011 -Thoa gui ngay 12-8-2012" xfId="1073" xr:uid="{00000000-0005-0000-0000-0000D7030000}"/>
    <cellStyle name="_TG-TH_1_N-X-T-04" xfId="1075" xr:uid="{00000000-0005-0000-0000-0000D8030000}"/>
    <cellStyle name="_TG-TH_1_NhanCong" xfId="1074" xr:uid="{00000000-0005-0000-0000-0000D9030000}"/>
    <cellStyle name="_TG-TH_1_PGIA-phieu tham tra Kho bac" xfId="1076" xr:uid="{00000000-0005-0000-0000-0000DA030000}"/>
    <cellStyle name="_TG-TH_1_PT02-02" xfId="1078" xr:uid="{00000000-0005-0000-0000-0000DB030000}"/>
    <cellStyle name="_TG-TH_1_PT02-02_Book1" xfId="1079" xr:uid="{00000000-0005-0000-0000-0000DC030000}"/>
    <cellStyle name="_TG-TH_1_PT02-03" xfId="1080" xr:uid="{00000000-0005-0000-0000-0000DD030000}"/>
    <cellStyle name="_TG-TH_1_PT02-03_Book1" xfId="1081" xr:uid="{00000000-0005-0000-0000-0000DE030000}"/>
    <cellStyle name="_TG-TH_1_phu luc tong ket tinh hinh TH giai doan 03-10 (ngay 30)" xfId="1077" xr:uid="{00000000-0005-0000-0000-0000DF030000}"/>
    <cellStyle name="_TG-TH_1_Qt-HT3PQ1(CauKho)" xfId="1082" xr:uid="{00000000-0005-0000-0000-0000E0030000}"/>
    <cellStyle name="_TG-TH_1_Sheet1" xfId="1083" xr:uid="{00000000-0005-0000-0000-0000E1030000}"/>
    <cellStyle name="_TG-TH_1_TK152-04" xfId="1084" xr:uid="{00000000-0005-0000-0000-0000E2030000}"/>
    <cellStyle name="_TG-TH_1_ÿÿÿÿÿ" xfId="1085" xr:uid="{00000000-0005-0000-0000-0000E3030000}"/>
    <cellStyle name="_TG-TH_1_ÿÿÿÿÿ_Bieu mau cong trinh khoi cong moi 3-4" xfId="1086" xr:uid="{00000000-0005-0000-0000-0000E4030000}"/>
    <cellStyle name="_TG-TH_1_ÿÿÿÿÿ_Bieu3ODA" xfId="1087" xr:uid="{00000000-0005-0000-0000-0000E5030000}"/>
    <cellStyle name="_TG-TH_1_ÿÿÿÿÿ_Bieu4HTMT" xfId="1088" xr:uid="{00000000-0005-0000-0000-0000E6030000}"/>
    <cellStyle name="_TG-TH_1_ÿÿÿÿÿ_kien giang 2" xfId="1090" xr:uid="{00000000-0005-0000-0000-0000E7030000}"/>
    <cellStyle name="_TG-TH_1_ÿÿÿÿÿ_KH TPCP vung TNB (03-1-2012)" xfId="1089" xr:uid="{00000000-0005-0000-0000-0000E8030000}"/>
    <cellStyle name="_TG-TH_2" xfId="1091" xr:uid="{00000000-0005-0000-0000-0000E9030000}"/>
    <cellStyle name="_TG-TH_2 2" xfId="1092" xr:uid="{00000000-0005-0000-0000-0000EA030000}"/>
    <cellStyle name="_TG-TH_2_05-12  KH trung han 2016-2020 - Liem Thinh edited" xfId="1093" xr:uid="{00000000-0005-0000-0000-0000EB030000}"/>
    <cellStyle name="_TG-TH_2_ApGiaVatTu_cayxanh_latgach" xfId="1094" xr:uid="{00000000-0005-0000-0000-0000EC030000}"/>
    <cellStyle name="_TG-TH_2_BANG TONG HOP TINH HINH THANH QUYET TOAN (MOI I)" xfId="1095" xr:uid="{00000000-0005-0000-0000-0000ED030000}"/>
    <cellStyle name="_TG-TH_2_BAO CAO KLCT PT2000" xfId="1096" xr:uid="{00000000-0005-0000-0000-0000EE030000}"/>
    <cellStyle name="_TG-TH_2_BAO CAO PT2000" xfId="1097" xr:uid="{00000000-0005-0000-0000-0000EF030000}"/>
    <cellStyle name="_TG-TH_2_BAO CAO PT2000_Book1" xfId="1098" xr:uid="{00000000-0005-0000-0000-0000F0030000}"/>
    <cellStyle name="_TG-TH_2_Bao cao XDCB 2001 - T11 KH dieu chinh 20-11-THAI" xfId="1099" xr:uid="{00000000-0005-0000-0000-0000F1030000}"/>
    <cellStyle name="_TG-TH_2_BAO GIA NGAY 24-10-08 (co dam)" xfId="1100" xr:uid="{00000000-0005-0000-0000-0000F2030000}"/>
    <cellStyle name="_TG-TH_2_BC  NAM 2007" xfId="1101" xr:uid="{00000000-0005-0000-0000-0000F3030000}"/>
    <cellStyle name="_TG-TH_2_BC CV 6403 BKHĐT" xfId="1102" xr:uid="{00000000-0005-0000-0000-0000F4030000}"/>
    <cellStyle name="_TG-TH_2_BC NQ11-CP - chinh sua lai" xfId="1103" xr:uid="{00000000-0005-0000-0000-0000F5030000}"/>
    <cellStyle name="_TG-TH_2_BC NQ11-CP-Quynh sau bieu so3" xfId="1104" xr:uid="{00000000-0005-0000-0000-0000F6030000}"/>
    <cellStyle name="_TG-TH_2_BC_NQ11-CP_-_Thao_sua_lai" xfId="1105" xr:uid="{00000000-0005-0000-0000-0000F7030000}"/>
    <cellStyle name="_TG-TH_2_Bieu mau cong trinh khoi cong moi 3-4" xfId="1106" xr:uid="{00000000-0005-0000-0000-0000F8030000}"/>
    <cellStyle name="_TG-TH_2_Bieu3ODA" xfId="1107" xr:uid="{00000000-0005-0000-0000-0000F9030000}"/>
    <cellStyle name="_TG-TH_2_Bieu3ODA_1" xfId="1108" xr:uid="{00000000-0005-0000-0000-0000FA030000}"/>
    <cellStyle name="_TG-TH_2_Bieu4HTMT" xfId="1109" xr:uid="{00000000-0005-0000-0000-0000FB030000}"/>
    <cellStyle name="_TG-TH_2_bo sung von KCH nam 2010 va Du an tre kho khan" xfId="1110" xr:uid="{00000000-0005-0000-0000-0000FC030000}"/>
    <cellStyle name="_TG-TH_2_Book1" xfId="1111" xr:uid="{00000000-0005-0000-0000-0000FD030000}"/>
    <cellStyle name="_TG-TH_2_Book1 2" xfId="1112" xr:uid="{00000000-0005-0000-0000-0000FE030000}"/>
    <cellStyle name="_TG-TH_2_Book1_1" xfId="1113" xr:uid="{00000000-0005-0000-0000-0000FF030000}"/>
    <cellStyle name="_TG-TH_2_Book1_1 2" xfId="1114" xr:uid="{00000000-0005-0000-0000-000000040000}"/>
    <cellStyle name="_TG-TH_2_Book1_1_BC CV 6403 BKHĐT" xfId="1115" xr:uid="{00000000-0005-0000-0000-000001040000}"/>
    <cellStyle name="_TG-TH_2_Book1_1_Bieu mau cong trinh khoi cong moi 3-4" xfId="1116" xr:uid="{00000000-0005-0000-0000-000002040000}"/>
    <cellStyle name="_TG-TH_2_Book1_1_Bieu3ODA" xfId="1117" xr:uid="{00000000-0005-0000-0000-000003040000}"/>
    <cellStyle name="_TG-TH_2_Book1_1_Bieu4HTMT" xfId="1118" xr:uid="{00000000-0005-0000-0000-000004040000}"/>
    <cellStyle name="_TG-TH_2_Book1_1_Book1" xfId="1119" xr:uid="{00000000-0005-0000-0000-000005040000}"/>
    <cellStyle name="_TG-TH_2_Book1_1_Luy ke von ung nam 2011 -Thoa gui ngay 12-8-2012" xfId="1120" xr:uid="{00000000-0005-0000-0000-000006040000}"/>
    <cellStyle name="_TG-TH_2_Book1_2" xfId="1121" xr:uid="{00000000-0005-0000-0000-000007040000}"/>
    <cellStyle name="_TG-TH_2_Book1_2 2" xfId="1122" xr:uid="{00000000-0005-0000-0000-000008040000}"/>
    <cellStyle name="_TG-TH_2_Book1_2_BC CV 6403 BKHĐT" xfId="1123" xr:uid="{00000000-0005-0000-0000-000009040000}"/>
    <cellStyle name="_TG-TH_2_Book1_2_Bieu3ODA" xfId="1124" xr:uid="{00000000-0005-0000-0000-00000A040000}"/>
    <cellStyle name="_TG-TH_2_Book1_2_Luy ke von ung nam 2011 -Thoa gui ngay 12-8-2012" xfId="1125" xr:uid="{00000000-0005-0000-0000-00000B040000}"/>
    <cellStyle name="_TG-TH_2_Book1_3" xfId="1126" xr:uid="{00000000-0005-0000-0000-00000C040000}"/>
    <cellStyle name="_TG-TH_2_Book1_3 2" xfId="1127" xr:uid="{00000000-0005-0000-0000-00000D040000}"/>
    <cellStyle name="_TG-TH_2_Book1_4" xfId="1128" xr:uid="{00000000-0005-0000-0000-00000E040000}"/>
    <cellStyle name="_TG-TH_2_Book1_BC CV 6403 BKHĐT" xfId="1129" xr:uid="{00000000-0005-0000-0000-00000F040000}"/>
    <cellStyle name="_TG-TH_2_Book1_Bieu mau cong trinh khoi cong moi 3-4" xfId="1130" xr:uid="{00000000-0005-0000-0000-000010040000}"/>
    <cellStyle name="_TG-TH_2_Book1_Bieu3ODA" xfId="1131" xr:uid="{00000000-0005-0000-0000-000011040000}"/>
    <cellStyle name="_TG-TH_2_Book1_Bieu4HTMT" xfId="1132" xr:uid="{00000000-0005-0000-0000-000012040000}"/>
    <cellStyle name="_TG-TH_2_Book1_bo sung von KCH nam 2010 va Du an tre kho khan" xfId="1133" xr:uid="{00000000-0005-0000-0000-000013040000}"/>
    <cellStyle name="_TG-TH_2_Book1_Book1" xfId="1134" xr:uid="{00000000-0005-0000-0000-000014040000}"/>
    <cellStyle name="_TG-TH_2_Book1_danh muc chuan bi dau tu 2011 ngay 07-6-2011" xfId="1135" xr:uid="{00000000-0005-0000-0000-000015040000}"/>
    <cellStyle name="_TG-TH_2_Book1_Danh muc pbo nguon von XSKT, XDCB nam 2009 chuyen qua nam 2010" xfId="1136" xr:uid="{00000000-0005-0000-0000-000016040000}"/>
    <cellStyle name="_TG-TH_2_Book1_dieu chinh KH 2011 ngay 26-5-2011111" xfId="1137" xr:uid="{00000000-0005-0000-0000-000017040000}"/>
    <cellStyle name="_TG-TH_2_Book1_DS KCH PHAN BO VON NSDP NAM 2010" xfId="1138" xr:uid="{00000000-0005-0000-0000-000018040000}"/>
    <cellStyle name="_TG-TH_2_Book1_giao KH 2011 ngay 10-12-2010" xfId="1139" xr:uid="{00000000-0005-0000-0000-000019040000}"/>
    <cellStyle name="_TG-TH_2_Book1_Luy ke von ung nam 2011 -Thoa gui ngay 12-8-2012" xfId="1140" xr:uid="{00000000-0005-0000-0000-00001A040000}"/>
    <cellStyle name="_TG-TH_2_CAU Khanh Nam(Thi Cong)" xfId="1141" xr:uid="{00000000-0005-0000-0000-00001B040000}"/>
    <cellStyle name="_TG-TH_2_CoCauPhi (version 1)" xfId="1143" xr:uid="{00000000-0005-0000-0000-00001C040000}"/>
    <cellStyle name="_TG-TH_2_Copy of 05-12  KH trung han 2016-2020 - Liem Thinh edited (1)" xfId="1144" xr:uid="{00000000-0005-0000-0000-00001D040000}"/>
    <cellStyle name="_TG-TH_2_CTMTQG 2015" xfId="1145" xr:uid="{00000000-0005-0000-0000-00001E040000}"/>
    <cellStyle name="_TG-TH_2_ChiHuong_ApGia" xfId="1142" xr:uid="{00000000-0005-0000-0000-00001F040000}"/>
    <cellStyle name="_TG-TH_2_danh muc chuan bi dau tu 2011 ngay 07-6-2011" xfId="1146" xr:uid="{00000000-0005-0000-0000-000020040000}"/>
    <cellStyle name="_TG-TH_2_Danh muc pbo nguon von XSKT, XDCB nam 2009 chuyen qua nam 2010" xfId="1147" xr:uid="{00000000-0005-0000-0000-000021040000}"/>
    <cellStyle name="_TG-TH_2_DAU NOI PL-CL TAI PHU LAMHC" xfId="1148" xr:uid="{00000000-0005-0000-0000-000022040000}"/>
    <cellStyle name="_TG-TH_2_dieu chinh KH 2011 ngay 26-5-2011111" xfId="1149" xr:uid="{00000000-0005-0000-0000-000023040000}"/>
    <cellStyle name="_TG-TH_2_DS KCH PHAN BO VON NSDP NAM 2010" xfId="1150" xr:uid="{00000000-0005-0000-0000-000024040000}"/>
    <cellStyle name="_TG-TH_2_DTCDT MR.2N110.HOCMON.TDTOAN.CCUNG" xfId="1151" xr:uid="{00000000-0005-0000-0000-000025040000}"/>
    <cellStyle name="_TG-TH_2_DU TRU VAT TU" xfId="1152" xr:uid="{00000000-0005-0000-0000-000026040000}"/>
    <cellStyle name="_TG-TH_2_GTGT 2003" xfId="1154" xr:uid="{00000000-0005-0000-0000-000027040000}"/>
    <cellStyle name="_TG-TH_2_giao KH 2011 ngay 10-12-2010" xfId="1153" xr:uid="{00000000-0005-0000-0000-000028040000}"/>
    <cellStyle name="_TG-TH_2_KE KHAI THUE GTGT 2004" xfId="1155" xr:uid="{00000000-0005-0000-0000-000029040000}"/>
    <cellStyle name="_TG-TH_2_KE KHAI THUE GTGT 2004_BCTC2004" xfId="1156" xr:uid="{00000000-0005-0000-0000-00002A040000}"/>
    <cellStyle name="_TG-TH_2_kien giang 2" xfId="1159" xr:uid="{00000000-0005-0000-0000-00002B040000}"/>
    <cellStyle name="_TG-TH_2_KH TPCP 2016-2020 (tong hop)" xfId="1157" xr:uid="{00000000-0005-0000-0000-00002C040000}"/>
    <cellStyle name="_TG-TH_2_KH TPCP vung TNB (03-1-2012)" xfId="1158" xr:uid="{00000000-0005-0000-0000-00002D040000}"/>
    <cellStyle name="_TG-TH_2_Lora-tungchau" xfId="1160" xr:uid="{00000000-0005-0000-0000-00002E040000}"/>
    <cellStyle name="_TG-TH_2_Luy ke von ung nam 2011 -Thoa gui ngay 12-8-2012" xfId="1161" xr:uid="{00000000-0005-0000-0000-00002F040000}"/>
    <cellStyle name="_TG-TH_2_N-X-T-04" xfId="1163" xr:uid="{00000000-0005-0000-0000-000030040000}"/>
    <cellStyle name="_TG-TH_2_NhanCong" xfId="1162" xr:uid="{00000000-0005-0000-0000-000031040000}"/>
    <cellStyle name="_TG-TH_2_PGIA-phieu tham tra Kho bac" xfId="1164" xr:uid="{00000000-0005-0000-0000-000032040000}"/>
    <cellStyle name="_TG-TH_2_PT02-02" xfId="1166" xr:uid="{00000000-0005-0000-0000-000033040000}"/>
    <cellStyle name="_TG-TH_2_PT02-02_Book1" xfId="1167" xr:uid="{00000000-0005-0000-0000-000034040000}"/>
    <cellStyle name="_TG-TH_2_PT02-03" xfId="1168" xr:uid="{00000000-0005-0000-0000-000035040000}"/>
    <cellStyle name="_TG-TH_2_PT02-03_Book1" xfId="1169" xr:uid="{00000000-0005-0000-0000-000036040000}"/>
    <cellStyle name="_TG-TH_2_phu luc tong ket tinh hinh TH giai doan 03-10 (ngay 30)" xfId="1165" xr:uid="{00000000-0005-0000-0000-000037040000}"/>
    <cellStyle name="_TG-TH_2_Qt-HT3PQ1(CauKho)" xfId="1170" xr:uid="{00000000-0005-0000-0000-000038040000}"/>
    <cellStyle name="_TG-TH_2_Sheet1" xfId="1171" xr:uid="{00000000-0005-0000-0000-000039040000}"/>
    <cellStyle name="_TG-TH_2_TK152-04" xfId="1172" xr:uid="{00000000-0005-0000-0000-00003A040000}"/>
    <cellStyle name="_TG-TH_2_ÿÿÿÿÿ" xfId="1173" xr:uid="{00000000-0005-0000-0000-00003B040000}"/>
    <cellStyle name="_TG-TH_2_ÿÿÿÿÿ_Bieu mau cong trinh khoi cong moi 3-4" xfId="1174" xr:uid="{00000000-0005-0000-0000-00003C040000}"/>
    <cellStyle name="_TG-TH_2_ÿÿÿÿÿ_Bieu3ODA" xfId="1175" xr:uid="{00000000-0005-0000-0000-00003D040000}"/>
    <cellStyle name="_TG-TH_2_ÿÿÿÿÿ_Bieu4HTMT" xfId="1176" xr:uid="{00000000-0005-0000-0000-00003E040000}"/>
    <cellStyle name="_TG-TH_2_ÿÿÿÿÿ_kien giang 2" xfId="1178" xr:uid="{00000000-0005-0000-0000-00003F040000}"/>
    <cellStyle name="_TG-TH_2_ÿÿÿÿÿ_KH TPCP vung TNB (03-1-2012)" xfId="1177" xr:uid="{00000000-0005-0000-0000-000040040000}"/>
    <cellStyle name="_TG-TH_3" xfId="1179" xr:uid="{00000000-0005-0000-0000-000041040000}"/>
    <cellStyle name="_TG-TH_3 2" xfId="1180" xr:uid="{00000000-0005-0000-0000-000042040000}"/>
    <cellStyle name="_TG-TH_3_05-12  KH trung han 2016-2020 - Liem Thinh edited" xfId="1181" xr:uid="{00000000-0005-0000-0000-000043040000}"/>
    <cellStyle name="_TG-TH_3_Copy of 05-12  KH trung han 2016-2020 - Liem Thinh edited (1)" xfId="1182" xr:uid="{00000000-0005-0000-0000-000044040000}"/>
    <cellStyle name="_TG-TH_3_CTMTQG 2015" xfId="1183" xr:uid="{00000000-0005-0000-0000-000045040000}"/>
    <cellStyle name="_TG-TH_3_KH TPCP 2016-2020 (tong hop)" xfId="1184" xr:uid="{00000000-0005-0000-0000-000046040000}"/>
    <cellStyle name="_TG-TH_3_Lora-tungchau" xfId="1185" xr:uid="{00000000-0005-0000-0000-000047040000}"/>
    <cellStyle name="_TG-TH_3_Lora-tungchau 2" xfId="1186" xr:uid="{00000000-0005-0000-0000-000048040000}"/>
    <cellStyle name="_TG-TH_3_Lora-tungchau_05-12  KH trung han 2016-2020 - Liem Thinh edited" xfId="1187" xr:uid="{00000000-0005-0000-0000-000049040000}"/>
    <cellStyle name="_TG-TH_3_Lora-tungchau_Copy of 05-12  KH trung han 2016-2020 - Liem Thinh edited (1)" xfId="1188" xr:uid="{00000000-0005-0000-0000-00004A040000}"/>
    <cellStyle name="_TG-TH_3_Lora-tungchau_KH TPCP 2016-2020 (tong hop)" xfId="1189" xr:uid="{00000000-0005-0000-0000-00004B040000}"/>
    <cellStyle name="_TG-TH_3_Qt-HT3PQ1(CauKho)" xfId="1190" xr:uid="{00000000-0005-0000-0000-00004C040000}"/>
    <cellStyle name="_TG-TH_4" xfId="1191" xr:uid="{00000000-0005-0000-0000-00004D040000}"/>
    <cellStyle name="_TK152-04" xfId="1193" xr:uid="{00000000-0005-0000-0000-00004E040000}"/>
    <cellStyle name="_Tong dutoan PP LAHAI" xfId="1194" xr:uid="{00000000-0005-0000-0000-00004F040000}"/>
    <cellStyle name="_TPCP GT-24-5-Mien Nui" xfId="1195" xr:uid="{00000000-0005-0000-0000-000050040000}"/>
    <cellStyle name="_TPCP GT-24-5-Mien Nui_!1 1 bao cao giao KH ve HTCMT vung TNB   12-12-2011" xfId="1196" xr:uid="{00000000-0005-0000-0000-000051040000}"/>
    <cellStyle name="_TPCP GT-24-5-Mien Nui_131114- Bieu giao du toan CTMTQG 2014 giao" xfId="1197" xr:uid="{00000000-0005-0000-0000-000052040000}"/>
    <cellStyle name="_TPCP GT-24-5-Mien Nui_Bieu4HTMT" xfId="1198" xr:uid="{00000000-0005-0000-0000-000053040000}"/>
    <cellStyle name="_TPCP GT-24-5-Mien Nui_Bieu4HTMT_!1 1 bao cao giao KH ve HTCMT vung TNB   12-12-2011" xfId="1199" xr:uid="{00000000-0005-0000-0000-000054040000}"/>
    <cellStyle name="_TPCP GT-24-5-Mien Nui_Bieu4HTMT_KH TPCP vung TNB (03-1-2012)" xfId="1200" xr:uid="{00000000-0005-0000-0000-000055040000}"/>
    <cellStyle name="_TPCP GT-24-5-Mien Nui_KH TPCP vung TNB (03-1-2012)" xfId="1201" xr:uid="{00000000-0005-0000-0000-000056040000}"/>
    <cellStyle name="_TT209BTC3" xfId="1202" xr:uid="{00000000-0005-0000-0000-000057040000}"/>
    <cellStyle name="_TH KH 2010" xfId="1192" xr:uid="{00000000-0005-0000-0000-000058040000}"/>
    <cellStyle name="_ung truoc 2011 NSTW Thanh Hoa + Nge An gui Thu 12-5" xfId="1203" xr:uid="{00000000-0005-0000-0000-000059040000}"/>
    <cellStyle name="_ung truoc 2011 NSTW Thanh Hoa + Nge An gui Thu 12-5_!1 1 bao cao giao KH ve HTCMT vung TNB   12-12-2011" xfId="1204" xr:uid="{00000000-0005-0000-0000-00005A040000}"/>
    <cellStyle name="_ung truoc 2011 NSTW Thanh Hoa + Nge An gui Thu 12-5_131114- Bieu giao du toan CTMTQG 2014 giao" xfId="1205" xr:uid="{00000000-0005-0000-0000-00005B040000}"/>
    <cellStyle name="_ung truoc 2011 NSTW Thanh Hoa + Nge An gui Thu 12-5_Bieu4HTMT" xfId="1206" xr:uid="{00000000-0005-0000-0000-00005C040000}"/>
    <cellStyle name="_ung truoc 2011 NSTW Thanh Hoa + Nge An gui Thu 12-5_Bieu4HTMT_!1 1 bao cao giao KH ve HTCMT vung TNB   12-12-2011" xfId="1207" xr:uid="{00000000-0005-0000-0000-00005D040000}"/>
    <cellStyle name="_ung truoc 2011 NSTW Thanh Hoa + Nge An gui Thu 12-5_Bieu4HTMT_KH TPCP vung TNB (03-1-2012)" xfId="1208" xr:uid="{00000000-0005-0000-0000-00005E040000}"/>
    <cellStyle name="_ung truoc 2011 NSTW Thanh Hoa + Nge An gui Thu 12-5_KH TPCP vung TNB (03-1-2012)" xfId="1209" xr:uid="{00000000-0005-0000-0000-00005F040000}"/>
    <cellStyle name="_ung truoc cua long an (6-5-2010)" xfId="1210" xr:uid="{00000000-0005-0000-0000-000060040000}"/>
    <cellStyle name="_Ung von nam 2011 vung TNB - Doan Cong tac (12-5-2010)" xfId="1211" xr:uid="{00000000-0005-0000-0000-000061040000}"/>
    <cellStyle name="_Ung von nam 2011 vung TNB - Doan Cong tac (12-5-2010)_!1 1 bao cao giao KH ve HTCMT vung TNB   12-12-2011" xfId="1212" xr:uid="{00000000-0005-0000-0000-000062040000}"/>
    <cellStyle name="_Ung von nam 2011 vung TNB - Doan Cong tac (12-5-2010)_131114- Bieu giao du toan CTMTQG 2014 giao" xfId="1213" xr:uid="{00000000-0005-0000-0000-000063040000}"/>
    <cellStyle name="_Ung von nam 2011 vung TNB - Doan Cong tac (12-5-2010)_Bieu4HTMT" xfId="1214" xr:uid="{00000000-0005-0000-0000-000064040000}"/>
    <cellStyle name="_Ung von nam 2011 vung TNB - Doan Cong tac (12-5-2010)_Bieu4HTMT_!1 1 bao cao giao KH ve HTCMT vung TNB   12-12-2011" xfId="1215" xr:uid="{00000000-0005-0000-0000-000065040000}"/>
    <cellStyle name="_Ung von nam 2011 vung TNB - Doan Cong tac (12-5-2010)_Bieu4HTMT_KH TPCP vung TNB (03-1-2012)" xfId="1216" xr:uid="{00000000-0005-0000-0000-000066040000}"/>
    <cellStyle name="_Ung von nam 2011 vung TNB - Doan Cong tac (12-5-2010)_Cong trinh co y kien LD_Dang_NN_2011-Tay nguyen-9-10" xfId="1218" xr:uid="{00000000-0005-0000-0000-000067040000}"/>
    <cellStyle name="_Ung von nam 2011 vung TNB - Doan Cong tac (12-5-2010)_Cong trinh co y kien LD_Dang_NN_2011-Tay nguyen-9-10_!1 1 bao cao giao KH ve HTCMT vung TNB   12-12-2011" xfId="1219" xr:uid="{00000000-0005-0000-0000-000068040000}"/>
    <cellStyle name="_Ung von nam 2011 vung TNB - Doan Cong tac (12-5-2010)_Cong trinh co y kien LD_Dang_NN_2011-Tay nguyen-9-10_131114- Bieu giao du toan CTMTQG 2014 giao" xfId="1220" xr:uid="{00000000-0005-0000-0000-000069040000}"/>
    <cellStyle name="_Ung von nam 2011 vung TNB - Doan Cong tac (12-5-2010)_Cong trinh co y kien LD_Dang_NN_2011-Tay nguyen-9-10_Bieu4HTMT" xfId="1221" xr:uid="{00000000-0005-0000-0000-00006A040000}"/>
    <cellStyle name="_Ung von nam 2011 vung TNB - Doan Cong tac (12-5-2010)_Cong trinh co y kien LD_Dang_NN_2011-Tay nguyen-9-10_Bieu4HTMT_!1 1 bao cao giao KH ve HTCMT vung TNB   12-12-2011" xfId="1222" xr:uid="{00000000-0005-0000-0000-00006B040000}"/>
    <cellStyle name="_Ung von nam 2011 vung TNB - Doan Cong tac (12-5-2010)_Cong trinh co y kien LD_Dang_NN_2011-Tay nguyen-9-10_Bieu4HTMT_KH TPCP vung TNB (03-1-2012)" xfId="1223" xr:uid="{00000000-0005-0000-0000-00006C040000}"/>
    <cellStyle name="_Ung von nam 2011 vung TNB - Doan Cong tac (12-5-2010)_Cong trinh co y kien LD_Dang_NN_2011-Tay nguyen-9-10_KH TPCP vung TNB (03-1-2012)" xfId="1224" xr:uid="{00000000-0005-0000-0000-00006D040000}"/>
    <cellStyle name="_Ung von nam 2011 vung TNB - Doan Cong tac (12-5-2010)_Chuẩn bị đầu tư 2011 (sep Hung)_KH 2012 (T3-2013)" xfId="1217" xr:uid="{00000000-0005-0000-0000-00006E040000}"/>
    <cellStyle name="_Ung von nam 2011 vung TNB - Doan Cong tac (12-5-2010)_KH TPCP vung TNB (03-1-2012)" xfId="1225" xr:uid="{00000000-0005-0000-0000-00006F040000}"/>
    <cellStyle name="_Ung von nam 2011 vung TNB - Doan Cong tac (12-5-2010)_TN - Ho tro khac 2011" xfId="1226" xr:uid="{00000000-0005-0000-0000-000070040000}"/>
    <cellStyle name="_Ung von nam 2011 vung TNB - Doan Cong tac (12-5-2010)_TN - Ho tro khac 2011_!1 1 bao cao giao KH ve HTCMT vung TNB   12-12-2011" xfId="1227" xr:uid="{00000000-0005-0000-0000-000071040000}"/>
    <cellStyle name="_Ung von nam 2011 vung TNB - Doan Cong tac (12-5-2010)_TN - Ho tro khac 2011_131114- Bieu giao du toan CTMTQG 2014 giao" xfId="1228" xr:uid="{00000000-0005-0000-0000-000072040000}"/>
    <cellStyle name="_Ung von nam 2011 vung TNB - Doan Cong tac (12-5-2010)_TN - Ho tro khac 2011_Bieu4HTMT" xfId="1229" xr:uid="{00000000-0005-0000-0000-000073040000}"/>
    <cellStyle name="_Ung von nam 2011 vung TNB - Doan Cong tac (12-5-2010)_TN - Ho tro khac 2011_Bieu4HTMT_!1 1 bao cao giao KH ve HTCMT vung TNB   12-12-2011" xfId="1230" xr:uid="{00000000-0005-0000-0000-000074040000}"/>
    <cellStyle name="_Ung von nam 2011 vung TNB - Doan Cong tac (12-5-2010)_TN - Ho tro khac 2011_Bieu4HTMT_KH TPCP vung TNB (03-1-2012)" xfId="1231" xr:uid="{00000000-0005-0000-0000-000075040000}"/>
    <cellStyle name="_Ung von nam 2011 vung TNB - Doan Cong tac (12-5-2010)_TN - Ho tro khac 2011_KH TPCP vung TNB (03-1-2012)" xfId="1232" xr:uid="{00000000-0005-0000-0000-000076040000}"/>
    <cellStyle name="_Von dau tu 2006-2020 (TL chien luoc)" xfId="1233" xr:uid="{00000000-0005-0000-0000-000077040000}"/>
    <cellStyle name="_Von dau tu 2006-2020 (TL chien luoc)_15_10_2013 BC nhu cau von doi ung ODA (2014-2016) ngay 15102013 Sua" xfId="1234" xr:uid="{00000000-0005-0000-0000-000078040000}"/>
    <cellStyle name="_Von dau tu 2006-2020 (TL chien luoc)_BC nhu cau von doi ung ODA nganh NN (BKH)" xfId="1235" xr:uid="{00000000-0005-0000-0000-000079040000}"/>
    <cellStyle name="_Von dau tu 2006-2020 (TL chien luoc)_BC nhu cau von doi ung ODA nganh NN (BKH)_05-12  KH trung han 2016-2020 - Liem Thinh edited" xfId="1236" xr:uid="{00000000-0005-0000-0000-00007A040000}"/>
    <cellStyle name="_Von dau tu 2006-2020 (TL chien luoc)_BC nhu cau von doi ung ODA nganh NN (BKH)_Copy of 05-12  KH trung han 2016-2020 - Liem Thinh edited (1)" xfId="1237" xr:uid="{00000000-0005-0000-0000-00007B040000}"/>
    <cellStyle name="_Von dau tu 2006-2020 (TL chien luoc)_BC Tai co cau (bieu TH)" xfId="1238" xr:uid="{00000000-0005-0000-0000-00007C040000}"/>
    <cellStyle name="_Von dau tu 2006-2020 (TL chien luoc)_BC Tai co cau (bieu TH)_05-12  KH trung han 2016-2020 - Liem Thinh edited" xfId="1239" xr:uid="{00000000-0005-0000-0000-00007D040000}"/>
    <cellStyle name="_Von dau tu 2006-2020 (TL chien luoc)_BC Tai co cau (bieu TH)_Copy of 05-12  KH trung han 2016-2020 - Liem Thinh edited (1)" xfId="1240" xr:uid="{00000000-0005-0000-0000-00007E040000}"/>
    <cellStyle name="_Von dau tu 2006-2020 (TL chien luoc)_DK 2014-2015 final" xfId="1241" xr:uid="{00000000-0005-0000-0000-00007F040000}"/>
    <cellStyle name="_Von dau tu 2006-2020 (TL chien luoc)_DK 2014-2015 final_05-12  KH trung han 2016-2020 - Liem Thinh edited" xfId="1242" xr:uid="{00000000-0005-0000-0000-000080040000}"/>
    <cellStyle name="_Von dau tu 2006-2020 (TL chien luoc)_DK 2014-2015 final_Copy of 05-12  KH trung han 2016-2020 - Liem Thinh edited (1)" xfId="1243" xr:uid="{00000000-0005-0000-0000-000081040000}"/>
    <cellStyle name="_Von dau tu 2006-2020 (TL chien luoc)_DK 2014-2015 new" xfId="1244" xr:uid="{00000000-0005-0000-0000-000082040000}"/>
    <cellStyle name="_Von dau tu 2006-2020 (TL chien luoc)_DK 2014-2015 new_05-12  KH trung han 2016-2020 - Liem Thinh edited" xfId="1245" xr:uid="{00000000-0005-0000-0000-000083040000}"/>
    <cellStyle name="_Von dau tu 2006-2020 (TL chien luoc)_DK 2014-2015 new_Copy of 05-12  KH trung han 2016-2020 - Liem Thinh edited (1)" xfId="1246" xr:uid="{00000000-0005-0000-0000-000084040000}"/>
    <cellStyle name="_Von dau tu 2006-2020 (TL chien luoc)_DK KH CBDT 2014 11-11-2013" xfId="1247" xr:uid="{00000000-0005-0000-0000-000085040000}"/>
    <cellStyle name="_Von dau tu 2006-2020 (TL chien luoc)_DK KH CBDT 2014 11-11-2013(1)" xfId="1248" xr:uid="{00000000-0005-0000-0000-000086040000}"/>
    <cellStyle name="_Von dau tu 2006-2020 (TL chien luoc)_DK KH CBDT 2014 11-11-2013(1)_05-12  KH trung han 2016-2020 - Liem Thinh edited" xfId="1249" xr:uid="{00000000-0005-0000-0000-000087040000}"/>
    <cellStyle name="_Von dau tu 2006-2020 (TL chien luoc)_DK KH CBDT 2014 11-11-2013(1)_Copy of 05-12  KH trung han 2016-2020 - Liem Thinh edited (1)" xfId="1250" xr:uid="{00000000-0005-0000-0000-000088040000}"/>
    <cellStyle name="_Von dau tu 2006-2020 (TL chien luoc)_DK KH CBDT 2014 11-11-2013_05-12  KH trung han 2016-2020 - Liem Thinh edited" xfId="1251" xr:uid="{00000000-0005-0000-0000-000089040000}"/>
    <cellStyle name="_Von dau tu 2006-2020 (TL chien luoc)_DK KH CBDT 2014 11-11-2013_Copy of 05-12  KH trung han 2016-2020 - Liem Thinh edited (1)" xfId="1252" xr:uid="{00000000-0005-0000-0000-00008A040000}"/>
    <cellStyle name="_Von dau tu 2006-2020 (TL chien luoc)_KH 2011-2015" xfId="1253" xr:uid="{00000000-0005-0000-0000-00008B040000}"/>
    <cellStyle name="_Von dau tu 2006-2020 (TL chien luoc)_tai co cau dau tu (tong hop)1" xfId="1254" xr:uid="{00000000-0005-0000-0000-00008C040000}"/>
    <cellStyle name="_x005f_x0001_" xfId="1255" xr:uid="{00000000-0005-0000-0000-00008D040000}"/>
    <cellStyle name="_x005f_x0001__!1 1 bao cao giao KH ve HTCMT vung TNB   12-12-2011" xfId="1256" xr:uid="{00000000-0005-0000-0000-00008E040000}"/>
    <cellStyle name="_x005f_x0001__kien giang 2" xfId="1257" xr:uid="{00000000-0005-0000-0000-00008F040000}"/>
    <cellStyle name="_x005f_x000d__x005f_x000a_JournalTemplate=C:\COMFO\CTALK\JOURSTD.TPL_x005f_x000d__x005f_x000a_LbStateAddress=3 3 0 251 1 89 2 311_x005f_x000d__x005f_x000a_LbStateJou" xfId="1258" xr:uid="{00000000-0005-0000-0000-000090040000}"/>
    <cellStyle name="_x005f_x005f_x005f_x0001_" xfId="1259" xr:uid="{00000000-0005-0000-0000-000091040000}"/>
    <cellStyle name="_x005f_x005f_x005f_x0001__!1 1 bao cao giao KH ve HTCMT vung TNB   12-12-2011" xfId="1260" xr:uid="{00000000-0005-0000-0000-000092040000}"/>
    <cellStyle name="_x005f_x005f_x005f_x0001__kien giang 2" xfId="1261" xr:uid="{00000000-0005-0000-0000-000093040000}"/>
    <cellStyle name="_x005f_x005f_x005f_x000d__x005f_x005f_x005f_x000a_JournalTemplate=C:\COMFO\CTALK\JOURSTD.TPL_x005f_x005f_x005f_x000d__x005f_x005f_x005f_x000a_LbStateAddress=3 3 0 251 1 89 2 311_x005f_x005f_x005f_x000d__x005f_x005f_x005f_x000a_LbStateJou" xfId="1262" xr:uid="{00000000-0005-0000-0000-000094040000}"/>
    <cellStyle name="_XDCB thang 12.2010" xfId="1263" xr:uid="{00000000-0005-0000-0000-000095040000}"/>
    <cellStyle name="_ÿÿÿÿÿ" xfId="1264" xr:uid="{00000000-0005-0000-0000-000096040000}"/>
    <cellStyle name="_ÿÿÿÿÿ_131114- Bieu giao du toan CTMTQG 2014 giao" xfId="1265" xr:uid="{00000000-0005-0000-0000-000097040000}"/>
    <cellStyle name="_ÿÿÿÿÿ_Bieu mau cong trinh khoi cong moi 3-4" xfId="1266" xr:uid="{00000000-0005-0000-0000-000098040000}"/>
    <cellStyle name="_ÿÿÿÿÿ_Bieu mau cong trinh khoi cong moi 3-4_!1 1 bao cao giao KH ve HTCMT vung TNB   12-12-2011" xfId="1267" xr:uid="{00000000-0005-0000-0000-000099040000}"/>
    <cellStyle name="_ÿÿÿÿÿ_Bieu mau cong trinh khoi cong moi 3-4_KH TPCP vung TNB (03-1-2012)" xfId="1268" xr:uid="{00000000-0005-0000-0000-00009A040000}"/>
    <cellStyle name="_ÿÿÿÿÿ_Bieu3ODA" xfId="1269" xr:uid="{00000000-0005-0000-0000-00009B040000}"/>
    <cellStyle name="_ÿÿÿÿÿ_Bieu3ODA_!1 1 bao cao giao KH ve HTCMT vung TNB   12-12-2011" xfId="1270" xr:uid="{00000000-0005-0000-0000-00009C040000}"/>
    <cellStyle name="_ÿÿÿÿÿ_Bieu3ODA_KH TPCP vung TNB (03-1-2012)" xfId="1271" xr:uid="{00000000-0005-0000-0000-00009D040000}"/>
    <cellStyle name="_ÿÿÿÿÿ_Bieu4HTMT" xfId="1272" xr:uid="{00000000-0005-0000-0000-00009E040000}"/>
    <cellStyle name="_ÿÿÿÿÿ_Bieu4HTMT_!1 1 bao cao giao KH ve HTCMT vung TNB   12-12-2011" xfId="1273" xr:uid="{00000000-0005-0000-0000-00009F040000}"/>
    <cellStyle name="_ÿÿÿÿÿ_Bieu4HTMT_KH TPCP vung TNB (03-1-2012)" xfId="1274" xr:uid="{00000000-0005-0000-0000-0000A0040000}"/>
    <cellStyle name="_ÿÿÿÿÿ_kien giang 2" xfId="1278" xr:uid="{00000000-0005-0000-0000-0000A1040000}"/>
    <cellStyle name="_ÿÿÿÿÿ_Kh ql62 (2010) 11-09" xfId="1275" xr:uid="{00000000-0005-0000-0000-0000A2040000}"/>
    <cellStyle name="_ÿÿÿÿÿ_KH TPCP vung TNB (03-1-2012)" xfId="1276" xr:uid="{00000000-0005-0000-0000-0000A3040000}"/>
    <cellStyle name="_ÿÿÿÿÿ_Khung 2012" xfId="1277" xr:uid="{00000000-0005-0000-0000-0000A4040000}"/>
    <cellStyle name="~1" xfId="1279" xr:uid="{00000000-0005-0000-0000-0000A5040000}"/>
    <cellStyle name="~1 2" xfId="1280" xr:uid="{00000000-0005-0000-0000-0000A6040000}"/>
    <cellStyle name="’Ê‰Ý [0.00]_laroux" xfId="1281" xr:uid="{00000000-0005-0000-0000-0000A7040000}"/>
    <cellStyle name="’Ê‰Ý_laroux" xfId="1282" xr:uid="{00000000-0005-0000-0000-0000A8040000}"/>
    <cellStyle name="¤@¯ë_CHI PHI QUAN LY 1-00" xfId="1283" xr:uid="{00000000-0005-0000-0000-0000A9040000}"/>
    <cellStyle name="•W?_Format" xfId="1284" xr:uid="{00000000-0005-0000-0000-0000AA040000}"/>
    <cellStyle name="•W€_’·Šú‰p•¶" xfId="1285" xr:uid="{00000000-0005-0000-0000-0000AB040000}"/>
    <cellStyle name="•W_’·Šú‰p•¶" xfId="1286" xr:uid="{00000000-0005-0000-0000-0000AC040000}"/>
    <cellStyle name="W_MARINE" xfId="1287" xr:uid="{00000000-0005-0000-0000-0000AD040000}"/>
    <cellStyle name="0" xfId="1288" xr:uid="{00000000-0005-0000-0000-0000AE040000}"/>
    <cellStyle name="0 2" xfId="1289" xr:uid="{00000000-0005-0000-0000-0000AF040000}"/>
    <cellStyle name="0,0_x000a__x000a_NA_x000a__x000a_" xfId="1290" xr:uid="{00000000-0005-0000-0000-0000B0040000}"/>
    <cellStyle name="0,0_x000d__x000a_NA_x000d__x000a_" xfId="1291" xr:uid="{00000000-0005-0000-0000-0000B1040000}"/>
    <cellStyle name="0,0_x000d__x000a_NA_x000d__x000a_ 2" xfId="1292" xr:uid="{00000000-0005-0000-0000-0000B2040000}"/>
    <cellStyle name="0,0_x000d__x000a_NA_x000d__x000a_ 3" xfId="1293" xr:uid="{00000000-0005-0000-0000-0000B3040000}"/>
    <cellStyle name="0,0_x000d__x000a_NA_x000d__x000a_ 4" xfId="1294" xr:uid="{00000000-0005-0000-0000-0000B4040000}"/>
    <cellStyle name="0,0_x000d__x000a_NA_x000d__x000a__Phu luc so 2 - NSTW " xfId="1295" xr:uid="{00000000-0005-0000-0000-0000B5040000}"/>
    <cellStyle name="0,0_x005f_x000d__x005f_x000a_NA_x005f_x000d__x005f_x000a_" xfId="1296" xr:uid="{00000000-0005-0000-0000-0000B6040000}"/>
    <cellStyle name="0.0" xfId="1297" xr:uid="{00000000-0005-0000-0000-0000B7040000}"/>
    <cellStyle name="0.0 2" xfId="1298" xr:uid="{00000000-0005-0000-0000-0000B8040000}"/>
    <cellStyle name="0.00" xfId="1299" xr:uid="{00000000-0005-0000-0000-0000B9040000}"/>
    <cellStyle name="0.00 2" xfId="1300" xr:uid="{00000000-0005-0000-0000-0000BA040000}"/>
    <cellStyle name="1" xfId="1301" xr:uid="{00000000-0005-0000-0000-0000BB040000}"/>
    <cellStyle name="1 2" xfId="1302" xr:uid="{00000000-0005-0000-0000-0000BC040000}"/>
    <cellStyle name="1_!1 1 bao cao giao KH ve HTCMT vung TNB   12-12-2011" xfId="1303" xr:uid="{00000000-0005-0000-0000-0000BD040000}"/>
    <cellStyle name="1_2-Ha GiangBB2011-V1" xfId="1304" xr:uid="{00000000-0005-0000-0000-0000BE040000}"/>
    <cellStyle name="1_50-BB Vung tau 2011" xfId="1305" xr:uid="{00000000-0005-0000-0000-0000BF040000}"/>
    <cellStyle name="1_52-Long An2011.BB-V1" xfId="1306" xr:uid="{00000000-0005-0000-0000-0000C0040000}"/>
    <cellStyle name="1_63- Ca Mau" xfId="1307" xr:uid="{00000000-0005-0000-0000-0000C1040000}"/>
    <cellStyle name="1_63. Ca Mau Du toan 2013" xfId="1308" xr:uid="{00000000-0005-0000-0000-0000C2040000}"/>
    <cellStyle name="1_BAO GIA NGAY 24-10-08 (co dam)" xfId="1309" xr:uid="{00000000-0005-0000-0000-0000C3040000}"/>
    <cellStyle name="1_bieu 1" xfId="1310" xr:uid="{00000000-0005-0000-0000-0000C4040000}"/>
    <cellStyle name="1_bieu 2" xfId="1311" xr:uid="{00000000-0005-0000-0000-0000C5040000}"/>
    <cellStyle name="1_bieu 4" xfId="1312" xr:uid="{00000000-0005-0000-0000-0000C6040000}"/>
    <cellStyle name="1_Bieu4HTMT" xfId="1313" xr:uid="{00000000-0005-0000-0000-0000C7040000}"/>
    <cellStyle name="1_Book1" xfId="1314" xr:uid="{00000000-0005-0000-0000-0000C8040000}"/>
    <cellStyle name="1_Book1_1" xfId="1315" xr:uid="{00000000-0005-0000-0000-0000C9040000}"/>
    <cellStyle name="1_Book1_1_!1 1 bao cao giao KH ve HTCMT vung TNB   12-12-2011" xfId="1316" xr:uid="{00000000-0005-0000-0000-0000CA040000}"/>
    <cellStyle name="1_Book1_1_131114- Bieu giao du toan CTMTQG 2014 giao" xfId="1317" xr:uid="{00000000-0005-0000-0000-0000CB040000}"/>
    <cellStyle name="1_Book1_1_Bieu4HTMT" xfId="1318" xr:uid="{00000000-0005-0000-0000-0000CC040000}"/>
    <cellStyle name="1_Book1_1_Bieu4HTMT_!1 1 bao cao giao KH ve HTCMT vung TNB   12-12-2011" xfId="1319" xr:uid="{00000000-0005-0000-0000-0000CD040000}"/>
    <cellStyle name="1_Book1_1_Bieu4HTMT_KH TPCP vung TNB (03-1-2012)" xfId="1320" xr:uid="{00000000-0005-0000-0000-0000CE040000}"/>
    <cellStyle name="1_Book1_1_KH TPCP vung TNB (03-1-2012)" xfId="1321" xr:uid="{00000000-0005-0000-0000-0000CF040000}"/>
    <cellStyle name="1_Cau thuy dien Ban La (Cu Anh)" xfId="1322" xr:uid="{00000000-0005-0000-0000-0000D0040000}"/>
    <cellStyle name="1_Cau thuy dien Ban La (Cu Anh)_!1 1 bao cao giao KH ve HTCMT vung TNB   12-12-2011" xfId="1323" xr:uid="{00000000-0005-0000-0000-0000D1040000}"/>
    <cellStyle name="1_Cau thuy dien Ban La (Cu Anh)_131114- Bieu giao du toan CTMTQG 2014 giao" xfId="1324" xr:uid="{00000000-0005-0000-0000-0000D2040000}"/>
    <cellStyle name="1_Cau thuy dien Ban La (Cu Anh)_Bieu4HTMT" xfId="1325" xr:uid="{00000000-0005-0000-0000-0000D3040000}"/>
    <cellStyle name="1_Cau thuy dien Ban La (Cu Anh)_Bieu4HTMT_!1 1 bao cao giao KH ve HTCMT vung TNB   12-12-2011" xfId="1326" xr:uid="{00000000-0005-0000-0000-0000D4040000}"/>
    <cellStyle name="1_Cau thuy dien Ban La (Cu Anh)_Bieu4HTMT_KH TPCP vung TNB (03-1-2012)" xfId="1327" xr:uid="{00000000-0005-0000-0000-0000D5040000}"/>
    <cellStyle name="1_Cau thuy dien Ban La (Cu Anh)_KH TPCP vung TNB (03-1-2012)" xfId="1328" xr:uid="{00000000-0005-0000-0000-0000D6040000}"/>
    <cellStyle name="1_Cong trinh co y kien LD_Dang_NN_2011-Tay nguyen-9-10" xfId="1329" xr:uid="{00000000-0005-0000-0000-0000D7040000}"/>
    <cellStyle name="1_DT 2010-Dong  Nai-V2" xfId="1330" xr:uid="{00000000-0005-0000-0000-0000D8040000}"/>
    <cellStyle name="1_Du toan 558 (Km17+508.12 - Km 22)" xfId="1331" xr:uid="{00000000-0005-0000-0000-0000D9040000}"/>
    <cellStyle name="1_Du toan 558 (Km17+508.12 - Km 22)_!1 1 bao cao giao KH ve HTCMT vung TNB   12-12-2011" xfId="1332" xr:uid="{00000000-0005-0000-0000-0000DA040000}"/>
    <cellStyle name="1_Du toan 558 (Km17+508.12 - Km 22)_131114- Bieu giao du toan CTMTQG 2014 giao" xfId="1333" xr:uid="{00000000-0005-0000-0000-0000DB040000}"/>
    <cellStyle name="1_Du toan 558 (Km17+508.12 - Km 22)_Bieu4HTMT" xfId="1334" xr:uid="{00000000-0005-0000-0000-0000DC040000}"/>
    <cellStyle name="1_Du toan 558 (Km17+508.12 - Km 22)_Bieu4HTMT_!1 1 bao cao giao KH ve HTCMT vung TNB   12-12-2011" xfId="1335" xr:uid="{00000000-0005-0000-0000-0000DD040000}"/>
    <cellStyle name="1_Du toan 558 (Km17+508.12 - Km 22)_Bieu4HTMT_KH TPCP vung TNB (03-1-2012)" xfId="1336" xr:uid="{00000000-0005-0000-0000-0000DE040000}"/>
    <cellStyle name="1_Du toan 558 (Km17+508.12 - Km 22)_KH TPCP vung TNB (03-1-2012)" xfId="1337" xr:uid="{00000000-0005-0000-0000-0000DF040000}"/>
    <cellStyle name="1_Gia_VLQL48_duyet " xfId="1338" xr:uid="{00000000-0005-0000-0000-0000E0040000}"/>
    <cellStyle name="1_Gia_VLQL48_duyet _!1 1 bao cao giao KH ve HTCMT vung TNB   12-12-2011" xfId="1339" xr:uid="{00000000-0005-0000-0000-0000E1040000}"/>
    <cellStyle name="1_Gia_VLQL48_duyet _131114- Bieu giao du toan CTMTQG 2014 giao" xfId="1340" xr:uid="{00000000-0005-0000-0000-0000E2040000}"/>
    <cellStyle name="1_Gia_VLQL48_duyet _Bieu4HTMT" xfId="1341" xr:uid="{00000000-0005-0000-0000-0000E3040000}"/>
    <cellStyle name="1_Gia_VLQL48_duyet _Bieu4HTMT_!1 1 bao cao giao KH ve HTCMT vung TNB   12-12-2011" xfId="1342" xr:uid="{00000000-0005-0000-0000-0000E4040000}"/>
    <cellStyle name="1_Gia_VLQL48_duyet _Bieu4HTMT_KH TPCP vung TNB (03-1-2012)" xfId="1343" xr:uid="{00000000-0005-0000-0000-0000E5040000}"/>
    <cellStyle name="1_Gia_VLQL48_duyet _KH TPCP vung TNB (03-1-2012)" xfId="1344" xr:uid="{00000000-0005-0000-0000-0000E6040000}"/>
    <cellStyle name="1_Hai Duong2010-PA294.700" xfId="1345" xr:uid="{00000000-0005-0000-0000-0000E7040000}"/>
    <cellStyle name="1_Hai Duong2010-V1-Dukienlai" xfId="1346" xr:uid="{00000000-0005-0000-0000-0000E8040000}"/>
    <cellStyle name="1_KlQdinhduyet" xfId="1350" xr:uid="{00000000-0005-0000-0000-0000E9040000}"/>
    <cellStyle name="1_KlQdinhduyet_!1 1 bao cao giao KH ve HTCMT vung TNB   12-12-2011" xfId="1351" xr:uid="{00000000-0005-0000-0000-0000EA040000}"/>
    <cellStyle name="1_KlQdinhduyet_131114- Bieu giao du toan CTMTQG 2014 giao" xfId="1352" xr:uid="{00000000-0005-0000-0000-0000EB040000}"/>
    <cellStyle name="1_KlQdinhduyet_Bieu4HTMT" xfId="1353" xr:uid="{00000000-0005-0000-0000-0000EC040000}"/>
    <cellStyle name="1_KlQdinhduyet_Bieu4HTMT_!1 1 bao cao giao KH ve HTCMT vung TNB   12-12-2011" xfId="1354" xr:uid="{00000000-0005-0000-0000-0000ED040000}"/>
    <cellStyle name="1_KlQdinhduyet_Bieu4HTMT_KH TPCP vung TNB (03-1-2012)" xfId="1355" xr:uid="{00000000-0005-0000-0000-0000EE040000}"/>
    <cellStyle name="1_KlQdinhduyet_KH TPCP vung TNB (03-1-2012)" xfId="1356" xr:uid="{00000000-0005-0000-0000-0000EF040000}"/>
    <cellStyle name="1_Kh ql62 (2010) 11-09" xfId="1347" xr:uid="{00000000-0005-0000-0000-0000F0040000}"/>
    <cellStyle name="1_KH TPCP vung TNB (03-1-2012)" xfId="1348" xr:uid="{00000000-0005-0000-0000-0000F1040000}"/>
    <cellStyle name="1_Khung 2012" xfId="1349" xr:uid="{00000000-0005-0000-0000-0000F2040000}"/>
    <cellStyle name="1_TN - Ho tro khac 2011" xfId="1357" xr:uid="{00000000-0005-0000-0000-0000F3040000}"/>
    <cellStyle name="1_TRUNG PMU 5" xfId="1358" xr:uid="{00000000-0005-0000-0000-0000F4040000}"/>
    <cellStyle name="1_Vinh Phuc2010-V1" xfId="1359" xr:uid="{00000000-0005-0000-0000-0000F5040000}"/>
    <cellStyle name="1_ÿÿÿÿÿ" xfId="1360" xr:uid="{00000000-0005-0000-0000-0000F6040000}"/>
    <cellStyle name="1_ÿÿÿÿÿ_Bieu tong hop nhu cau ung 2011 da chon loc -Mien nui" xfId="1361" xr:uid="{00000000-0005-0000-0000-0000F7040000}"/>
    <cellStyle name="1_ÿÿÿÿÿ_Bieu tong hop nhu cau ung 2011 da chon loc -Mien nui 2" xfId="1362" xr:uid="{00000000-0005-0000-0000-0000F8040000}"/>
    <cellStyle name="1_ÿÿÿÿÿ_Kh ql62 (2010) 11-09" xfId="1363" xr:uid="{00000000-0005-0000-0000-0000F9040000}"/>
    <cellStyle name="1_ÿÿÿÿÿ_Khung 2012" xfId="1364" xr:uid="{00000000-0005-0000-0000-0000FA040000}"/>
    <cellStyle name="15" xfId="1365" xr:uid="{00000000-0005-0000-0000-0000FB040000}"/>
    <cellStyle name="18" xfId="1366" xr:uid="{00000000-0005-0000-0000-0000FC040000}"/>
    <cellStyle name="¹éºÐÀ²_      " xfId="1367" xr:uid="{00000000-0005-0000-0000-0000FD040000}"/>
    <cellStyle name="2" xfId="1368" xr:uid="{00000000-0005-0000-0000-0000FE040000}"/>
    <cellStyle name="2_Book1" xfId="1369" xr:uid="{00000000-0005-0000-0000-0000FF040000}"/>
    <cellStyle name="2_Book1_1" xfId="1370" xr:uid="{00000000-0005-0000-0000-000000050000}"/>
    <cellStyle name="2_Book1_1_!1 1 bao cao giao KH ve HTCMT vung TNB   12-12-2011" xfId="1371" xr:uid="{00000000-0005-0000-0000-000001050000}"/>
    <cellStyle name="2_Book1_1_131114- Bieu giao du toan CTMTQG 2014 giao" xfId="1372" xr:uid="{00000000-0005-0000-0000-000002050000}"/>
    <cellStyle name="2_Book1_1_Bieu4HTMT" xfId="1373" xr:uid="{00000000-0005-0000-0000-000003050000}"/>
    <cellStyle name="2_Book1_1_Bieu4HTMT_!1 1 bao cao giao KH ve HTCMT vung TNB   12-12-2011" xfId="1374" xr:uid="{00000000-0005-0000-0000-000004050000}"/>
    <cellStyle name="2_Book1_1_Bieu4HTMT_KH TPCP vung TNB (03-1-2012)" xfId="1375" xr:uid="{00000000-0005-0000-0000-000005050000}"/>
    <cellStyle name="2_Book1_1_KH TPCP vung TNB (03-1-2012)" xfId="1376" xr:uid="{00000000-0005-0000-0000-000006050000}"/>
    <cellStyle name="2_Cau thuy dien Ban La (Cu Anh)" xfId="1377" xr:uid="{00000000-0005-0000-0000-000007050000}"/>
    <cellStyle name="2_Cau thuy dien Ban La (Cu Anh)_!1 1 bao cao giao KH ve HTCMT vung TNB   12-12-2011" xfId="1378" xr:uid="{00000000-0005-0000-0000-000008050000}"/>
    <cellStyle name="2_Cau thuy dien Ban La (Cu Anh)_131114- Bieu giao du toan CTMTQG 2014 giao" xfId="1379" xr:uid="{00000000-0005-0000-0000-000009050000}"/>
    <cellStyle name="2_Cau thuy dien Ban La (Cu Anh)_Bieu4HTMT" xfId="1380" xr:uid="{00000000-0005-0000-0000-00000A050000}"/>
    <cellStyle name="2_Cau thuy dien Ban La (Cu Anh)_Bieu4HTMT_!1 1 bao cao giao KH ve HTCMT vung TNB   12-12-2011" xfId="1381" xr:uid="{00000000-0005-0000-0000-00000B050000}"/>
    <cellStyle name="2_Cau thuy dien Ban La (Cu Anh)_Bieu4HTMT_KH TPCP vung TNB (03-1-2012)" xfId="1382" xr:uid="{00000000-0005-0000-0000-00000C050000}"/>
    <cellStyle name="2_Cau thuy dien Ban La (Cu Anh)_KH TPCP vung TNB (03-1-2012)" xfId="1383" xr:uid="{00000000-0005-0000-0000-00000D050000}"/>
    <cellStyle name="2_Du toan 558 (Km17+508.12 - Km 22)" xfId="1384" xr:uid="{00000000-0005-0000-0000-00000E050000}"/>
    <cellStyle name="2_Du toan 558 (Km17+508.12 - Km 22)_!1 1 bao cao giao KH ve HTCMT vung TNB   12-12-2011" xfId="1385" xr:uid="{00000000-0005-0000-0000-00000F050000}"/>
    <cellStyle name="2_Du toan 558 (Km17+508.12 - Km 22)_131114- Bieu giao du toan CTMTQG 2014 giao" xfId="1386" xr:uid="{00000000-0005-0000-0000-000010050000}"/>
    <cellStyle name="2_Du toan 558 (Km17+508.12 - Km 22)_Bieu4HTMT" xfId="1387" xr:uid="{00000000-0005-0000-0000-000011050000}"/>
    <cellStyle name="2_Du toan 558 (Km17+508.12 - Km 22)_Bieu4HTMT_!1 1 bao cao giao KH ve HTCMT vung TNB   12-12-2011" xfId="1388" xr:uid="{00000000-0005-0000-0000-000012050000}"/>
    <cellStyle name="2_Du toan 558 (Km17+508.12 - Km 22)_Bieu4HTMT_KH TPCP vung TNB (03-1-2012)" xfId="1389" xr:uid="{00000000-0005-0000-0000-000013050000}"/>
    <cellStyle name="2_Du toan 558 (Km17+508.12 - Km 22)_KH TPCP vung TNB (03-1-2012)" xfId="1390" xr:uid="{00000000-0005-0000-0000-000014050000}"/>
    <cellStyle name="2_Gia_VLQL48_duyet " xfId="1391" xr:uid="{00000000-0005-0000-0000-000015050000}"/>
    <cellStyle name="2_Gia_VLQL48_duyet _!1 1 bao cao giao KH ve HTCMT vung TNB   12-12-2011" xfId="1392" xr:uid="{00000000-0005-0000-0000-000016050000}"/>
    <cellStyle name="2_Gia_VLQL48_duyet _131114- Bieu giao du toan CTMTQG 2014 giao" xfId="1393" xr:uid="{00000000-0005-0000-0000-000017050000}"/>
    <cellStyle name="2_Gia_VLQL48_duyet _Bieu4HTMT" xfId="1394" xr:uid="{00000000-0005-0000-0000-000018050000}"/>
    <cellStyle name="2_Gia_VLQL48_duyet _Bieu4HTMT_!1 1 bao cao giao KH ve HTCMT vung TNB   12-12-2011" xfId="1395" xr:uid="{00000000-0005-0000-0000-000019050000}"/>
    <cellStyle name="2_Gia_VLQL48_duyet _Bieu4HTMT_KH TPCP vung TNB (03-1-2012)" xfId="1396" xr:uid="{00000000-0005-0000-0000-00001A050000}"/>
    <cellStyle name="2_Gia_VLQL48_duyet _KH TPCP vung TNB (03-1-2012)" xfId="1397" xr:uid="{00000000-0005-0000-0000-00001B050000}"/>
    <cellStyle name="2_KlQdinhduyet" xfId="1398" xr:uid="{00000000-0005-0000-0000-00001C050000}"/>
    <cellStyle name="2_KlQdinhduyet_!1 1 bao cao giao KH ve HTCMT vung TNB   12-12-2011" xfId="1399" xr:uid="{00000000-0005-0000-0000-00001D050000}"/>
    <cellStyle name="2_KlQdinhduyet_131114- Bieu giao du toan CTMTQG 2014 giao" xfId="1400" xr:uid="{00000000-0005-0000-0000-00001E050000}"/>
    <cellStyle name="2_KlQdinhduyet_Bieu4HTMT" xfId="1401" xr:uid="{00000000-0005-0000-0000-00001F050000}"/>
    <cellStyle name="2_KlQdinhduyet_Bieu4HTMT_!1 1 bao cao giao KH ve HTCMT vung TNB   12-12-2011" xfId="1402" xr:uid="{00000000-0005-0000-0000-000020050000}"/>
    <cellStyle name="2_KlQdinhduyet_Bieu4HTMT_KH TPCP vung TNB (03-1-2012)" xfId="1403" xr:uid="{00000000-0005-0000-0000-000021050000}"/>
    <cellStyle name="2_KlQdinhduyet_KH TPCP vung TNB (03-1-2012)" xfId="1404" xr:uid="{00000000-0005-0000-0000-000022050000}"/>
    <cellStyle name="2_TRUNG PMU 5" xfId="1405" xr:uid="{00000000-0005-0000-0000-000023050000}"/>
    <cellStyle name="2_ÿÿÿÿÿ" xfId="1406" xr:uid="{00000000-0005-0000-0000-000024050000}"/>
    <cellStyle name="2_ÿÿÿÿÿ_Bieu tong hop nhu cau ung 2011 da chon loc -Mien nui" xfId="1407" xr:uid="{00000000-0005-0000-0000-000025050000}"/>
    <cellStyle name="2_ÿÿÿÿÿ_Bieu tong hop nhu cau ung 2011 da chon loc -Mien nui 2" xfId="1408" xr:uid="{00000000-0005-0000-0000-000026050000}"/>
    <cellStyle name="20" xfId="1409" xr:uid="{00000000-0005-0000-0000-000027050000}"/>
    <cellStyle name="20 2" xfId="1410" xr:uid="{00000000-0005-0000-0000-000028050000}"/>
    <cellStyle name="20% - Accent1 2" xfId="1411" xr:uid="{00000000-0005-0000-0000-000029050000}"/>
    <cellStyle name="20% - Accent1 2 2" xfId="1412" xr:uid="{00000000-0005-0000-0000-00002A050000}"/>
    <cellStyle name="20% - Accent1 3" xfId="1413" xr:uid="{00000000-0005-0000-0000-00002B050000}"/>
    <cellStyle name="20% - Accent1 4" xfId="1414" xr:uid="{00000000-0005-0000-0000-00002C050000}"/>
    <cellStyle name="20% - Accent1 5" xfId="11" xr:uid="{00000000-0005-0000-0000-00002D050000}"/>
    <cellStyle name="20% - Accent1 5 2" xfId="5880" xr:uid="{00000000-0005-0000-0000-00002E050000}"/>
    <cellStyle name="20% - Accent2 2" xfId="1415" xr:uid="{00000000-0005-0000-0000-00002F050000}"/>
    <cellStyle name="20% - Accent2 2 2" xfId="1416" xr:uid="{00000000-0005-0000-0000-000030050000}"/>
    <cellStyle name="20% - Accent2 3" xfId="1417" xr:uid="{00000000-0005-0000-0000-000031050000}"/>
    <cellStyle name="20% - Accent2 4" xfId="1418" xr:uid="{00000000-0005-0000-0000-000032050000}"/>
    <cellStyle name="20% - Accent2 5" xfId="12" xr:uid="{00000000-0005-0000-0000-000033050000}"/>
    <cellStyle name="20% - Accent2 5 2" xfId="5881" xr:uid="{00000000-0005-0000-0000-000034050000}"/>
    <cellStyle name="20% - Accent3 2" xfId="1419" xr:uid="{00000000-0005-0000-0000-000035050000}"/>
    <cellStyle name="20% - Accent3 2 2" xfId="1420" xr:uid="{00000000-0005-0000-0000-000036050000}"/>
    <cellStyle name="20% - Accent3 3" xfId="1421" xr:uid="{00000000-0005-0000-0000-000037050000}"/>
    <cellStyle name="20% - Accent3 4" xfId="1422" xr:uid="{00000000-0005-0000-0000-000038050000}"/>
    <cellStyle name="20% - Accent3 5" xfId="13" xr:uid="{00000000-0005-0000-0000-000039050000}"/>
    <cellStyle name="20% - Accent3 5 2" xfId="5882" xr:uid="{00000000-0005-0000-0000-00003A050000}"/>
    <cellStyle name="20% - Accent4 2" xfId="1423" xr:uid="{00000000-0005-0000-0000-00003B050000}"/>
    <cellStyle name="20% - Accent4 2 2" xfId="1424" xr:uid="{00000000-0005-0000-0000-00003C050000}"/>
    <cellStyle name="20% - Accent4 3" xfId="1425" xr:uid="{00000000-0005-0000-0000-00003D050000}"/>
    <cellStyle name="20% - Accent4 4" xfId="1426" xr:uid="{00000000-0005-0000-0000-00003E050000}"/>
    <cellStyle name="20% - Accent4 5" xfId="14" xr:uid="{00000000-0005-0000-0000-00003F050000}"/>
    <cellStyle name="20% - Accent4 5 2" xfId="5883" xr:uid="{00000000-0005-0000-0000-000040050000}"/>
    <cellStyle name="20% - Accent5 2" xfId="1427" xr:uid="{00000000-0005-0000-0000-000041050000}"/>
    <cellStyle name="20% - Accent5 2 2" xfId="1428" xr:uid="{00000000-0005-0000-0000-000042050000}"/>
    <cellStyle name="20% - Accent5 3" xfId="1429" xr:uid="{00000000-0005-0000-0000-000043050000}"/>
    <cellStyle name="20% - Accent5 4" xfId="1430" xr:uid="{00000000-0005-0000-0000-000044050000}"/>
    <cellStyle name="20% - Accent5 5" xfId="15" xr:uid="{00000000-0005-0000-0000-000045050000}"/>
    <cellStyle name="20% - Accent5 5 2" xfId="5884" xr:uid="{00000000-0005-0000-0000-000046050000}"/>
    <cellStyle name="20% - Accent6 2" xfId="1431" xr:uid="{00000000-0005-0000-0000-000047050000}"/>
    <cellStyle name="20% - Accent6 2 2" xfId="1432" xr:uid="{00000000-0005-0000-0000-000048050000}"/>
    <cellStyle name="20% - Accent6 3" xfId="1433" xr:uid="{00000000-0005-0000-0000-000049050000}"/>
    <cellStyle name="20% - Accent6 4" xfId="1434" xr:uid="{00000000-0005-0000-0000-00004A050000}"/>
    <cellStyle name="20% - Accent6 5" xfId="16" xr:uid="{00000000-0005-0000-0000-00004B050000}"/>
    <cellStyle name="20% - Accent6 5 2" xfId="5885" xr:uid="{00000000-0005-0000-0000-00004C050000}"/>
    <cellStyle name="-2001" xfId="1435" xr:uid="{00000000-0005-0000-0000-00004D050000}"/>
    <cellStyle name="3" xfId="1436" xr:uid="{00000000-0005-0000-0000-00004E050000}"/>
    <cellStyle name="3_Book1" xfId="1437" xr:uid="{00000000-0005-0000-0000-00004F050000}"/>
    <cellStyle name="3_Book1_1" xfId="1438" xr:uid="{00000000-0005-0000-0000-000050050000}"/>
    <cellStyle name="3_Book1_1_!1 1 bao cao giao KH ve HTCMT vung TNB   12-12-2011" xfId="1439" xr:uid="{00000000-0005-0000-0000-000051050000}"/>
    <cellStyle name="3_Book1_1_131114- Bieu giao du toan CTMTQG 2014 giao" xfId="1440" xr:uid="{00000000-0005-0000-0000-000052050000}"/>
    <cellStyle name="3_Book1_1_Bieu4HTMT" xfId="1441" xr:uid="{00000000-0005-0000-0000-000053050000}"/>
    <cellStyle name="3_Book1_1_Bieu4HTMT_!1 1 bao cao giao KH ve HTCMT vung TNB   12-12-2011" xfId="1442" xr:uid="{00000000-0005-0000-0000-000054050000}"/>
    <cellStyle name="3_Book1_1_Bieu4HTMT_KH TPCP vung TNB (03-1-2012)" xfId="1443" xr:uid="{00000000-0005-0000-0000-000055050000}"/>
    <cellStyle name="3_Book1_1_KH TPCP vung TNB (03-1-2012)" xfId="1444" xr:uid="{00000000-0005-0000-0000-000056050000}"/>
    <cellStyle name="3_Cau thuy dien Ban La (Cu Anh)" xfId="1445" xr:uid="{00000000-0005-0000-0000-000057050000}"/>
    <cellStyle name="3_Cau thuy dien Ban La (Cu Anh)_!1 1 bao cao giao KH ve HTCMT vung TNB   12-12-2011" xfId="1446" xr:uid="{00000000-0005-0000-0000-000058050000}"/>
    <cellStyle name="3_Cau thuy dien Ban La (Cu Anh)_131114- Bieu giao du toan CTMTQG 2014 giao" xfId="1447" xr:uid="{00000000-0005-0000-0000-000059050000}"/>
    <cellStyle name="3_Cau thuy dien Ban La (Cu Anh)_Bieu4HTMT" xfId="1448" xr:uid="{00000000-0005-0000-0000-00005A050000}"/>
    <cellStyle name="3_Cau thuy dien Ban La (Cu Anh)_Bieu4HTMT_!1 1 bao cao giao KH ve HTCMT vung TNB   12-12-2011" xfId="1449" xr:uid="{00000000-0005-0000-0000-00005B050000}"/>
    <cellStyle name="3_Cau thuy dien Ban La (Cu Anh)_Bieu4HTMT_KH TPCP vung TNB (03-1-2012)" xfId="1450" xr:uid="{00000000-0005-0000-0000-00005C050000}"/>
    <cellStyle name="3_Cau thuy dien Ban La (Cu Anh)_KH TPCP vung TNB (03-1-2012)" xfId="1451" xr:uid="{00000000-0005-0000-0000-00005D050000}"/>
    <cellStyle name="3_Du toan 558 (Km17+508.12 - Km 22)" xfId="1452" xr:uid="{00000000-0005-0000-0000-00005E050000}"/>
    <cellStyle name="3_Du toan 558 (Km17+508.12 - Km 22)_!1 1 bao cao giao KH ve HTCMT vung TNB   12-12-2011" xfId="1453" xr:uid="{00000000-0005-0000-0000-00005F050000}"/>
    <cellStyle name="3_Du toan 558 (Km17+508.12 - Km 22)_131114- Bieu giao du toan CTMTQG 2014 giao" xfId="1454" xr:uid="{00000000-0005-0000-0000-000060050000}"/>
    <cellStyle name="3_Du toan 558 (Km17+508.12 - Km 22)_Bieu4HTMT" xfId="1455" xr:uid="{00000000-0005-0000-0000-000061050000}"/>
    <cellStyle name="3_Du toan 558 (Km17+508.12 - Km 22)_Bieu4HTMT_!1 1 bao cao giao KH ve HTCMT vung TNB   12-12-2011" xfId="1456" xr:uid="{00000000-0005-0000-0000-000062050000}"/>
    <cellStyle name="3_Du toan 558 (Km17+508.12 - Km 22)_Bieu4HTMT_KH TPCP vung TNB (03-1-2012)" xfId="1457" xr:uid="{00000000-0005-0000-0000-000063050000}"/>
    <cellStyle name="3_Du toan 558 (Km17+508.12 - Km 22)_KH TPCP vung TNB (03-1-2012)" xfId="1458" xr:uid="{00000000-0005-0000-0000-000064050000}"/>
    <cellStyle name="3_Gia_VLQL48_duyet " xfId="1459" xr:uid="{00000000-0005-0000-0000-000065050000}"/>
    <cellStyle name="3_Gia_VLQL48_duyet _!1 1 bao cao giao KH ve HTCMT vung TNB   12-12-2011" xfId="1460" xr:uid="{00000000-0005-0000-0000-000066050000}"/>
    <cellStyle name="3_Gia_VLQL48_duyet _131114- Bieu giao du toan CTMTQG 2014 giao" xfId="1461" xr:uid="{00000000-0005-0000-0000-000067050000}"/>
    <cellStyle name="3_Gia_VLQL48_duyet _Bieu4HTMT" xfId="1462" xr:uid="{00000000-0005-0000-0000-000068050000}"/>
    <cellStyle name="3_Gia_VLQL48_duyet _Bieu4HTMT_!1 1 bao cao giao KH ve HTCMT vung TNB   12-12-2011" xfId="1463" xr:uid="{00000000-0005-0000-0000-000069050000}"/>
    <cellStyle name="3_Gia_VLQL48_duyet _Bieu4HTMT_KH TPCP vung TNB (03-1-2012)" xfId="1464" xr:uid="{00000000-0005-0000-0000-00006A050000}"/>
    <cellStyle name="3_Gia_VLQL48_duyet _KH TPCP vung TNB (03-1-2012)" xfId="1465" xr:uid="{00000000-0005-0000-0000-00006B050000}"/>
    <cellStyle name="3_KlQdinhduyet" xfId="1466" xr:uid="{00000000-0005-0000-0000-00006C050000}"/>
    <cellStyle name="3_KlQdinhduyet_!1 1 bao cao giao KH ve HTCMT vung TNB   12-12-2011" xfId="1467" xr:uid="{00000000-0005-0000-0000-00006D050000}"/>
    <cellStyle name="3_KlQdinhduyet_131114- Bieu giao du toan CTMTQG 2014 giao" xfId="1468" xr:uid="{00000000-0005-0000-0000-00006E050000}"/>
    <cellStyle name="3_KlQdinhduyet_Bieu4HTMT" xfId="1469" xr:uid="{00000000-0005-0000-0000-00006F050000}"/>
    <cellStyle name="3_KlQdinhduyet_Bieu4HTMT_!1 1 bao cao giao KH ve HTCMT vung TNB   12-12-2011" xfId="1470" xr:uid="{00000000-0005-0000-0000-000070050000}"/>
    <cellStyle name="3_KlQdinhduyet_Bieu4HTMT_KH TPCP vung TNB (03-1-2012)" xfId="1471" xr:uid="{00000000-0005-0000-0000-000071050000}"/>
    <cellStyle name="3_KlQdinhduyet_KH TPCP vung TNB (03-1-2012)" xfId="1472" xr:uid="{00000000-0005-0000-0000-000072050000}"/>
    <cellStyle name="3_ÿÿÿÿÿ" xfId="1473" xr:uid="{00000000-0005-0000-0000-000073050000}"/>
    <cellStyle name="4" xfId="1474" xr:uid="{00000000-0005-0000-0000-000074050000}"/>
    <cellStyle name="4_Book1" xfId="1475" xr:uid="{00000000-0005-0000-0000-000075050000}"/>
    <cellStyle name="4_Book1_1" xfId="1476" xr:uid="{00000000-0005-0000-0000-000076050000}"/>
    <cellStyle name="4_Book1_1_!1 1 bao cao giao KH ve HTCMT vung TNB   12-12-2011" xfId="1477" xr:uid="{00000000-0005-0000-0000-000077050000}"/>
    <cellStyle name="4_Book1_1_131114- Bieu giao du toan CTMTQG 2014 giao" xfId="1478" xr:uid="{00000000-0005-0000-0000-000078050000}"/>
    <cellStyle name="4_Book1_1_Bieu4HTMT" xfId="1479" xr:uid="{00000000-0005-0000-0000-000079050000}"/>
    <cellStyle name="4_Book1_1_Bieu4HTMT_!1 1 bao cao giao KH ve HTCMT vung TNB   12-12-2011" xfId="1480" xr:uid="{00000000-0005-0000-0000-00007A050000}"/>
    <cellStyle name="4_Book1_1_Bieu4HTMT_KH TPCP vung TNB (03-1-2012)" xfId="1481" xr:uid="{00000000-0005-0000-0000-00007B050000}"/>
    <cellStyle name="4_Book1_1_KH TPCP vung TNB (03-1-2012)" xfId="1482" xr:uid="{00000000-0005-0000-0000-00007C050000}"/>
    <cellStyle name="4_Cau thuy dien Ban La (Cu Anh)" xfId="1483" xr:uid="{00000000-0005-0000-0000-00007D050000}"/>
    <cellStyle name="4_Cau thuy dien Ban La (Cu Anh)_!1 1 bao cao giao KH ve HTCMT vung TNB   12-12-2011" xfId="1484" xr:uid="{00000000-0005-0000-0000-00007E050000}"/>
    <cellStyle name="4_Cau thuy dien Ban La (Cu Anh)_131114- Bieu giao du toan CTMTQG 2014 giao" xfId="1485" xr:uid="{00000000-0005-0000-0000-00007F050000}"/>
    <cellStyle name="4_Cau thuy dien Ban La (Cu Anh)_Bieu4HTMT" xfId="1486" xr:uid="{00000000-0005-0000-0000-000080050000}"/>
    <cellStyle name="4_Cau thuy dien Ban La (Cu Anh)_Bieu4HTMT_!1 1 bao cao giao KH ve HTCMT vung TNB   12-12-2011" xfId="1487" xr:uid="{00000000-0005-0000-0000-000081050000}"/>
    <cellStyle name="4_Cau thuy dien Ban La (Cu Anh)_Bieu4HTMT_KH TPCP vung TNB (03-1-2012)" xfId="1488" xr:uid="{00000000-0005-0000-0000-000082050000}"/>
    <cellStyle name="4_Cau thuy dien Ban La (Cu Anh)_KH TPCP vung TNB (03-1-2012)" xfId="1489" xr:uid="{00000000-0005-0000-0000-000083050000}"/>
    <cellStyle name="4_Du toan 558 (Km17+508.12 - Km 22)" xfId="1490" xr:uid="{00000000-0005-0000-0000-000084050000}"/>
    <cellStyle name="4_Du toan 558 (Km17+508.12 - Km 22)_!1 1 bao cao giao KH ve HTCMT vung TNB   12-12-2011" xfId="1491" xr:uid="{00000000-0005-0000-0000-000085050000}"/>
    <cellStyle name="4_Du toan 558 (Km17+508.12 - Km 22)_131114- Bieu giao du toan CTMTQG 2014 giao" xfId="1492" xr:uid="{00000000-0005-0000-0000-000086050000}"/>
    <cellStyle name="4_Du toan 558 (Km17+508.12 - Km 22)_Bieu4HTMT" xfId="1493" xr:uid="{00000000-0005-0000-0000-000087050000}"/>
    <cellStyle name="4_Du toan 558 (Km17+508.12 - Km 22)_Bieu4HTMT_!1 1 bao cao giao KH ve HTCMT vung TNB   12-12-2011" xfId="1494" xr:uid="{00000000-0005-0000-0000-000088050000}"/>
    <cellStyle name="4_Du toan 558 (Km17+508.12 - Km 22)_Bieu4HTMT_KH TPCP vung TNB (03-1-2012)" xfId="1495" xr:uid="{00000000-0005-0000-0000-000089050000}"/>
    <cellStyle name="4_Du toan 558 (Km17+508.12 - Km 22)_KH TPCP vung TNB (03-1-2012)" xfId="1496" xr:uid="{00000000-0005-0000-0000-00008A050000}"/>
    <cellStyle name="4_Gia_VLQL48_duyet " xfId="1497" xr:uid="{00000000-0005-0000-0000-00008B050000}"/>
    <cellStyle name="4_Gia_VLQL48_duyet _!1 1 bao cao giao KH ve HTCMT vung TNB   12-12-2011" xfId="1498" xr:uid="{00000000-0005-0000-0000-00008C050000}"/>
    <cellStyle name="4_Gia_VLQL48_duyet _131114- Bieu giao du toan CTMTQG 2014 giao" xfId="1499" xr:uid="{00000000-0005-0000-0000-00008D050000}"/>
    <cellStyle name="4_Gia_VLQL48_duyet _Bieu4HTMT" xfId="1500" xr:uid="{00000000-0005-0000-0000-00008E050000}"/>
    <cellStyle name="4_Gia_VLQL48_duyet _Bieu4HTMT_!1 1 bao cao giao KH ve HTCMT vung TNB   12-12-2011" xfId="1501" xr:uid="{00000000-0005-0000-0000-00008F050000}"/>
    <cellStyle name="4_Gia_VLQL48_duyet _Bieu4HTMT_KH TPCP vung TNB (03-1-2012)" xfId="1502" xr:uid="{00000000-0005-0000-0000-000090050000}"/>
    <cellStyle name="4_Gia_VLQL48_duyet _KH TPCP vung TNB (03-1-2012)" xfId="1503" xr:uid="{00000000-0005-0000-0000-000091050000}"/>
    <cellStyle name="4_KlQdinhduyet" xfId="1504" xr:uid="{00000000-0005-0000-0000-000092050000}"/>
    <cellStyle name="4_KlQdinhduyet_!1 1 bao cao giao KH ve HTCMT vung TNB   12-12-2011" xfId="1505" xr:uid="{00000000-0005-0000-0000-000093050000}"/>
    <cellStyle name="4_KlQdinhduyet_131114- Bieu giao du toan CTMTQG 2014 giao" xfId="1506" xr:uid="{00000000-0005-0000-0000-000094050000}"/>
    <cellStyle name="4_KlQdinhduyet_Bieu4HTMT" xfId="1507" xr:uid="{00000000-0005-0000-0000-000095050000}"/>
    <cellStyle name="4_KlQdinhduyet_Bieu4HTMT_!1 1 bao cao giao KH ve HTCMT vung TNB   12-12-2011" xfId="1508" xr:uid="{00000000-0005-0000-0000-000096050000}"/>
    <cellStyle name="4_KlQdinhduyet_Bieu4HTMT_KH TPCP vung TNB (03-1-2012)" xfId="1509" xr:uid="{00000000-0005-0000-0000-000097050000}"/>
    <cellStyle name="4_KlQdinhduyet_KH TPCP vung TNB (03-1-2012)" xfId="1510" xr:uid="{00000000-0005-0000-0000-000098050000}"/>
    <cellStyle name="4_ÿÿÿÿÿ" xfId="1511" xr:uid="{00000000-0005-0000-0000-000099050000}"/>
    <cellStyle name="40% - Accent1 2" xfId="1512" xr:uid="{00000000-0005-0000-0000-00009A050000}"/>
    <cellStyle name="40% - Accent1 2 2" xfId="1513" xr:uid="{00000000-0005-0000-0000-00009B050000}"/>
    <cellStyle name="40% - Accent1 3" xfId="1514" xr:uid="{00000000-0005-0000-0000-00009C050000}"/>
    <cellStyle name="40% - Accent1 4" xfId="1515" xr:uid="{00000000-0005-0000-0000-00009D050000}"/>
    <cellStyle name="40% - Accent1 5" xfId="17" xr:uid="{00000000-0005-0000-0000-00009E050000}"/>
    <cellStyle name="40% - Accent1 5 2" xfId="5886" xr:uid="{00000000-0005-0000-0000-00009F050000}"/>
    <cellStyle name="40% - Accent2 2" xfId="1516" xr:uid="{00000000-0005-0000-0000-0000A0050000}"/>
    <cellStyle name="40% - Accent2 2 2" xfId="1517" xr:uid="{00000000-0005-0000-0000-0000A1050000}"/>
    <cellStyle name="40% - Accent2 3" xfId="1518" xr:uid="{00000000-0005-0000-0000-0000A2050000}"/>
    <cellStyle name="40% - Accent2 4" xfId="1519" xr:uid="{00000000-0005-0000-0000-0000A3050000}"/>
    <cellStyle name="40% - Accent2 5" xfId="18" xr:uid="{00000000-0005-0000-0000-0000A4050000}"/>
    <cellStyle name="40% - Accent2 5 2" xfId="5887" xr:uid="{00000000-0005-0000-0000-0000A5050000}"/>
    <cellStyle name="40% - Accent3 2" xfId="1520" xr:uid="{00000000-0005-0000-0000-0000A6050000}"/>
    <cellStyle name="40% - Accent3 2 2" xfId="1521" xr:uid="{00000000-0005-0000-0000-0000A7050000}"/>
    <cellStyle name="40% - Accent3 3" xfId="1522" xr:uid="{00000000-0005-0000-0000-0000A8050000}"/>
    <cellStyle name="40% - Accent3 4" xfId="1523" xr:uid="{00000000-0005-0000-0000-0000A9050000}"/>
    <cellStyle name="40% - Accent3 5" xfId="19" xr:uid="{00000000-0005-0000-0000-0000AA050000}"/>
    <cellStyle name="40% - Accent3 5 2" xfId="5888" xr:uid="{00000000-0005-0000-0000-0000AB050000}"/>
    <cellStyle name="40% - Accent4 2" xfId="1524" xr:uid="{00000000-0005-0000-0000-0000AC050000}"/>
    <cellStyle name="40% - Accent4 2 2" xfId="1525" xr:uid="{00000000-0005-0000-0000-0000AD050000}"/>
    <cellStyle name="40% - Accent4 3" xfId="1526" xr:uid="{00000000-0005-0000-0000-0000AE050000}"/>
    <cellStyle name="40% - Accent4 4" xfId="1527" xr:uid="{00000000-0005-0000-0000-0000AF050000}"/>
    <cellStyle name="40% - Accent4 5" xfId="20" xr:uid="{00000000-0005-0000-0000-0000B0050000}"/>
    <cellStyle name="40% - Accent4 5 2" xfId="5889" xr:uid="{00000000-0005-0000-0000-0000B1050000}"/>
    <cellStyle name="40% - Accent5 2" xfId="1528" xr:uid="{00000000-0005-0000-0000-0000B2050000}"/>
    <cellStyle name="40% - Accent5 2 2" xfId="1529" xr:uid="{00000000-0005-0000-0000-0000B3050000}"/>
    <cellStyle name="40% - Accent5 3" xfId="1530" xr:uid="{00000000-0005-0000-0000-0000B4050000}"/>
    <cellStyle name="40% - Accent5 4" xfId="1531" xr:uid="{00000000-0005-0000-0000-0000B5050000}"/>
    <cellStyle name="40% - Accent5 5" xfId="21" xr:uid="{00000000-0005-0000-0000-0000B6050000}"/>
    <cellStyle name="40% - Accent5 5 2" xfId="5890" xr:uid="{00000000-0005-0000-0000-0000B7050000}"/>
    <cellStyle name="40% - Accent6 2" xfId="1532" xr:uid="{00000000-0005-0000-0000-0000B8050000}"/>
    <cellStyle name="40% - Accent6 2 2" xfId="1533" xr:uid="{00000000-0005-0000-0000-0000B9050000}"/>
    <cellStyle name="40% - Accent6 3" xfId="1534" xr:uid="{00000000-0005-0000-0000-0000BA050000}"/>
    <cellStyle name="40% - Accent6 4" xfId="1535" xr:uid="{00000000-0005-0000-0000-0000BB050000}"/>
    <cellStyle name="40% - Accent6 5" xfId="22" xr:uid="{00000000-0005-0000-0000-0000BC050000}"/>
    <cellStyle name="40% - Accent6 5 2" xfId="5891" xr:uid="{00000000-0005-0000-0000-0000BD050000}"/>
    <cellStyle name="52" xfId="1536" xr:uid="{00000000-0005-0000-0000-0000BE050000}"/>
    <cellStyle name="6" xfId="1537" xr:uid="{00000000-0005-0000-0000-0000BF050000}"/>
    <cellStyle name="6 2" xfId="1538" xr:uid="{00000000-0005-0000-0000-0000C0050000}"/>
    <cellStyle name="6_131114- Bieu giao du toan CTMTQG 2014 giao" xfId="1539" xr:uid="{00000000-0005-0000-0000-0000C1050000}"/>
    <cellStyle name="6_15_10_2013 BC nhu cau von doi ung ODA (2014-2016) ngay 15102013 Sua" xfId="1540" xr:uid="{00000000-0005-0000-0000-0000C2050000}"/>
    <cellStyle name="6_BC nhu cau von doi ung ODA nganh NN (BKH)" xfId="1541" xr:uid="{00000000-0005-0000-0000-0000C3050000}"/>
    <cellStyle name="6_BC nhu cau von doi ung ODA nganh NN (BKH)_05-12  KH trung han 2016-2020 - Liem Thinh edited" xfId="1542" xr:uid="{00000000-0005-0000-0000-0000C4050000}"/>
    <cellStyle name="6_BC nhu cau von doi ung ODA nganh NN (BKH)_Copy of 05-12  KH trung han 2016-2020 - Liem Thinh edited (1)" xfId="1543" xr:uid="{00000000-0005-0000-0000-0000C5050000}"/>
    <cellStyle name="6_BC Tai co cau (bieu TH)" xfId="1544" xr:uid="{00000000-0005-0000-0000-0000C6050000}"/>
    <cellStyle name="6_BC Tai co cau (bieu TH)_05-12  KH trung han 2016-2020 - Liem Thinh edited" xfId="1545" xr:uid="{00000000-0005-0000-0000-0000C7050000}"/>
    <cellStyle name="6_BC Tai co cau (bieu TH)_Copy of 05-12  KH trung han 2016-2020 - Liem Thinh edited (1)" xfId="1546" xr:uid="{00000000-0005-0000-0000-0000C8050000}"/>
    <cellStyle name="6_Book1" xfId="1547" xr:uid="{00000000-0005-0000-0000-0000C9050000}"/>
    <cellStyle name="6_Cong trinh co y kien LD_Dang_NN_2011-Tay nguyen-9-10" xfId="1548" xr:uid="{00000000-0005-0000-0000-0000CA050000}"/>
    <cellStyle name="6_Cong trinh co y kien LD_Dang_NN_2011-Tay nguyen-9-10_!1 1 bao cao giao KH ve HTCMT vung TNB   12-12-2011" xfId="1549" xr:uid="{00000000-0005-0000-0000-0000CB050000}"/>
    <cellStyle name="6_Cong trinh co y kien LD_Dang_NN_2011-Tay nguyen-9-10_131114- Bieu giao du toan CTMTQG 2014 giao" xfId="1550" xr:uid="{00000000-0005-0000-0000-0000CC050000}"/>
    <cellStyle name="6_Cong trinh co y kien LD_Dang_NN_2011-Tay nguyen-9-10_Bieu4HTMT" xfId="1551" xr:uid="{00000000-0005-0000-0000-0000CD050000}"/>
    <cellStyle name="6_Cong trinh co y kien LD_Dang_NN_2011-Tay nguyen-9-10_Bieu4HTMT_!1 1 bao cao giao KH ve HTCMT vung TNB   12-12-2011" xfId="1552" xr:uid="{00000000-0005-0000-0000-0000CE050000}"/>
    <cellStyle name="6_Cong trinh co y kien LD_Dang_NN_2011-Tay nguyen-9-10_Bieu4HTMT_KH TPCP vung TNB (03-1-2012)" xfId="1553" xr:uid="{00000000-0005-0000-0000-0000CF050000}"/>
    <cellStyle name="6_Cong trinh co y kien LD_Dang_NN_2011-Tay nguyen-9-10_KH TPCP vung TNB (03-1-2012)" xfId="1554" xr:uid="{00000000-0005-0000-0000-0000D0050000}"/>
    <cellStyle name="6_DK 2014-2015 final" xfId="1555" xr:uid="{00000000-0005-0000-0000-0000D1050000}"/>
    <cellStyle name="6_DK 2014-2015 final_05-12  KH trung han 2016-2020 - Liem Thinh edited" xfId="1556" xr:uid="{00000000-0005-0000-0000-0000D2050000}"/>
    <cellStyle name="6_DK 2014-2015 final_Copy of 05-12  KH trung han 2016-2020 - Liem Thinh edited (1)" xfId="1557" xr:uid="{00000000-0005-0000-0000-0000D3050000}"/>
    <cellStyle name="6_DK 2014-2015 new" xfId="1558" xr:uid="{00000000-0005-0000-0000-0000D4050000}"/>
    <cellStyle name="6_DK 2014-2015 new_05-12  KH trung han 2016-2020 - Liem Thinh edited" xfId="1559" xr:uid="{00000000-0005-0000-0000-0000D5050000}"/>
    <cellStyle name="6_DK 2014-2015 new_Copy of 05-12  KH trung han 2016-2020 - Liem Thinh edited (1)" xfId="1560" xr:uid="{00000000-0005-0000-0000-0000D6050000}"/>
    <cellStyle name="6_DK KH CBDT 2014 11-11-2013" xfId="1561" xr:uid="{00000000-0005-0000-0000-0000D7050000}"/>
    <cellStyle name="6_DK KH CBDT 2014 11-11-2013(1)" xfId="1562" xr:uid="{00000000-0005-0000-0000-0000D8050000}"/>
    <cellStyle name="6_DK KH CBDT 2014 11-11-2013(1)_05-12  KH trung han 2016-2020 - Liem Thinh edited" xfId="1563" xr:uid="{00000000-0005-0000-0000-0000D9050000}"/>
    <cellStyle name="6_DK KH CBDT 2014 11-11-2013(1)_Copy of 05-12  KH trung han 2016-2020 - Liem Thinh edited (1)" xfId="1564" xr:uid="{00000000-0005-0000-0000-0000DA050000}"/>
    <cellStyle name="6_DK KH CBDT 2014 11-11-2013_05-12  KH trung han 2016-2020 - Liem Thinh edited" xfId="1565" xr:uid="{00000000-0005-0000-0000-0000DB050000}"/>
    <cellStyle name="6_DK KH CBDT 2014 11-11-2013_Copy of 05-12  KH trung han 2016-2020 - Liem Thinh edited (1)" xfId="1566" xr:uid="{00000000-0005-0000-0000-0000DC050000}"/>
    <cellStyle name="6_KH 2011-2015" xfId="1567" xr:uid="{00000000-0005-0000-0000-0000DD050000}"/>
    <cellStyle name="6_KHKT_tong_quat_BK_(Pb_20.3)(1) (1)" xfId="1568" xr:uid="{00000000-0005-0000-0000-0000DE050000}"/>
    <cellStyle name="6_PL 2 (Nhan su)" xfId="1569" xr:uid="{00000000-0005-0000-0000-0000DF050000}"/>
    <cellStyle name="6_PL1 " xfId="1570" xr:uid="{00000000-0005-0000-0000-0000E0050000}"/>
    <cellStyle name="6_tai co cau dau tu (tong hop)1" xfId="1571" xr:uid="{00000000-0005-0000-0000-0000E1050000}"/>
    <cellStyle name="6_TINH HNH DOANH NGHIEP GUI KIEM TOAN" xfId="1572" xr:uid="{00000000-0005-0000-0000-0000E2050000}"/>
    <cellStyle name="6_TN - Ho tro khac 2011" xfId="1573" xr:uid="{00000000-0005-0000-0000-0000E3050000}"/>
    <cellStyle name="6_TN - Ho tro khac 2011_!1 1 bao cao giao KH ve HTCMT vung TNB   12-12-2011" xfId="1574" xr:uid="{00000000-0005-0000-0000-0000E4050000}"/>
    <cellStyle name="6_TN - Ho tro khac 2011_131114- Bieu giao du toan CTMTQG 2014 giao" xfId="1575" xr:uid="{00000000-0005-0000-0000-0000E5050000}"/>
    <cellStyle name="6_TN - Ho tro khac 2011_Bieu4HTMT" xfId="1576" xr:uid="{00000000-0005-0000-0000-0000E6050000}"/>
    <cellStyle name="6_TN - Ho tro khac 2011_Bieu4HTMT_!1 1 bao cao giao KH ve HTCMT vung TNB   12-12-2011" xfId="1577" xr:uid="{00000000-0005-0000-0000-0000E7050000}"/>
    <cellStyle name="6_TN - Ho tro khac 2011_Bieu4HTMT_KH TPCP vung TNB (03-1-2012)" xfId="1578" xr:uid="{00000000-0005-0000-0000-0000E8050000}"/>
    <cellStyle name="6_TN - Ho tro khac 2011_KH TPCP vung TNB (03-1-2012)" xfId="1579" xr:uid="{00000000-0005-0000-0000-0000E9050000}"/>
    <cellStyle name="60% - Accent1 2" xfId="1580" xr:uid="{00000000-0005-0000-0000-0000EA050000}"/>
    <cellStyle name="60% - Accent1 3" xfId="1581" xr:uid="{00000000-0005-0000-0000-0000EB050000}"/>
    <cellStyle name="60% - Accent1 4" xfId="1582" xr:uid="{00000000-0005-0000-0000-0000EC050000}"/>
    <cellStyle name="60% - Accent1 5" xfId="23" xr:uid="{00000000-0005-0000-0000-0000ED050000}"/>
    <cellStyle name="60% - Accent2 2" xfId="1583" xr:uid="{00000000-0005-0000-0000-0000EE050000}"/>
    <cellStyle name="60% - Accent2 3" xfId="1584" xr:uid="{00000000-0005-0000-0000-0000EF050000}"/>
    <cellStyle name="60% - Accent2 4" xfId="1585" xr:uid="{00000000-0005-0000-0000-0000F0050000}"/>
    <cellStyle name="60% - Accent2 5" xfId="24" xr:uid="{00000000-0005-0000-0000-0000F1050000}"/>
    <cellStyle name="60% - Accent3 2" xfId="1586" xr:uid="{00000000-0005-0000-0000-0000F2050000}"/>
    <cellStyle name="60% - Accent3 3" xfId="1587" xr:uid="{00000000-0005-0000-0000-0000F3050000}"/>
    <cellStyle name="60% - Accent3 4" xfId="1588" xr:uid="{00000000-0005-0000-0000-0000F4050000}"/>
    <cellStyle name="60% - Accent3 5" xfId="25" xr:uid="{00000000-0005-0000-0000-0000F5050000}"/>
    <cellStyle name="60% - Accent4 2" xfId="1589" xr:uid="{00000000-0005-0000-0000-0000F6050000}"/>
    <cellStyle name="60% - Accent4 3" xfId="1590" xr:uid="{00000000-0005-0000-0000-0000F7050000}"/>
    <cellStyle name="60% - Accent4 4" xfId="1591" xr:uid="{00000000-0005-0000-0000-0000F8050000}"/>
    <cellStyle name="60% - Accent4 5" xfId="26" xr:uid="{00000000-0005-0000-0000-0000F9050000}"/>
    <cellStyle name="60% - Accent5 2" xfId="1592" xr:uid="{00000000-0005-0000-0000-0000FA050000}"/>
    <cellStyle name="60% - Accent5 3" xfId="1593" xr:uid="{00000000-0005-0000-0000-0000FB050000}"/>
    <cellStyle name="60% - Accent5 4" xfId="1594" xr:uid="{00000000-0005-0000-0000-0000FC050000}"/>
    <cellStyle name="60% - Accent5 5" xfId="27" xr:uid="{00000000-0005-0000-0000-0000FD050000}"/>
    <cellStyle name="60% - Accent6 2" xfId="1595" xr:uid="{00000000-0005-0000-0000-0000FE050000}"/>
    <cellStyle name="60% - Accent6 3" xfId="1596" xr:uid="{00000000-0005-0000-0000-0000FF050000}"/>
    <cellStyle name="60% - Accent6 4" xfId="1597" xr:uid="{00000000-0005-0000-0000-000000060000}"/>
    <cellStyle name="60% - Accent6 5" xfId="28" xr:uid="{00000000-0005-0000-0000-000001060000}"/>
    <cellStyle name="9" xfId="1598" xr:uid="{00000000-0005-0000-0000-000002060000}"/>
    <cellStyle name="9_!1 1 bao cao giao KH ve HTCMT vung TNB   12-12-2011" xfId="1599" xr:uid="{00000000-0005-0000-0000-000003060000}"/>
    <cellStyle name="9_131114- Bieu giao du toan CTMTQG 2014 giao" xfId="1600" xr:uid="{00000000-0005-0000-0000-000004060000}"/>
    <cellStyle name="9_Bieu4HTMT" xfId="1601" xr:uid="{00000000-0005-0000-0000-000005060000}"/>
    <cellStyle name="9_Bieu4HTMT_!1 1 bao cao giao KH ve HTCMT vung TNB   12-12-2011" xfId="1602" xr:uid="{00000000-0005-0000-0000-000006060000}"/>
    <cellStyle name="9_Bieu4HTMT_KH TPCP vung TNB (03-1-2012)" xfId="1603" xr:uid="{00000000-0005-0000-0000-000007060000}"/>
    <cellStyle name="9_KH TPCP vung TNB (03-1-2012)" xfId="1604" xr:uid="{00000000-0005-0000-0000-000008060000}"/>
    <cellStyle name="a" xfId="1605" xr:uid="{00000000-0005-0000-0000-000009060000}"/>
    <cellStyle name="Accent1 2" xfId="1606" xr:uid="{00000000-0005-0000-0000-00000A060000}"/>
    <cellStyle name="Accent1 3" xfId="1607" xr:uid="{00000000-0005-0000-0000-00000B060000}"/>
    <cellStyle name="Accent1 4" xfId="1608" xr:uid="{00000000-0005-0000-0000-00000C060000}"/>
    <cellStyle name="Accent1 5" xfId="29" xr:uid="{00000000-0005-0000-0000-00000D060000}"/>
    <cellStyle name="Accent2 2" xfId="1609" xr:uid="{00000000-0005-0000-0000-00000E060000}"/>
    <cellStyle name="Accent2 3" xfId="1610" xr:uid="{00000000-0005-0000-0000-00000F060000}"/>
    <cellStyle name="Accent2 4" xfId="1611" xr:uid="{00000000-0005-0000-0000-000010060000}"/>
    <cellStyle name="Accent2 5" xfId="30" xr:uid="{00000000-0005-0000-0000-000011060000}"/>
    <cellStyle name="Accent3 2" xfId="1612" xr:uid="{00000000-0005-0000-0000-000012060000}"/>
    <cellStyle name="Accent3 3" xfId="1613" xr:uid="{00000000-0005-0000-0000-000013060000}"/>
    <cellStyle name="Accent3 4" xfId="1614" xr:uid="{00000000-0005-0000-0000-000014060000}"/>
    <cellStyle name="Accent3 5" xfId="31" xr:uid="{00000000-0005-0000-0000-000015060000}"/>
    <cellStyle name="Accent4 2" xfId="1615" xr:uid="{00000000-0005-0000-0000-000016060000}"/>
    <cellStyle name="Accent4 3" xfId="1616" xr:uid="{00000000-0005-0000-0000-000017060000}"/>
    <cellStyle name="Accent4 4" xfId="1617" xr:uid="{00000000-0005-0000-0000-000018060000}"/>
    <cellStyle name="Accent4 5" xfId="32" xr:uid="{00000000-0005-0000-0000-000019060000}"/>
    <cellStyle name="Accent5 2" xfId="1618" xr:uid="{00000000-0005-0000-0000-00001A060000}"/>
    <cellStyle name="Accent5 3" xfId="1619" xr:uid="{00000000-0005-0000-0000-00001B060000}"/>
    <cellStyle name="Accent5 4" xfId="1620" xr:uid="{00000000-0005-0000-0000-00001C060000}"/>
    <cellStyle name="Accent5 5" xfId="33" xr:uid="{00000000-0005-0000-0000-00001D060000}"/>
    <cellStyle name="Accent6 2" xfId="1621" xr:uid="{00000000-0005-0000-0000-00001E060000}"/>
    <cellStyle name="Accent6 3" xfId="1622" xr:uid="{00000000-0005-0000-0000-00001F060000}"/>
    <cellStyle name="Accent6 4" xfId="1623" xr:uid="{00000000-0005-0000-0000-000020060000}"/>
    <cellStyle name="Accent6 5" xfId="34" xr:uid="{00000000-0005-0000-0000-000021060000}"/>
    <cellStyle name="ÅëÈ­ [0]_      " xfId="1624" xr:uid="{00000000-0005-0000-0000-000022060000}"/>
    <cellStyle name="AeE­ [0]_INQUIRY ¿?¾÷AßAø " xfId="1625" xr:uid="{00000000-0005-0000-0000-000023060000}"/>
    <cellStyle name="ÅëÈ­ [0]_L601CPT" xfId="1626" xr:uid="{00000000-0005-0000-0000-000024060000}"/>
    <cellStyle name="ÅëÈ­_      " xfId="1627" xr:uid="{00000000-0005-0000-0000-000025060000}"/>
    <cellStyle name="AeE­_INQUIRY ¿?¾÷AßAø " xfId="1628" xr:uid="{00000000-0005-0000-0000-000026060000}"/>
    <cellStyle name="ÅëÈ­_L601CPT" xfId="1629" xr:uid="{00000000-0005-0000-0000-000027060000}"/>
    <cellStyle name="args.style" xfId="1630" xr:uid="{00000000-0005-0000-0000-000028060000}"/>
    <cellStyle name="args.style 2" xfId="1631" xr:uid="{00000000-0005-0000-0000-000029060000}"/>
    <cellStyle name="at" xfId="1632" xr:uid="{00000000-0005-0000-0000-00002A060000}"/>
    <cellStyle name="ÄÞ¸¶ [0]_      " xfId="1633" xr:uid="{00000000-0005-0000-0000-00002B060000}"/>
    <cellStyle name="AÞ¸¶ [0]_INQUIRY ¿?¾÷AßAø " xfId="1634" xr:uid="{00000000-0005-0000-0000-00002C060000}"/>
    <cellStyle name="ÄÞ¸¶ [0]_L601CPT" xfId="1635" xr:uid="{00000000-0005-0000-0000-00002D060000}"/>
    <cellStyle name="ÄÞ¸¶_      " xfId="1636" xr:uid="{00000000-0005-0000-0000-00002E060000}"/>
    <cellStyle name="AÞ¸¶_INQUIRY ¿?¾÷AßAø " xfId="1637" xr:uid="{00000000-0005-0000-0000-00002F060000}"/>
    <cellStyle name="ÄÞ¸¶_L601CPT" xfId="1638" xr:uid="{00000000-0005-0000-0000-000030060000}"/>
    <cellStyle name="AutoFormat Options" xfId="1639" xr:uid="{00000000-0005-0000-0000-000031060000}"/>
    <cellStyle name="AutoFormat Options 2" xfId="1640" xr:uid="{00000000-0005-0000-0000-000032060000}"/>
    <cellStyle name="Bad 2" xfId="1641" xr:uid="{00000000-0005-0000-0000-000033060000}"/>
    <cellStyle name="Bad 3" xfId="1642" xr:uid="{00000000-0005-0000-0000-000034060000}"/>
    <cellStyle name="Bad 4" xfId="1643" xr:uid="{00000000-0005-0000-0000-000035060000}"/>
    <cellStyle name="Bad 5" xfId="35" xr:uid="{00000000-0005-0000-0000-000036060000}"/>
    <cellStyle name="Bangchu" xfId="1644" xr:uid="{00000000-0005-0000-0000-000037060000}"/>
    <cellStyle name="Bình thường" xfId="0" builtinId="0"/>
    <cellStyle name="Bình thường 2" xfId="6362" xr:uid="{00000000-0005-0000-0000-000038060000}"/>
    <cellStyle name="Body" xfId="1645" xr:uid="{00000000-0005-0000-0000-000039060000}"/>
    <cellStyle name="C?AØ_¿?¾÷CoE² " xfId="1646" xr:uid="{00000000-0005-0000-0000-00003A060000}"/>
    <cellStyle name="C~1" xfId="1647" xr:uid="{00000000-0005-0000-0000-00003B060000}"/>
    <cellStyle name="Ç¥ÁØ_      " xfId="1648" xr:uid="{00000000-0005-0000-0000-00003C060000}"/>
    <cellStyle name="C￥AØ_¿μ¾÷CoE² " xfId="1649" xr:uid="{00000000-0005-0000-0000-00003D060000}"/>
    <cellStyle name="Ç¥ÁØ_±¸¹Ì´ëÃ¥" xfId="1650" xr:uid="{00000000-0005-0000-0000-00003E060000}"/>
    <cellStyle name="C￥AØ_≫c¾÷ºIº° AN°e " xfId="1651" xr:uid="{00000000-0005-0000-0000-00003F060000}"/>
    <cellStyle name="Ç¥ÁØ_°èÈ¹" xfId="1652" xr:uid="{00000000-0005-0000-0000-000040060000}"/>
    <cellStyle name="C￥AØ_Sheet1_¿μ¾÷CoE² " xfId="1653" xr:uid="{00000000-0005-0000-0000-000041060000}"/>
    <cellStyle name="Ç¥ÁØ_ÿÿÿÿÿÿ_4_ÃÑÇÕ°è " xfId="1654" xr:uid="{00000000-0005-0000-0000-000042060000}"/>
    <cellStyle name="Calc Currency (0)" xfId="1655" xr:uid="{00000000-0005-0000-0000-000043060000}"/>
    <cellStyle name="Calc Currency (0) 2" xfId="1656" xr:uid="{00000000-0005-0000-0000-000044060000}"/>
    <cellStyle name="Calc Currency (2)" xfId="1657" xr:uid="{00000000-0005-0000-0000-000045060000}"/>
    <cellStyle name="Calc Currency (2) 10" xfId="1658" xr:uid="{00000000-0005-0000-0000-000046060000}"/>
    <cellStyle name="Calc Currency (2) 11" xfId="1659" xr:uid="{00000000-0005-0000-0000-000047060000}"/>
    <cellStyle name="Calc Currency (2) 12" xfId="1660" xr:uid="{00000000-0005-0000-0000-000048060000}"/>
    <cellStyle name="Calc Currency (2) 13" xfId="1661" xr:uid="{00000000-0005-0000-0000-000049060000}"/>
    <cellStyle name="Calc Currency (2) 14" xfId="1662" xr:uid="{00000000-0005-0000-0000-00004A060000}"/>
    <cellStyle name="Calc Currency (2) 15" xfId="1663" xr:uid="{00000000-0005-0000-0000-00004B060000}"/>
    <cellStyle name="Calc Currency (2) 16" xfId="1664" xr:uid="{00000000-0005-0000-0000-00004C060000}"/>
    <cellStyle name="Calc Currency (2) 2" xfId="1665" xr:uid="{00000000-0005-0000-0000-00004D060000}"/>
    <cellStyle name="Calc Currency (2) 3" xfId="1666" xr:uid="{00000000-0005-0000-0000-00004E060000}"/>
    <cellStyle name="Calc Currency (2) 4" xfId="1667" xr:uid="{00000000-0005-0000-0000-00004F060000}"/>
    <cellStyle name="Calc Currency (2) 5" xfId="1668" xr:uid="{00000000-0005-0000-0000-000050060000}"/>
    <cellStyle name="Calc Currency (2) 6" xfId="1669" xr:uid="{00000000-0005-0000-0000-000051060000}"/>
    <cellStyle name="Calc Currency (2) 7" xfId="1670" xr:uid="{00000000-0005-0000-0000-000052060000}"/>
    <cellStyle name="Calc Currency (2) 8" xfId="1671" xr:uid="{00000000-0005-0000-0000-000053060000}"/>
    <cellStyle name="Calc Currency (2) 9" xfId="1672" xr:uid="{00000000-0005-0000-0000-000054060000}"/>
    <cellStyle name="Calc Percent (0)" xfId="1673" xr:uid="{00000000-0005-0000-0000-000055060000}"/>
    <cellStyle name="Calc Percent (0) 10" xfId="1674" xr:uid="{00000000-0005-0000-0000-000056060000}"/>
    <cellStyle name="Calc Percent (0) 11" xfId="1675" xr:uid="{00000000-0005-0000-0000-000057060000}"/>
    <cellStyle name="Calc Percent (0) 12" xfId="1676" xr:uid="{00000000-0005-0000-0000-000058060000}"/>
    <cellStyle name="Calc Percent (0) 13" xfId="1677" xr:uid="{00000000-0005-0000-0000-000059060000}"/>
    <cellStyle name="Calc Percent (0) 14" xfId="1678" xr:uid="{00000000-0005-0000-0000-00005A060000}"/>
    <cellStyle name="Calc Percent (0) 15" xfId="1679" xr:uid="{00000000-0005-0000-0000-00005B060000}"/>
    <cellStyle name="Calc Percent (0) 16" xfId="1680" xr:uid="{00000000-0005-0000-0000-00005C060000}"/>
    <cellStyle name="Calc Percent (0) 2" xfId="1681" xr:uid="{00000000-0005-0000-0000-00005D060000}"/>
    <cellStyle name="Calc Percent (0) 3" xfId="1682" xr:uid="{00000000-0005-0000-0000-00005E060000}"/>
    <cellStyle name="Calc Percent (0) 4" xfId="1683" xr:uid="{00000000-0005-0000-0000-00005F060000}"/>
    <cellStyle name="Calc Percent (0) 5" xfId="1684" xr:uid="{00000000-0005-0000-0000-000060060000}"/>
    <cellStyle name="Calc Percent (0) 6" xfId="1685" xr:uid="{00000000-0005-0000-0000-000061060000}"/>
    <cellStyle name="Calc Percent (0) 7" xfId="1686" xr:uid="{00000000-0005-0000-0000-000062060000}"/>
    <cellStyle name="Calc Percent (0) 8" xfId="1687" xr:uid="{00000000-0005-0000-0000-000063060000}"/>
    <cellStyle name="Calc Percent (0) 9" xfId="1688" xr:uid="{00000000-0005-0000-0000-000064060000}"/>
    <cellStyle name="Calc Percent (1)" xfId="1689" xr:uid="{00000000-0005-0000-0000-000065060000}"/>
    <cellStyle name="Calc Percent (1) 10" xfId="1690" xr:uid="{00000000-0005-0000-0000-000066060000}"/>
    <cellStyle name="Calc Percent (1) 11" xfId="1691" xr:uid="{00000000-0005-0000-0000-000067060000}"/>
    <cellStyle name="Calc Percent (1) 12" xfId="1692" xr:uid="{00000000-0005-0000-0000-000068060000}"/>
    <cellStyle name="Calc Percent (1) 13" xfId="1693" xr:uid="{00000000-0005-0000-0000-000069060000}"/>
    <cellStyle name="Calc Percent (1) 14" xfId="1694" xr:uid="{00000000-0005-0000-0000-00006A060000}"/>
    <cellStyle name="Calc Percent (1) 15" xfId="1695" xr:uid="{00000000-0005-0000-0000-00006B060000}"/>
    <cellStyle name="Calc Percent (1) 16" xfId="1696" xr:uid="{00000000-0005-0000-0000-00006C060000}"/>
    <cellStyle name="Calc Percent (1) 2" xfId="1697" xr:uid="{00000000-0005-0000-0000-00006D060000}"/>
    <cellStyle name="Calc Percent (1) 3" xfId="1698" xr:uid="{00000000-0005-0000-0000-00006E060000}"/>
    <cellStyle name="Calc Percent (1) 4" xfId="1699" xr:uid="{00000000-0005-0000-0000-00006F060000}"/>
    <cellStyle name="Calc Percent (1) 5" xfId="1700" xr:uid="{00000000-0005-0000-0000-000070060000}"/>
    <cellStyle name="Calc Percent (1) 6" xfId="1701" xr:uid="{00000000-0005-0000-0000-000071060000}"/>
    <cellStyle name="Calc Percent (1) 7" xfId="1702" xr:uid="{00000000-0005-0000-0000-000072060000}"/>
    <cellStyle name="Calc Percent (1) 8" xfId="1703" xr:uid="{00000000-0005-0000-0000-000073060000}"/>
    <cellStyle name="Calc Percent (1) 9" xfId="1704" xr:uid="{00000000-0005-0000-0000-000074060000}"/>
    <cellStyle name="Calc Percent (2)" xfId="1705" xr:uid="{00000000-0005-0000-0000-000075060000}"/>
    <cellStyle name="Calc Percent (2) 10" xfId="1706" xr:uid="{00000000-0005-0000-0000-000076060000}"/>
    <cellStyle name="Calc Percent (2) 11" xfId="1707" xr:uid="{00000000-0005-0000-0000-000077060000}"/>
    <cellStyle name="Calc Percent (2) 12" xfId="1708" xr:uid="{00000000-0005-0000-0000-000078060000}"/>
    <cellStyle name="Calc Percent (2) 13" xfId="1709" xr:uid="{00000000-0005-0000-0000-000079060000}"/>
    <cellStyle name="Calc Percent (2) 14" xfId="1710" xr:uid="{00000000-0005-0000-0000-00007A060000}"/>
    <cellStyle name="Calc Percent (2) 15" xfId="1711" xr:uid="{00000000-0005-0000-0000-00007B060000}"/>
    <cellStyle name="Calc Percent (2) 16" xfId="1712" xr:uid="{00000000-0005-0000-0000-00007C060000}"/>
    <cellStyle name="Calc Percent (2) 2" xfId="1713" xr:uid="{00000000-0005-0000-0000-00007D060000}"/>
    <cellStyle name="Calc Percent (2) 3" xfId="1714" xr:uid="{00000000-0005-0000-0000-00007E060000}"/>
    <cellStyle name="Calc Percent (2) 4" xfId="1715" xr:uid="{00000000-0005-0000-0000-00007F060000}"/>
    <cellStyle name="Calc Percent (2) 5" xfId="1716" xr:uid="{00000000-0005-0000-0000-000080060000}"/>
    <cellStyle name="Calc Percent (2) 6" xfId="1717" xr:uid="{00000000-0005-0000-0000-000081060000}"/>
    <cellStyle name="Calc Percent (2) 7" xfId="1718" xr:uid="{00000000-0005-0000-0000-000082060000}"/>
    <cellStyle name="Calc Percent (2) 8" xfId="1719" xr:uid="{00000000-0005-0000-0000-000083060000}"/>
    <cellStyle name="Calc Percent (2) 9" xfId="1720" xr:uid="{00000000-0005-0000-0000-000084060000}"/>
    <cellStyle name="Calc Units (0)" xfId="1721" xr:uid="{00000000-0005-0000-0000-000085060000}"/>
    <cellStyle name="Calc Units (0) 10" xfId="1722" xr:uid="{00000000-0005-0000-0000-000086060000}"/>
    <cellStyle name="Calc Units (0) 11" xfId="1723" xr:uid="{00000000-0005-0000-0000-000087060000}"/>
    <cellStyle name="Calc Units (0) 12" xfId="1724" xr:uid="{00000000-0005-0000-0000-000088060000}"/>
    <cellStyle name="Calc Units (0) 13" xfId="1725" xr:uid="{00000000-0005-0000-0000-000089060000}"/>
    <cellStyle name="Calc Units (0) 14" xfId="1726" xr:uid="{00000000-0005-0000-0000-00008A060000}"/>
    <cellStyle name="Calc Units (0) 15" xfId="1727" xr:uid="{00000000-0005-0000-0000-00008B060000}"/>
    <cellStyle name="Calc Units (0) 16" xfId="1728" xr:uid="{00000000-0005-0000-0000-00008C060000}"/>
    <cellStyle name="Calc Units (0) 2" xfId="1729" xr:uid="{00000000-0005-0000-0000-00008D060000}"/>
    <cellStyle name="Calc Units (0) 3" xfId="1730" xr:uid="{00000000-0005-0000-0000-00008E060000}"/>
    <cellStyle name="Calc Units (0) 4" xfId="1731" xr:uid="{00000000-0005-0000-0000-00008F060000}"/>
    <cellStyle name="Calc Units (0) 5" xfId="1732" xr:uid="{00000000-0005-0000-0000-000090060000}"/>
    <cellStyle name="Calc Units (0) 6" xfId="1733" xr:uid="{00000000-0005-0000-0000-000091060000}"/>
    <cellStyle name="Calc Units (0) 7" xfId="1734" xr:uid="{00000000-0005-0000-0000-000092060000}"/>
    <cellStyle name="Calc Units (0) 8" xfId="1735" xr:uid="{00000000-0005-0000-0000-000093060000}"/>
    <cellStyle name="Calc Units (0) 9" xfId="1736" xr:uid="{00000000-0005-0000-0000-000094060000}"/>
    <cellStyle name="Calc Units (1)" xfId="1737" xr:uid="{00000000-0005-0000-0000-000095060000}"/>
    <cellStyle name="Calc Units (1) 10" xfId="1738" xr:uid="{00000000-0005-0000-0000-000096060000}"/>
    <cellStyle name="Calc Units (1) 11" xfId="1739" xr:uid="{00000000-0005-0000-0000-000097060000}"/>
    <cellStyle name="Calc Units (1) 12" xfId="1740" xr:uid="{00000000-0005-0000-0000-000098060000}"/>
    <cellStyle name="Calc Units (1) 13" xfId="1741" xr:uid="{00000000-0005-0000-0000-000099060000}"/>
    <cellStyle name="Calc Units (1) 14" xfId="1742" xr:uid="{00000000-0005-0000-0000-00009A060000}"/>
    <cellStyle name="Calc Units (1) 15" xfId="1743" xr:uid="{00000000-0005-0000-0000-00009B060000}"/>
    <cellStyle name="Calc Units (1) 16" xfId="1744" xr:uid="{00000000-0005-0000-0000-00009C060000}"/>
    <cellStyle name="Calc Units (1) 2" xfId="1745" xr:uid="{00000000-0005-0000-0000-00009D060000}"/>
    <cellStyle name="Calc Units (1) 3" xfId="1746" xr:uid="{00000000-0005-0000-0000-00009E060000}"/>
    <cellStyle name="Calc Units (1) 4" xfId="1747" xr:uid="{00000000-0005-0000-0000-00009F060000}"/>
    <cellStyle name="Calc Units (1) 5" xfId="1748" xr:uid="{00000000-0005-0000-0000-0000A0060000}"/>
    <cellStyle name="Calc Units (1) 6" xfId="1749" xr:uid="{00000000-0005-0000-0000-0000A1060000}"/>
    <cellStyle name="Calc Units (1) 7" xfId="1750" xr:uid="{00000000-0005-0000-0000-0000A2060000}"/>
    <cellStyle name="Calc Units (1) 8" xfId="1751" xr:uid="{00000000-0005-0000-0000-0000A3060000}"/>
    <cellStyle name="Calc Units (1) 9" xfId="1752" xr:uid="{00000000-0005-0000-0000-0000A4060000}"/>
    <cellStyle name="Calc Units (2)" xfId="1753" xr:uid="{00000000-0005-0000-0000-0000A5060000}"/>
    <cellStyle name="Calc Units (2) 10" xfId="1754" xr:uid="{00000000-0005-0000-0000-0000A6060000}"/>
    <cellStyle name="Calc Units (2) 11" xfId="1755" xr:uid="{00000000-0005-0000-0000-0000A7060000}"/>
    <cellStyle name="Calc Units (2) 12" xfId="1756" xr:uid="{00000000-0005-0000-0000-0000A8060000}"/>
    <cellStyle name="Calc Units (2) 13" xfId="1757" xr:uid="{00000000-0005-0000-0000-0000A9060000}"/>
    <cellStyle name="Calc Units (2) 14" xfId="1758" xr:uid="{00000000-0005-0000-0000-0000AA060000}"/>
    <cellStyle name="Calc Units (2) 15" xfId="1759" xr:uid="{00000000-0005-0000-0000-0000AB060000}"/>
    <cellStyle name="Calc Units (2) 16" xfId="1760" xr:uid="{00000000-0005-0000-0000-0000AC060000}"/>
    <cellStyle name="Calc Units (2) 2" xfId="1761" xr:uid="{00000000-0005-0000-0000-0000AD060000}"/>
    <cellStyle name="Calc Units (2) 3" xfId="1762" xr:uid="{00000000-0005-0000-0000-0000AE060000}"/>
    <cellStyle name="Calc Units (2) 4" xfId="1763" xr:uid="{00000000-0005-0000-0000-0000AF060000}"/>
    <cellStyle name="Calc Units (2) 5" xfId="1764" xr:uid="{00000000-0005-0000-0000-0000B0060000}"/>
    <cellStyle name="Calc Units (2) 6" xfId="1765" xr:uid="{00000000-0005-0000-0000-0000B1060000}"/>
    <cellStyle name="Calc Units (2) 7" xfId="1766" xr:uid="{00000000-0005-0000-0000-0000B2060000}"/>
    <cellStyle name="Calc Units (2) 8" xfId="1767" xr:uid="{00000000-0005-0000-0000-0000B3060000}"/>
    <cellStyle name="Calc Units (2) 9" xfId="1768" xr:uid="{00000000-0005-0000-0000-0000B4060000}"/>
    <cellStyle name="Calculation 2" xfId="1769" xr:uid="{00000000-0005-0000-0000-0000B5060000}"/>
    <cellStyle name="Calculation 2 2" xfId="5895" xr:uid="{00000000-0005-0000-0000-0000B6060000}"/>
    <cellStyle name="Calculation 2 2 2" xfId="6380" xr:uid="{00000000-0005-0000-0000-0000B7060000}"/>
    <cellStyle name="Calculation 3" xfId="1770" xr:uid="{00000000-0005-0000-0000-0000B8060000}"/>
    <cellStyle name="Calculation 3 2" xfId="5896" xr:uid="{00000000-0005-0000-0000-0000B9060000}"/>
    <cellStyle name="Calculation 3 2 2" xfId="6381" xr:uid="{00000000-0005-0000-0000-0000BA060000}"/>
    <cellStyle name="Calculation 4" xfId="1771" xr:uid="{00000000-0005-0000-0000-0000BB060000}"/>
    <cellStyle name="Calculation 4 2" xfId="5897" xr:uid="{00000000-0005-0000-0000-0000BC060000}"/>
    <cellStyle name="Calculation 4 2 2" xfId="6382" xr:uid="{00000000-0005-0000-0000-0000BD060000}"/>
    <cellStyle name="Calculation 5" xfId="36" xr:uid="{00000000-0005-0000-0000-0000BE060000}"/>
    <cellStyle name="category" xfId="1772" xr:uid="{00000000-0005-0000-0000-0000BF060000}"/>
    <cellStyle name="category 2" xfId="1773" xr:uid="{00000000-0005-0000-0000-0000C0060000}"/>
    <cellStyle name="CC1" xfId="1774" xr:uid="{00000000-0005-0000-0000-0000C1060000}"/>
    <cellStyle name="CC2" xfId="1775" xr:uid="{00000000-0005-0000-0000-0000C2060000}"/>
    <cellStyle name="Centered Heading" xfId="1776" xr:uid="{00000000-0005-0000-0000-0000C3060000}"/>
    <cellStyle name="Cerrency_Sheet2_XANGDAU" xfId="1777" xr:uid="{00000000-0005-0000-0000-0000C4060000}"/>
    <cellStyle name="Column_Title" xfId="1787" xr:uid="{00000000-0005-0000-0000-0000C5060000}"/>
    <cellStyle name="Comma  - Style1" xfId="1788" xr:uid="{00000000-0005-0000-0000-0000C7060000}"/>
    <cellStyle name="Comma  - Style2" xfId="1789" xr:uid="{00000000-0005-0000-0000-0000C8060000}"/>
    <cellStyle name="Comma  - Style3" xfId="1790" xr:uid="{00000000-0005-0000-0000-0000C9060000}"/>
    <cellStyle name="Comma  - Style4" xfId="1791" xr:uid="{00000000-0005-0000-0000-0000CA060000}"/>
    <cellStyle name="Comma  - Style5" xfId="1792" xr:uid="{00000000-0005-0000-0000-0000CB060000}"/>
    <cellStyle name="Comma  - Style6" xfId="1793" xr:uid="{00000000-0005-0000-0000-0000CC060000}"/>
    <cellStyle name="Comma  - Style7" xfId="1794" xr:uid="{00000000-0005-0000-0000-0000CD060000}"/>
    <cellStyle name="Comma  - Style8" xfId="1795" xr:uid="{00000000-0005-0000-0000-0000CE060000}"/>
    <cellStyle name="Comma %" xfId="1796" xr:uid="{00000000-0005-0000-0000-0000CF060000}"/>
    <cellStyle name="Comma % 10" xfId="1797" xr:uid="{00000000-0005-0000-0000-0000D0060000}"/>
    <cellStyle name="Comma % 11" xfId="1798" xr:uid="{00000000-0005-0000-0000-0000D1060000}"/>
    <cellStyle name="Comma % 12" xfId="1799" xr:uid="{00000000-0005-0000-0000-0000D2060000}"/>
    <cellStyle name="Comma % 13" xfId="1800" xr:uid="{00000000-0005-0000-0000-0000D3060000}"/>
    <cellStyle name="Comma % 14" xfId="1801" xr:uid="{00000000-0005-0000-0000-0000D4060000}"/>
    <cellStyle name="Comma % 15" xfId="1802" xr:uid="{00000000-0005-0000-0000-0000D5060000}"/>
    <cellStyle name="Comma % 2" xfId="1803" xr:uid="{00000000-0005-0000-0000-0000D6060000}"/>
    <cellStyle name="Comma % 3" xfId="1804" xr:uid="{00000000-0005-0000-0000-0000D7060000}"/>
    <cellStyle name="Comma % 4" xfId="1805" xr:uid="{00000000-0005-0000-0000-0000D8060000}"/>
    <cellStyle name="Comma % 5" xfId="1806" xr:uid="{00000000-0005-0000-0000-0000D9060000}"/>
    <cellStyle name="Comma % 6" xfId="1807" xr:uid="{00000000-0005-0000-0000-0000DA060000}"/>
    <cellStyle name="Comma % 7" xfId="1808" xr:uid="{00000000-0005-0000-0000-0000DB060000}"/>
    <cellStyle name="Comma % 8" xfId="1809" xr:uid="{00000000-0005-0000-0000-0000DC060000}"/>
    <cellStyle name="Comma % 9" xfId="1810" xr:uid="{00000000-0005-0000-0000-0000DD060000}"/>
    <cellStyle name="Comma [0] 10" xfId="1811" xr:uid="{00000000-0005-0000-0000-0000DE060000}"/>
    <cellStyle name="Comma [0] 11" xfId="1812" xr:uid="{00000000-0005-0000-0000-0000DF060000}"/>
    <cellStyle name="Comma [0] 11 2" xfId="1813" xr:uid="{00000000-0005-0000-0000-0000E0060000}"/>
    <cellStyle name="Comma [0] 12" xfId="1814" xr:uid="{00000000-0005-0000-0000-0000E1060000}"/>
    <cellStyle name="Comma [0] 12 2" xfId="1815" xr:uid="{00000000-0005-0000-0000-0000E2060000}"/>
    <cellStyle name="Comma [0] 2" xfId="1816" xr:uid="{00000000-0005-0000-0000-0000E3060000}"/>
    <cellStyle name="Comma [0] 2 10" xfId="1817" xr:uid="{00000000-0005-0000-0000-0000E4060000}"/>
    <cellStyle name="Comma [0] 2 11" xfId="1818" xr:uid="{00000000-0005-0000-0000-0000E5060000}"/>
    <cellStyle name="Comma [0] 2 12" xfId="1819" xr:uid="{00000000-0005-0000-0000-0000E6060000}"/>
    <cellStyle name="Comma [0] 2 13" xfId="1820" xr:uid="{00000000-0005-0000-0000-0000E7060000}"/>
    <cellStyle name="Comma [0] 2 14" xfId="1821" xr:uid="{00000000-0005-0000-0000-0000E8060000}"/>
    <cellStyle name="Comma [0] 2 15" xfId="1822" xr:uid="{00000000-0005-0000-0000-0000E9060000}"/>
    <cellStyle name="Comma [0] 2 16" xfId="1823" xr:uid="{00000000-0005-0000-0000-0000EA060000}"/>
    <cellStyle name="Comma [0] 2 17" xfId="1824" xr:uid="{00000000-0005-0000-0000-0000EB060000}"/>
    <cellStyle name="Comma [0] 2 18" xfId="1825" xr:uid="{00000000-0005-0000-0000-0000EC060000}"/>
    <cellStyle name="Comma [0] 2 19" xfId="1826" xr:uid="{00000000-0005-0000-0000-0000ED060000}"/>
    <cellStyle name="Comma [0] 2 2" xfId="1827" xr:uid="{00000000-0005-0000-0000-0000EE060000}"/>
    <cellStyle name="Comma [0] 2 2 2" xfId="1828" xr:uid="{00000000-0005-0000-0000-0000EF060000}"/>
    <cellStyle name="Comma [0] 2 2 3" xfId="1829" xr:uid="{00000000-0005-0000-0000-0000F0060000}"/>
    <cellStyle name="Comma [0] 2 2 3 2" xfId="1830" xr:uid="{00000000-0005-0000-0000-0000F1060000}"/>
    <cellStyle name="Comma [0] 2 2 3 2 2" xfId="1831" xr:uid="{00000000-0005-0000-0000-0000F2060000}"/>
    <cellStyle name="Comma [0] 2 2 3 2 2 2" xfId="1832" xr:uid="{00000000-0005-0000-0000-0000F3060000}"/>
    <cellStyle name="Comma [0] 2 2 3 2 2 3" xfId="1833" xr:uid="{00000000-0005-0000-0000-0000F4060000}"/>
    <cellStyle name="Comma [0] 2 2 3 2 2 3 2" xfId="5899" xr:uid="{00000000-0005-0000-0000-0000F5060000}"/>
    <cellStyle name="Comma [0] 2 2 3 2 3" xfId="1834" xr:uid="{00000000-0005-0000-0000-0000F6060000}"/>
    <cellStyle name="Comma [0] 2 2 3 2 4" xfId="1835" xr:uid="{00000000-0005-0000-0000-0000F7060000}"/>
    <cellStyle name="Comma [0] 2 2 3 2 4 2" xfId="5900" xr:uid="{00000000-0005-0000-0000-0000F8060000}"/>
    <cellStyle name="Comma [0] 2 2 3 3" xfId="1836" xr:uid="{00000000-0005-0000-0000-0000F9060000}"/>
    <cellStyle name="Comma [0] 2 2 3 3 2" xfId="1837" xr:uid="{00000000-0005-0000-0000-0000FA060000}"/>
    <cellStyle name="Comma [0] 2 2 3 3 3" xfId="1838" xr:uid="{00000000-0005-0000-0000-0000FB060000}"/>
    <cellStyle name="Comma [0] 2 2 3 3 3 2" xfId="5901" xr:uid="{00000000-0005-0000-0000-0000FC060000}"/>
    <cellStyle name="Comma [0] 2 2 3 4" xfId="1839" xr:uid="{00000000-0005-0000-0000-0000FD060000}"/>
    <cellStyle name="Comma [0] 2 2 3 5" xfId="1840" xr:uid="{00000000-0005-0000-0000-0000FE060000}"/>
    <cellStyle name="Comma [0] 2 2 3 5 2" xfId="5902" xr:uid="{00000000-0005-0000-0000-0000FF060000}"/>
    <cellStyle name="Comma [0] 2 2 4" xfId="1841" xr:uid="{00000000-0005-0000-0000-000000070000}"/>
    <cellStyle name="Comma [0] 2 2 4 2" xfId="1842" xr:uid="{00000000-0005-0000-0000-000001070000}"/>
    <cellStyle name="Comma [0] 2 2 4 2 2" xfId="1843" xr:uid="{00000000-0005-0000-0000-000002070000}"/>
    <cellStyle name="Comma [0] 2 2 4 2 3" xfId="1844" xr:uid="{00000000-0005-0000-0000-000003070000}"/>
    <cellStyle name="Comma [0] 2 2 4 2 3 2" xfId="5903" xr:uid="{00000000-0005-0000-0000-000004070000}"/>
    <cellStyle name="Comma [0] 2 2 4 3" xfId="1845" xr:uid="{00000000-0005-0000-0000-000005070000}"/>
    <cellStyle name="Comma [0] 2 2 4 4" xfId="1846" xr:uid="{00000000-0005-0000-0000-000006070000}"/>
    <cellStyle name="Comma [0] 2 2 4 4 2" xfId="5904" xr:uid="{00000000-0005-0000-0000-000007070000}"/>
    <cellStyle name="Comma [0] 2 20" xfId="1847" xr:uid="{00000000-0005-0000-0000-000008070000}"/>
    <cellStyle name="Comma [0] 2 21" xfId="1848" xr:uid="{00000000-0005-0000-0000-000009070000}"/>
    <cellStyle name="Comma [0] 2 22" xfId="1849" xr:uid="{00000000-0005-0000-0000-00000A070000}"/>
    <cellStyle name="Comma [0] 2 23" xfId="1850" xr:uid="{00000000-0005-0000-0000-00000B070000}"/>
    <cellStyle name="Comma [0] 2 24" xfId="1851" xr:uid="{00000000-0005-0000-0000-00000C070000}"/>
    <cellStyle name="Comma [0] 2 25" xfId="1852" xr:uid="{00000000-0005-0000-0000-00000D070000}"/>
    <cellStyle name="Comma [0] 2 26" xfId="1853" xr:uid="{00000000-0005-0000-0000-00000E070000}"/>
    <cellStyle name="Comma [0] 2 27" xfId="5898" xr:uid="{00000000-0005-0000-0000-00000F070000}"/>
    <cellStyle name="Comma [0] 2 3" xfId="1854" xr:uid="{00000000-0005-0000-0000-000010070000}"/>
    <cellStyle name="Comma [0] 2 4" xfId="1855" xr:uid="{00000000-0005-0000-0000-000011070000}"/>
    <cellStyle name="Comma [0] 2 5" xfId="1856" xr:uid="{00000000-0005-0000-0000-000012070000}"/>
    <cellStyle name="Comma [0] 2 6" xfId="1857" xr:uid="{00000000-0005-0000-0000-000013070000}"/>
    <cellStyle name="Comma [0] 2 7" xfId="1858" xr:uid="{00000000-0005-0000-0000-000014070000}"/>
    <cellStyle name="Comma [0] 2 8" xfId="1859" xr:uid="{00000000-0005-0000-0000-000015070000}"/>
    <cellStyle name="Comma [0] 2 9" xfId="1860" xr:uid="{00000000-0005-0000-0000-000016070000}"/>
    <cellStyle name="Comma [0] 2_05-12  KH trung han 2016-2020 - Liem Thinh edited" xfId="1861" xr:uid="{00000000-0005-0000-0000-000017070000}"/>
    <cellStyle name="Comma [0] 3" xfId="1862" xr:uid="{00000000-0005-0000-0000-000018070000}"/>
    <cellStyle name="Comma [0] 3 2" xfId="1863" xr:uid="{00000000-0005-0000-0000-000019070000}"/>
    <cellStyle name="Comma [0] 3 2 2" xfId="1864" xr:uid="{00000000-0005-0000-0000-00001A070000}"/>
    <cellStyle name="Comma [0] 3 3" xfId="1865" xr:uid="{00000000-0005-0000-0000-00001B070000}"/>
    <cellStyle name="Comma [0] 4" xfId="1866" xr:uid="{00000000-0005-0000-0000-00001C070000}"/>
    <cellStyle name="Comma [0] 5" xfId="1867" xr:uid="{00000000-0005-0000-0000-00001D070000}"/>
    <cellStyle name="Comma [0] 6" xfId="1868" xr:uid="{00000000-0005-0000-0000-00001E070000}"/>
    <cellStyle name="Comma [0] 7" xfId="1869" xr:uid="{00000000-0005-0000-0000-00001F070000}"/>
    <cellStyle name="Comma [0] 8" xfId="1870" xr:uid="{00000000-0005-0000-0000-000020070000}"/>
    <cellStyle name="Comma [0] 9" xfId="1871" xr:uid="{00000000-0005-0000-0000-000021070000}"/>
    <cellStyle name="Comma [00]" xfId="1872" xr:uid="{00000000-0005-0000-0000-000022070000}"/>
    <cellStyle name="Comma [00] 10" xfId="1873" xr:uid="{00000000-0005-0000-0000-000023070000}"/>
    <cellStyle name="Comma [00] 11" xfId="1874" xr:uid="{00000000-0005-0000-0000-000024070000}"/>
    <cellStyle name="Comma [00] 12" xfId="1875" xr:uid="{00000000-0005-0000-0000-000025070000}"/>
    <cellStyle name="Comma [00] 13" xfId="1876" xr:uid="{00000000-0005-0000-0000-000026070000}"/>
    <cellStyle name="Comma [00] 14" xfId="1877" xr:uid="{00000000-0005-0000-0000-000027070000}"/>
    <cellStyle name="Comma [00] 15" xfId="1878" xr:uid="{00000000-0005-0000-0000-000028070000}"/>
    <cellStyle name="Comma [00] 16" xfId="1879" xr:uid="{00000000-0005-0000-0000-000029070000}"/>
    <cellStyle name="Comma [00] 2" xfId="1880" xr:uid="{00000000-0005-0000-0000-00002A070000}"/>
    <cellStyle name="Comma [00] 3" xfId="1881" xr:uid="{00000000-0005-0000-0000-00002B070000}"/>
    <cellStyle name="Comma [00] 4" xfId="1882" xr:uid="{00000000-0005-0000-0000-00002C070000}"/>
    <cellStyle name="Comma [00] 5" xfId="1883" xr:uid="{00000000-0005-0000-0000-00002D070000}"/>
    <cellStyle name="Comma [00] 6" xfId="1884" xr:uid="{00000000-0005-0000-0000-00002E070000}"/>
    <cellStyle name="Comma [00] 7" xfId="1885" xr:uid="{00000000-0005-0000-0000-00002F070000}"/>
    <cellStyle name="Comma [00] 8" xfId="1886" xr:uid="{00000000-0005-0000-0000-000030070000}"/>
    <cellStyle name="Comma [00] 9" xfId="1887" xr:uid="{00000000-0005-0000-0000-000031070000}"/>
    <cellStyle name="Comma 0.0" xfId="1888" xr:uid="{00000000-0005-0000-0000-000032070000}"/>
    <cellStyle name="Comma 0.0%" xfId="1889" xr:uid="{00000000-0005-0000-0000-000033070000}"/>
    <cellStyle name="Comma 0.00" xfId="1890" xr:uid="{00000000-0005-0000-0000-000034070000}"/>
    <cellStyle name="Comma 0.00%" xfId="1891" xr:uid="{00000000-0005-0000-0000-000035070000}"/>
    <cellStyle name="Comma 0.000" xfId="1892" xr:uid="{00000000-0005-0000-0000-000036070000}"/>
    <cellStyle name="Comma 0.000%" xfId="1893" xr:uid="{00000000-0005-0000-0000-000037070000}"/>
    <cellStyle name="Comma 10" xfId="1894" xr:uid="{00000000-0005-0000-0000-000038070000}"/>
    <cellStyle name="Comma 10 10" xfId="38" xr:uid="{00000000-0005-0000-0000-000039070000}"/>
    <cellStyle name="Comma 10 10 10" xfId="1895" xr:uid="{00000000-0005-0000-0000-00003A070000}"/>
    <cellStyle name="Comma 10 10 2" xfId="1896" xr:uid="{00000000-0005-0000-0000-00003B070000}"/>
    <cellStyle name="Comma 10 10 2 2" xfId="1897" xr:uid="{00000000-0005-0000-0000-00003C070000}"/>
    <cellStyle name="Comma 10 10 2 3" xfId="1898" xr:uid="{00000000-0005-0000-0000-00003D070000}"/>
    <cellStyle name="Comma 10 10 2 4" xfId="1899" xr:uid="{00000000-0005-0000-0000-00003E070000}"/>
    <cellStyle name="Comma 10 10 3" xfId="1900" xr:uid="{00000000-0005-0000-0000-00003F070000}"/>
    <cellStyle name="Comma 10 10 4" xfId="1901" xr:uid="{00000000-0005-0000-0000-000040070000}"/>
    <cellStyle name="Comma 10 2" xfId="1902" xr:uid="{00000000-0005-0000-0000-000041070000}"/>
    <cellStyle name="Comma 10 2 2" xfId="1903" xr:uid="{00000000-0005-0000-0000-000042070000}"/>
    <cellStyle name="Comma 10 3" xfId="1904" xr:uid="{00000000-0005-0000-0000-000043070000}"/>
    <cellStyle name="Comma 10 3 2" xfId="1905" xr:uid="{00000000-0005-0000-0000-000044070000}"/>
    <cellStyle name="Comma 10 3 3 2" xfId="1906" xr:uid="{00000000-0005-0000-0000-000045070000}"/>
    <cellStyle name="Comma 10 4" xfId="1907" xr:uid="{00000000-0005-0000-0000-000046070000}"/>
    <cellStyle name="Comma 11" xfId="1908" xr:uid="{00000000-0005-0000-0000-000047070000}"/>
    <cellStyle name="Comma 11 2" xfId="1909" xr:uid="{00000000-0005-0000-0000-000048070000}"/>
    <cellStyle name="Comma 11 2 2" xfId="1910" xr:uid="{00000000-0005-0000-0000-000049070000}"/>
    <cellStyle name="Comma 11 2 2 2" xfId="5906" xr:uid="{00000000-0005-0000-0000-00004A070000}"/>
    <cellStyle name="Comma 11 2 3" xfId="5905" xr:uid="{00000000-0005-0000-0000-00004B070000}"/>
    <cellStyle name="Comma 11 3" xfId="1911" xr:uid="{00000000-0005-0000-0000-00004C070000}"/>
    <cellStyle name="Comma 12" xfId="1912" xr:uid="{00000000-0005-0000-0000-00004D070000}"/>
    <cellStyle name="Comma 12 2" xfId="1913" xr:uid="{00000000-0005-0000-0000-00004E070000}"/>
    <cellStyle name="Comma 12 2 2" xfId="1914" xr:uid="{00000000-0005-0000-0000-00004F070000}"/>
    <cellStyle name="Comma 12 3" xfId="1915" xr:uid="{00000000-0005-0000-0000-000050070000}"/>
    <cellStyle name="Comma 12_140817 20 DP" xfId="1916" xr:uid="{00000000-0005-0000-0000-000051070000}"/>
    <cellStyle name="Comma 13" xfId="1917" xr:uid="{00000000-0005-0000-0000-000052070000}"/>
    <cellStyle name="Comma 13 2" xfId="1918" xr:uid="{00000000-0005-0000-0000-000053070000}"/>
    <cellStyle name="Comma 13 2 2" xfId="1919" xr:uid="{00000000-0005-0000-0000-000054070000}"/>
    <cellStyle name="Comma 13 2 2 2" xfId="1920" xr:uid="{00000000-0005-0000-0000-000055070000}"/>
    <cellStyle name="Comma 13 2 2 2 2 2 4" xfId="1921" xr:uid="{00000000-0005-0000-0000-000056070000}"/>
    <cellStyle name="Comma 13 2 2 3" xfId="1922" xr:uid="{00000000-0005-0000-0000-000057070000}"/>
    <cellStyle name="Comma 13 2 2 4" xfId="1923" xr:uid="{00000000-0005-0000-0000-000058070000}"/>
    <cellStyle name="Comma 13 2 2 4 2" xfId="1924" xr:uid="{00000000-0005-0000-0000-000059070000}"/>
    <cellStyle name="Comma 13 2 3" xfId="1925" xr:uid="{00000000-0005-0000-0000-00005A070000}"/>
    <cellStyle name="Comma 13 2 3 2" xfId="1926" xr:uid="{00000000-0005-0000-0000-00005B070000}"/>
    <cellStyle name="Comma 13 2 4" xfId="1927" xr:uid="{00000000-0005-0000-0000-00005C070000}"/>
    <cellStyle name="Comma 13 2 5" xfId="1928" xr:uid="{00000000-0005-0000-0000-00005D070000}"/>
    <cellStyle name="Comma 13 3" xfId="1929" xr:uid="{00000000-0005-0000-0000-00005E070000}"/>
    <cellStyle name="Comma 13 4" xfId="1930" xr:uid="{00000000-0005-0000-0000-00005F070000}"/>
    <cellStyle name="Comma 14" xfId="1931" xr:uid="{00000000-0005-0000-0000-000060070000}"/>
    <cellStyle name="Comma 14 2" xfId="1932" xr:uid="{00000000-0005-0000-0000-000061070000}"/>
    <cellStyle name="Comma 14 2 2" xfId="1933" xr:uid="{00000000-0005-0000-0000-000062070000}"/>
    <cellStyle name="Comma 14 3" xfId="1934" xr:uid="{00000000-0005-0000-0000-000063070000}"/>
    <cellStyle name="Comma 15" xfId="1935" xr:uid="{00000000-0005-0000-0000-000064070000}"/>
    <cellStyle name="Comma 15 2" xfId="1936" xr:uid="{00000000-0005-0000-0000-000065070000}"/>
    <cellStyle name="Comma 15 3" xfId="1937" xr:uid="{00000000-0005-0000-0000-000066070000}"/>
    <cellStyle name="Comma 16" xfId="1938" xr:uid="{00000000-0005-0000-0000-000067070000}"/>
    <cellStyle name="Comma 16 2" xfId="1939" xr:uid="{00000000-0005-0000-0000-000068070000}"/>
    <cellStyle name="Comma 16 3" xfId="39" xr:uid="{00000000-0005-0000-0000-000069070000}"/>
    <cellStyle name="Comma 16 3 2" xfId="1940" xr:uid="{00000000-0005-0000-0000-00006A070000}"/>
    <cellStyle name="Comma 16 3 2 2" xfId="1941" xr:uid="{00000000-0005-0000-0000-00006B070000}"/>
    <cellStyle name="Comma 16 3 2 2 2" xfId="1942" xr:uid="{00000000-0005-0000-0000-00006C070000}"/>
    <cellStyle name="Comma 16 3 2 2 2 2" xfId="1943" xr:uid="{00000000-0005-0000-0000-00006D070000}"/>
    <cellStyle name="Comma 16 3 2 2 2 3" xfId="1944" xr:uid="{00000000-0005-0000-0000-00006E070000}"/>
    <cellStyle name="Comma 16 3 2 2 2 3 2" xfId="5907" xr:uid="{00000000-0005-0000-0000-00006F070000}"/>
    <cellStyle name="Comma 16 3 2 2 3" xfId="1945" xr:uid="{00000000-0005-0000-0000-000070070000}"/>
    <cellStyle name="Comma 16 3 2 2 4" xfId="1946" xr:uid="{00000000-0005-0000-0000-000071070000}"/>
    <cellStyle name="Comma 16 3 2 2 4 2" xfId="5908" xr:uid="{00000000-0005-0000-0000-000072070000}"/>
    <cellStyle name="Comma 16 3 2 3" xfId="1947" xr:uid="{00000000-0005-0000-0000-000073070000}"/>
    <cellStyle name="Comma 16 3 2 3 2" xfId="1948" xr:uid="{00000000-0005-0000-0000-000074070000}"/>
    <cellStyle name="Comma 16 3 2 3 3" xfId="1949" xr:uid="{00000000-0005-0000-0000-000075070000}"/>
    <cellStyle name="Comma 16 3 2 3 3 2" xfId="5909" xr:uid="{00000000-0005-0000-0000-000076070000}"/>
    <cellStyle name="Comma 16 3 2 4" xfId="1950" xr:uid="{00000000-0005-0000-0000-000077070000}"/>
    <cellStyle name="Comma 16 3 2 5" xfId="1951" xr:uid="{00000000-0005-0000-0000-000078070000}"/>
    <cellStyle name="Comma 16 3 2 5 2" xfId="5910" xr:uid="{00000000-0005-0000-0000-000079070000}"/>
    <cellStyle name="Comma 16 3 2 6 2 2 2" xfId="1952" xr:uid="{00000000-0005-0000-0000-00007A070000}"/>
    <cellStyle name="Comma 16 3 2 6 2 2 2 2" xfId="1953" xr:uid="{00000000-0005-0000-0000-00007B070000}"/>
    <cellStyle name="Comma 16 3 2 6 2 2 2 2 2" xfId="5912" xr:uid="{00000000-0005-0000-0000-00007C070000}"/>
    <cellStyle name="Comma 16 3 2 6 2 2 2 3" xfId="5911" xr:uid="{00000000-0005-0000-0000-00007D070000}"/>
    <cellStyle name="Comma 16 3 3" xfId="1954" xr:uid="{00000000-0005-0000-0000-00007E070000}"/>
    <cellStyle name="Comma 16 3 3 2" xfId="1955" xr:uid="{00000000-0005-0000-0000-00007F070000}"/>
    <cellStyle name="Comma 16 3 3 2 2" xfId="1956" xr:uid="{00000000-0005-0000-0000-000080070000}"/>
    <cellStyle name="Comma 16 3 3 2 2 2" xfId="1957" xr:uid="{00000000-0005-0000-0000-000081070000}"/>
    <cellStyle name="Comma 16 3 3 2 2 3" xfId="1958" xr:uid="{00000000-0005-0000-0000-000082070000}"/>
    <cellStyle name="Comma 16 3 3 2 2 3 2" xfId="5913" xr:uid="{00000000-0005-0000-0000-000083070000}"/>
    <cellStyle name="Comma 16 3 3 2 3" xfId="1959" xr:uid="{00000000-0005-0000-0000-000084070000}"/>
    <cellStyle name="Comma 16 3 3 2 4" xfId="1960" xr:uid="{00000000-0005-0000-0000-000085070000}"/>
    <cellStyle name="Comma 16 3 3 2 4 2" xfId="5914" xr:uid="{00000000-0005-0000-0000-000086070000}"/>
    <cellStyle name="Comma 16 3 3 3" xfId="1961" xr:uid="{00000000-0005-0000-0000-000087070000}"/>
    <cellStyle name="Comma 16 3 3 3 2" xfId="1962" xr:uid="{00000000-0005-0000-0000-000088070000}"/>
    <cellStyle name="Comma 16 3 3 3 3" xfId="1963" xr:uid="{00000000-0005-0000-0000-000089070000}"/>
    <cellStyle name="Comma 16 3 3 3 3 2" xfId="5915" xr:uid="{00000000-0005-0000-0000-00008A070000}"/>
    <cellStyle name="Comma 16 3 3 4" xfId="1964" xr:uid="{00000000-0005-0000-0000-00008B070000}"/>
    <cellStyle name="Comma 16 3 3 5" xfId="1965" xr:uid="{00000000-0005-0000-0000-00008C070000}"/>
    <cellStyle name="Comma 16 3 3 5 2" xfId="5916" xr:uid="{00000000-0005-0000-0000-00008D070000}"/>
    <cellStyle name="Comma 16 3 4" xfId="1966" xr:uid="{00000000-0005-0000-0000-00008E070000}"/>
    <cellStyle name="Comma 16 3 4 2" xfId="1967" xr:uid="{00000000-0005-0000-0000-00008F070000}"/>
    <cellStyle name="Comma 16 3 4 2 2" xfId="1968" xr:uid="{00000000-0005-0000-0000-000090070000}"/>
    <cellStyle name="Comma 16 3 4 2 3" xfId="1969" xr:uid="{00000000-0005-0000-0000-000091070000}"/>
    <cellStyle name="Comma 16 3 4 2 3 2" xfId="5917" xr:uid="{00000000-0005-0000-0000-000092070000}"/>
    <cellStyle name="Comma 16 3 4 3" xfId="1970" xr:uid="{00000000-0005-0000-0000-000093070000}"/>
    <cellStyle name="Comma 16 3 4 4" xfId="1971" xr:uid="{00000000-0005-0000-0000-000094070000}"/>
    <cellStyle name="Comma 16 3 4 4 2" xfId="5918" xr:uid="{00000000-0005-0000-0000-000095070000}"/>
    <cellStyle name="Comma 16 3 5" xfId="1972" xr:uid="{00000000-0005-0000-0000-000096070000}"/>
    <cellStyle name="Comma 16 3 5 2" xfId="1973" xr:uid="{00000000-0005-0000-0000-000097070000}"/>
    <cellStyle name="Comma 16 3 5 3" xfId="1974" xr:uid="{00000000-0005-0000-0000-000098070000}"/>
    <cellStyle name="Comma 16 3 5 3 2" xfId="5919" xr:uid="{00000000-0005-0000-0000-000099070000}"/>
    <cellStyle name="Comma 16 3 6" xfId="1975" xr:uid="{00000000-0005-0000-0000-00009A070000}"/>
    <cellStyle name="Comma 16 3 7" xfId="1976" xr:uid="{00000000-0005-0000-0000-00009B070000}"/>
    <cellStyle name="Comma 16 3 7 2" xfId="5920" xr:uid="{00000000-0005-0000-0000-00009C070000}"/>
    <cellStyle name="Comma 16 3 8" xfId="5892" xr:uid="{00000000-0005-0000-0000-00009D070000}"/>
    <cellStyle name="Comma 17" xfId="1977" xr:uid="{00000000-0005-0000-0000-00009E070000}"/>
    <cellStyle name="Comma 17 2" xfId="1978" xr:uid="{00000000-0005-0000-0000-00009F070000}"/>
    <cellStyle name="Comma 17 3" xfId="1979" xr:uid="{00000000-0005-0000-0000-0000A0070000}"/>
    <cellStyle name="Comma 17 4" xfId="1980" xr:uid="{00000000-0005-0000-0000-0000A1070000}"/>
    <cellStyle name="Comma 18" xfId="1981" xr:uid="{00000000-0005-0000-0000-0000A2070000}"/>
    <cellStyle name="Comma 18 2" xfId="1982" xr:uid="{00000000-0005-0000-0000-0000A3070000}"/>
    <cellStyle name="Comma 18 3" xfId="1983" xr:uid="{00000000-0005-0000-0000-0000A4070000}"/>
    <cellStyle name="Comma 19" xfId="1984" xr:uid="{00000000-0005-0000-0000-0000A5070000}"/>
    <cellStyle name="Comma 19 2" xfId="1985" xr:uid="{00000000-0005-0000-0000-0000A6070000}"/>
    <cellStyle name="Comma 2" xfId="3" xr:uid="{00000000-0005-0000-0000-0000A7070000}"/>
    <cellStyle name="Comma 2 10" xfId="1986" xr:uid="{00000000-0005-0000-0000-0000A8070000}"/>
    <cellStyle name="Comma 2 11" xfId="1987" xr:uid="{00000000-0005-0000-0000-0000A9070000}"/>
    <cellStyle name="Comma 2 12" xfId="1988" xr:uid="{00000000-0005-0000-0000-0000AA070000}"/>
    <cellStyle name="Comma 2 13" xfId="1989" xr:uid="{00000000-0005-0000-0000-0000AB070000}"/>
    <cellStyle name="Comma 2 14" xfId="1990" xr:uid="{00000000-0005-0000-0000-0000AC070000}"/>
    <cellStyle name="Comma 2 15" xfId="1991" xr:uid="{00000000-0005-0000-0000-0000AD070000}"/>
    <cellStyle name="Comma 2 16" xfId="1992" xr:uid="{00000000-0005-0000-0000-0000AE070000}"/>
    <cellStyle name="Comma 2 17" xfId="1993" xr:uid="{00000000-0005-0000-0000-0000AF070000}"/>
    <cellStyle name="Comma 2 18" xfId="1994" xr:uid="{00000000-0005-0000-0000-0000B0070000}"/>
    <cellStyle name="Comma 2 19" xfId="1995" xr:uid="{00000000-0005-0000-0000-0000B1070000}"/>
    <cellStyle name="Comma 2 2" xfId="1996" xr:uid="{00000000-0005-0000-0000-0000B2070000}"/>
    <cellStyle name="Comma 2 2 10" xfId="1997" xr:uid="{00000000-0005-0000-0000-0000B3070000}"/>
    <cellStyle name="Comma 2 2 11" xfId="1998" xr:uid="{00000000-0005-0000-0000-0000B4070000}"/>
    <cellStyle name="Comma 2 2 12" xfId="1999" xr:uid="{00000000-0005-0000-0000-0000B5070000}"/>
    <cellStyle name="Comma 2 2 13" xfId="2000" xr:uid="{00000000-0005-0000-0000-0000B6070000}"/>
    <cellStyle name="Comma 2 2 14" xfId="2001" xr:uid="{00000000-0005-0000-0000-0000B7070000}"/>
    <cellStyle name="Comma 2 2 15" xfId="2002" xr:uid="{00000000-0005-0000-0000-0000B8070000}"/>
    <cellStyle name="Comma 2 2 16" xfId="2003" xr:uid="{00000000-0005-0000-0000-0000B9070000}"/>
    <cellStyle name="Comma 2 2 17" xfId="2004" xr:uid="{00000000-0005-0000-0000-0000BA070000}"/>
    <cellStyle name="Comma 2 2 18" xfId="2005" xr:uid="{00000000-0005-0000-0000-0000BB070000}"/>
    <cellStyle name="Comma 2 2 19" xfId="2006" xr:uid="{00000000-0005-0000-0000-0000BC070000}"/>
    <cellStyle name="Comma 2 2 2" xfId="2007" xr:uid="{00000000-0005-0000-0000-0000BD070000}"/>
    <cellStyle name="Comma 2 2 2 10" xfId="2008" xr:uid="{00000000-0005-0000-0000-0000BE070000}"/>
    <cellStyle name="Comma 2 2 2 11" xfId="2009" xr:uid="{00000000-0005-0000-0000-0000BF070000}"/>
    <cellStyle name="Comma 2 2 2 12" xfId="2010" xr:uid="{00000000-0005-0000-0000-0000C0070000}"/>
    <cellStyle name="Comma 2 2 2 13" xfId="2011" xr:uid="{00000000-0005-0000-0000-0000C1070000}"/>
    <cellStyle name="Comma 2 2 2 14" xfId="2012" xr:uid="{00000000-0005-0000-0000-0000C2070000}"/>
    <cellStyle name="Comma 2 2 2 15" xfId="2013" xr:uid="{00000000-0005-0000-0000-0000C3070000}"/>
    <cellStyle name="Comma 2 2 2 16" xfId="2014" xr:uid="{00000000-0005-0000-0000-0000C4070000}"/>
    <cellStyle name="Comma 2 2 2 17" xfId="2015" xr:uid="{00000000-0005-0000-0000-0000C5070000}"/>
    <cellStyle name="Comma 2 2 2 18" xfId="2016" xr:uid="{00000000-0005-0000-0000-0000C6070000}"/>
    <cellStyle name="Comma 2 2 2 19" xfId="2017" xr:uid="{00000000-0005-0000-0000-0000C7070000}"/>
    <cellStyle name="Comma 2 2 2 2" xfId="2018" xr:uid="{00000000-0005-0000-0000-0000C8070000}"/>
    <cellStyle name="Comma 2 2 2 2 2 2" xfId="2019" xr:uid="{00000000-0005-0000-0000-0000C9070000}"/>
    <cellStyle name="Comma 2 2 2 20" xfId="2020" xr:uid="{00000000-0005-0000-0000-0000CA070000}"/>
    <cellStyle name="Comma 2 2 2 21" xfId="2021" xr:uid="{00000000-0005-0000-0000-0000CB070000}"/>
    <cellStyle name="Comma 2 2 2 22" xfId="2022" xr:uid="{00000000-0005-0000-0000-0000CC070000}"/>
    <cellStyle name="Comma 2 2 2 23" xfId="2023" xr:uid="{00000000-0005-0000-0000-0000CD070000}"/>
    <cellStyle name="Comma 2 2 2 24" xfId="2024" xr:uid="{00000000-0005-0000-0000-0000CE070000}"/>
    <cellStyle name="Comma 2 2 2 3" xfId="2025" xr:uid="{00000000-0005-0000-0000-0000CF070000}"/>
    <cellStyle name="Comma 2 2 2 4" xfId="2026" xr:uid="{00000000-0005-0000-0000-0000D0070000}"/>
    <cellStyle name="Comma 2 2 2 5" xfId="2027" xr:uid="{00000000-0005-0000-0000-0000D1070000}"/>
    <cellStyle name="Comma 2 2 2 6" xfId="2028" xr:uid="{00000000-0005-0000-0000-0000D2070000}"/>
    <cellStyle name="Comma 2 2 2 7" xfId="2029" xr:uid="{00000000-0005-0000-0000-0000D3070000}"/>
    <cellStyle name="Comma 2 2 2 8" xfId="2030" xr:uid="{00000000-0005-0000-0000-0000D4070000}"/>
    <cellStyle name="Comma 2 2 2 9" xfId="2031" xr:uid="{00000000-0005-0000-0000-0000D5070000}"/>
    <cellStyle name="Comma 2 2 20" xfId="2032" xr:uid="{00000000-0005-0000-0000-0000D6070000}"/>
    <cellStyle name="Comma 2 2 21" xfId="2033" xr:uid="{00000000-0005-0000-0000-0000D7070000}"/>
    <cellStyle name="Comma 2 2 22" xfId="2034" xr:uid="{00000000-0005-0000-0000-0000D8070000}"/>
    <cellStyle name="Comma 2 2 23" xfId="2035" xr:uid="{00000000-0005-0000-0000-0000D9070000}"/>
    <cellStyle name="Comma 2 2 24" xfId="2036" xr:uid="{00000000-0005-0000-0000-0000DA070000}"/>
    <cellStyle name="Comma 2 2 25" xfId="2037" xr:uid="{00000000-0005-0000-0000-0000DB070000}"/>
    <cellStyle name="Comma 2 2 3" xfId="2038" xr:uid="{00000000-0005-0000-0000-0000DC070000}"/>
    <cellStyle name="Comma 2 2 4" xfId="2039" xr:uid="{00000000-0005-0000-0000-0000DD070000}"/>
    <cellStyle name="Comma 2 2 5" xfId="2040" xr:uid="{00000000-0005-0000-0000-0000DE070000}"/>
    <cellStyle name="Comma 2 2 6" xfId="2041" xr:uid="{00000000-0005-0000-0000-0000DF070000}"/>
    <cellStyle name="Comma 2 2 7" xfId="2042" xr:uid="{00000000-0005-0000-0000-0000E0070000}"/>
    <cellStyle name="Comma 2 2 8" xfId="2043" xr:uid="{00000000-0005-0000-0000-0000E1070000}"/>
    <cellStyle name="Comma 2 2 9" xfId="2044" xr:uid="{00000000-0005-0000-0000-0000E2070000}"/>
    <cellStyle name="Comma 2 2_05-12  KH trung han 2016-2020 - Liem Thinh edited" xfId="2045" xr:uid="{00000000-0005-0000-0000-0000E3070000}"/>
    <cellStyle name="Comma 2 20" xfId="2046" xr:uid="{00000000-0005-0000-0000-0000E4070000}"/>
    <cellStyle name="Comma 2 21" xfId="2047" xr:uid="{00000000-0005-0000-0000-0000E5070000}"/>
    <cellStyle name="Comma 2 22" xfId="2048" xr:uid="{00000000-0005-0000-0000-0000E6070000}"/>
    <cellStyle name="Comma 2 23" xfId="2049" xr:uid="{00000000-0005-0000-0000-0000E7070000}"/>
    <cellStyle name="Comma 2 24" xfId="2050" xr:uid="{00000000-0005-0000-0000-0000E8070000}"/>
    <cellStyle name="Comma 2 25" xfId="2051" xr:uid="{00000000-0005-0000-0000-0000E9070000}"/>
    <cellStyle name="Comma 2 26" xfId="2052" xr:uid="{00000000-0005-0000-0000-0000EA070000}"/>
    <cellStyle name="Comma 2 27" xfId="2053" xr:uid="{00000000-0005-0000-0000-0000EB070000}"/>
    <cellStyle name="Comma 2 27 2" xfId="5921" xr:uid="{00000000-0005-0000-0000-0000EC070000}"/>
    <cellStyle name="Comma 2 28" xfId="2054" xr:uid="{00000000-0005-0000-0000-0000ED070000}"/>
    <cellStyle name="Comma 2 3" xfId="2055" xr:uid="{00000000-0005-0000-0000-0000EE070000}"/>
    <cellStyle name="Comma 2 3 2" xfId="2056" xr:uid="{00000000-0005-0000-0000-0000EF070000}"/>
    <cellStyle name="Comma 2 3 2 11 5" xfId="2057" xr:uid="{00000000-0005-0000-0000-0000F0070000}"/>
    <cellStyle name="Comma 2 3 2 2" xfId="2058" xr:uid="{00000000-0005-0000-0000-0000F1070000}"/>
    <cellStyle name="Comma 2 3 2 3" xfId="2059" xr:uid="{00000000-0005-0000-0000-0000F2070000}"/>
    <cellStyle name="Comma 2 3 2 7 9" xfId="2060" xr:uid="{00000000-0005-0000-0000-0000F3070000}"/>
    <cellStyle name="Comma 2 3 3" xfId="2061" xr:uid="{00000000-0005-0000-0000-0000F4070000}"/>
    <cellStyle name="Comma 2 4" xfId="2062" xr:uid="{00000000-0005-0000-0000-0000F5070000}"/>
    <cellStyle name="Comma 2 4 2" xfId="2063" xr:uid="{00000000-0005-0000-0000-0000F6070000}"/>
    <cellStyle name="Comma 2 5" xfId="2064" xr:uid="{00000000-0005-0000-0000-0000F7070000}"/>
    <cellStyle name="Comma 2 5 2" xfId="2065" xr:uid="{00000000-0005-0000-0000-0000F8070000}"/>
    <cellStyle name="Comma 2 5 3" xfId="2066" xr:uid="{00000000-0005-0000-0000-0000F9070000}"/>
    <cellStyle name="Comma 2 6" xfId="2067" xr:uid="{00000000-0005-0000-0000-0000FA070000}"/>
    <cellStyle name="Comma 2 61" xfId="5875" xr:uid="{00000000-0005-0000-0000-0000FB070000}"/>
    <cellStyle name="Comma 2 7" xfId="2068" xr:uid="{00000000-0005-0000-0000-0000FC070000}"/>
    <cellStyle name="Comma 2 8" xfId="2069" xr:uid="{00000000-0005-0000-0000-0000FD070000}"/>
    <cellStyle name="Comma 2 9" xfId="2070" xr:uid="{00000000-0005-0000-0000-0000FE070000}"/>
    <cellStyle name="Comma 2_05-12  KH trung han 2016-2020 - Liem Thinh edited" xfId="2071" xr:uid="{00000000-0005-0000-0000-0000FF070000}"/>
    <cellStyle name="Comma 20" xfId="2072" xr:uid="{00000000-0005-0000-0000-000000080000}"/>
    <cellStyle name="Comma 20 2" xfId="2073" xr:uid="{00000000-0005-0000-0000-000001080000}"/>
    <cellStyle name="Comma 20 3" xfId="2074" xr:uid="{00000000-0005-0000-0000-000002080000}"/>
    <cellStyle name="Comma 21" xfId="2075" xr:uid="{00000000-0005-0000-0000-000003080000}"/>
    <cellStyle name="Comma 21 2" xfId="2076" xr:uid="{00000000-0005-0000-0000-000004080000}"/>
    <cellStyle name="Comma 21 3" xfId="2077" xr:uid="{00000000-0005-0000-0000-000005080000}"/>
    <cellStyle name="Comma 22" xfId="2078" xr:uid="{00000000-0005-0000-0000-000006080000}"/>
    <cellStyle name="Comma 22 2" xfId="2079" xr:uid="{00000000-0005-0000-0000-000007080000}"/>
    <cellStyle name="Comma 22 3" xfId="2080" xr:uid="{00000000-0005-0000-0000-000008080000}"/>
    <cellStyle name="Comma 23" xfId="2081" xr:uid="{00000000-0005-0000-0000-000009080000}"/>
    <cellStyle name="Comma 23 2" xfId="2082" xr:uid="{00000000-0005-0000-0000-00000A080000}"/>
    <cellStyle name="Comma 23 3" xfId="2083" xr:uid="{00000000-0005-0000-0000-00000B080000}"/>
    <cellStyle name="Comma 24" xfId="2084" xr:uid="{00000000-0005-0000-0000-00000C080000}"/>
    <cellStyle name="Comma 24 2" xfId="2085" xr:uid="{00000000-0005-0000-0000-00000D080000}"/>
    <cellStyle name="Comma 24 3" xfId="2086" xr:uid="{00000000-0005-0000-0000-00000E080000}"/>
    <cellStyle name="Comma 25" xfId="2087" xr:uid="{00000000-0005-0000-0000-00000F080000}"/>
    <cellStyle name="Comma 25 2" xfId="2088" xr:uid="{00000000-0005-0000-0000-000010080000}"/>
    <cellStyle name="Comma 26" xfId="2089" xr:uid="{00000000-0005-0000-0000-000011080000}"/>
    <cellStyle name="Comma 26 2" xfId="2090" xr:uid="{00000000-0005-0000-0000-000012080000}"/>
    <cellStyle name="Comma 26 2 2" xfId="2091" xr:uid="{00000000-0005-0000-0000-000013080000}"/>
    <cellStyle name="Comma 27" xfId="2092" xr:uid="{00000000-0005-0000-0000-000014080000}"/>
    <cellStyle name="Comma 27 2" xfId="2093" xr:uid="{00000000-0005-0000-0000-000015080000}"/>
    <cellStyle name="Comma 28" xfId="2094" xr:uid="{00000000-0005-0000-0000-000016080000}"/>
    <cellStyle name="Comma 28 2" xfId="2095" xr:uid="{00000000-0005-0000-0000-000017080000}"/>
    <cellStyle name="Comma 28 2 2 4 2" xfId="2096" xr:uid="{00000000-0005-0000-0000-000018080000}"/>
    <cellStyle name="Comma 28 2 2 9" xfId="2097" xr:uid="{00000000-0005-0000-0000-000019080000}"/>
    <cellStyle name="Comma 29" xfId="2098" xr:uid="{00000000-0005-0000-0000-00001A080000}"/>
    <cellStyle name="Comma 29 2" xfId="2099" xr:uid="{00000000-0005-0000-0000-00001B080000}"/>
    <cellStyle name="Comma 3" xfId="2100" xr:uid="{00000000-0005-0000-0000-00001C080000}"/>
    <cellStyle name="Comma 3 2" xfId="2101" xr:uid="{00000000-0005-0000-0000-00001D080000}"/>
    <cellStyle name="Comma 3 2 10" xfId="2102" xr:uid="{00000000-0005-0000-0000-00001E080000}"/>
    <cellStyle name="Comma 3 2 11" xfId="2103" xr:uid="{00000000-0005-0000-0000-00001F080000}"/>
    <cellStyle name="Comma 3 2 12" xfId="2104" xr:uid="{00000000-0005-0000-0000-000020080000}"/>
    <cellStyle name="Comma 3 2 13" xfId="2105" xr:uid="{00000000-0005-0000-0000-000021080000}"/>
    <cellStyle name="Comma 3 2 14" xfId="2106" xr:uid="{00000000-0005-0000-0000-000022080000}"/>
    <cellStyle name="Comma 3 2 15" xfId="2107" xr:uid="{00000000-0005-0000-0000-000023080000}"/>
    <cellStyle name="Comma 3 2 2" xfId="2108" xr:uid="{00000000-0005-0000-0000-000024080000}"/>
    <cellStyle name="Comma 3 2 2 2" xfId="2109" xr:uid="{00000000-0005-0000-0000-000025080000}"/>
    <cellStyle name="Comma 3 2 2 3" xfId="2110" xr:uid="{00000000-0005-0000-0000-000026080000}"/>
    <cellStyle name="Comma 3 2 3" xfId="2111" xr:uid="{00000000-0005-0000-0000-000027080000}"/>
    <cellStyle name="Comma 3 2 3 2" xfId="2112" xr:uid="{00000000-0005-0000-0000-000028080000}"/>
    <cellStyle name="Comma 3 2 3 3" xfId="2113" xr:uid="{00000000-0005-0000-0000-000029080000}"/>
    <cellStyle name="Comma 3 2 4" xfId="2114" xr:uid="{00000000-0005-0000-0000-00002A080000}"/>
    <cellStyle name="Comma 3 2 5" xfId="2115" xr:uid="{00000000-0005-0000-0000-00002B080000}"/>
    <cellStyle name="Comma 3 2 6" xfId="2116" xr:uid="{00000000-0005-0000-0000-00002C080000}"/>
    <cellStyle name="Comma 3 2 7" xfId="2117" xr:uid="{00000000-0005-0000-0000-00002D080000}"/>
    <cellStyle name="Comma 3 2 8" xfId="2118" xr:uid="{00000000-0005-0000-0000-00002E080000}"/>
    <cellStyle name="Comma 3 2 9" xfId="2119" xr:uid="{00000000-0005-0000-0000-00002F080000}"/>
    <cellStyle name="Comma 3 3" xfId="2120" xr:uid="{00000000-0005-0000-0000-000030080000}"/>
    <cellStyle name="Comma 3 3 2" xfId="2121" xr:uid="{00000000-0005-0000-0000-000031080000}"/>
    <cellStyle name="Comma 3 3 3" xfId="2122" xr:uid="{00000000-0005-0000-0000-000032080000}"/>
    <cellStyle name="Comma 3 4" xfId="2123" xr:uid="{00000000-0005-0000-0000-000033080000}"/>
    <cellStyle name="Comma 3 4 2" xfId="2124" xr:uid="{00000000-0005-0000-0000-000034080000}"/>
    <cellStyle name="Comma 3 4 3" xfId="2125" xr:uid="{00000000-0005-0000-0000-000035080000}"/>
    <cellStyle name="Comma 3 5" xfId="2126" xr:uid="{00000000-0005-0000-0000-000036080000}"/>
    <cellStyle name="Comma 3 5 2" xfId="2127" xr:uid="{00000000-0005-0000-0000-000037080000}"/>
    <cellStyle name="Comma 3 6" xfId="2128" xr:uid="{00000000-0005-0000-0000-000038080000}"/>
    <cellStyle name="Comma 3 6 2" xfId="2129" xr:uid="{00000000-0005-0000-0000-000039080000}"/>
    <cellStyle name="Comma 3 7" xfId="2130" xr:uid="{00000000-0005-0000-0000-00003A080000}"/>
    <cellStyle name="Comma 3 7 2" xfId="2131" xr:uid="{00000000-0005-0000-0000-00003B080000}"/>
    <cellStyle name="Comma 3 8" xfId="2132" xr:uid="{00000000-0005-0000-0000-00003C080000}"/>
    <cellStyle name="Comma 30" xfId="2133" xr:uid="{00000000-0005-0000-0000-00003D080000}"/>
    <cellStyle name="Comma 30 2" xfId="2134" xr:uid="{00000000-0005-0000-0000-00003E080000}"/>
    <cellStyle name="Comma 31" xfId="2135" xr:uid="{00000000-0005-0000-0000-00003F080000}"/>
    <cellStyle name="Comma 31 2" xfId="2136" xr:uid="{00000000-0005-0000-0000-000040080000}"/>
    <cellStyle name="Comma 32" xfId="2137" xr:uid="{00000000-0005-0000-0000-000041080000}"/>
    <cellStyle name="Comma 32 2" xfId="2138" xr:uid="{00000000-0005-0000-0000-000042080000}"/>
    <cellStyle name="Comma 32 2 2" xfId="2139" xr:uid="{00000000-0005-0000-0000-000043080000}"/>
    <cellStyle name="Comma 32 3" xfId="2140" xr:uid="{00000000-0005-0000-0000-000044080000}"/>
    <cellStyle name="Comma 33" xfId="2141" xr:uid="{00000000-0005-0000-0000-000045080000}"/>
    <cellStyle name="Comma 33 2" xfId="2142" xr:uid="{00000000-0005-0000-0000-000046080000}"/>
    <cellStyle name="Comma 34" xfId="2143" xr:uid="{00000000-0005-0000-0000-000047080000}"/>
    <cellStyle name="Comma 34 2" xfId="2144" xr:uid="{00000000-0005-0000-0000-000048080000}"/>
    <cellStyle name="Comma 35" xfId="2145" xr:uid="{00000000-0005-0000-0000-000049080000}"/>
    <cellStyle name="Comma 35 2" xfId="2146" xr:uid="{00000000-0005-0000-0000-00004A080000}"/>
    <cellStyle name="Comma 35 3" xfId="2147" xr:uid="{00000000-0005-0000-0000-00004B080000}"/>
    <cellStyle name="Comma 35 3 2" xfId="2148" xr:uid="{00000000-0005-0000-0000-00004C080000}"/>
    <cellStyle name="Comma 35 3 2 2" xfId="2149" xr:uid="{00000000-0005-0000-0000-00004D080000}"/>
    <cellStyle name="Comma 35 3 2 2 2" xfId="2150" xr:uid="{00000000-0005-0000-0000-00004E080000}"/>
    <cellStyle name="Comma 35 3 2 2 3" xfId="2151" xr:uid="{00000000-0005-0000-0000-00004F080000}"/>
    <cellStyle name="Comma 35 3 2 2 3 2" xfId="5922" xr:uid="{00000000-0005-0000-0000-000050080000}"/>
    <cellStyle name="Comma 35 3 2 3" xfId="2152" xr:uid="{00000000-0005-0000-0000-000051080000}"/>
    <cellStyle name="Comma 35 3 2 4" xfId="2153" xr:uid="{00000000-0005-0000-0000-000052080000}"/>
    <cellStyle name="Comma 35 3 2 4 2" xfId="5923" xr:uid="{00000000-0005-0000-0000-000053080000}"/>
    <cellStyle name="Comma 35 3 3" xfId="2154" xr:uid="{00000000-0005-0000-0000-000054080000}"/>
    <cellStyle name="Comma 35 3 3 2" xfId="2155" xr:uid="{00000000-0005-0000-0000-000055080000}"/>
    <cellStyle name="Comma 35 3 3 3" xfId="2156" xr:uid="{00000000-0005-0000-0000-000056080000}"/>
    <cellStyle name="Comma 35 3 3 3 2" xfId="5924" xr:uid="{00000000-0005-0000-0000-000057080000}"/>
    <cellStyle name="Comma 35 3 4" xfId="2157" xr:uid="{00000000-0005-0000-0000-000058080000}"/>
    <cellStyle name="Comma 35 3 5" xfId="2158" xr:uid="{00000000-0005-0000-0000-000059080000}"/>
    <cellStyle name="Comma 35 3 5 2" xfId="5925" xr:uid="{00000000-0005-0000-0000-00005A080000}"/>
    <cellStyle name="Comma 35 4" xfId="2159" xr:uid="{00000000-0005-0000-0000-00005B080000}"/>
    <cellStyle name="Comma 35 4 2" xfId="2160" xr:uid="{00000000-0005-0000-0000-00005C080000}"/>
    <cellStyle name="Comma 35 4 2 2" xfId="2161" xr:uid="{00000000-0005-0000-0000-00005D080000}"/>
    <cellStyle name="Comma 35 4 2 2 2" xfId="2162" xr:uid="{00000000-0005-0000-0000-00005E080000}"/>
    <cellStyle name="Comma 35 4 2 2 3" xfId="2163" xr:uid="{00000000-0005-0000-0000-00005F080000}"/>
    <cellStyle name="Comma 35 4 2 2 3 2" xfId="5926" xr:uid="{00000000-0005-0000-0000-000060080000}"/>
    <cellStyle name="Comma 35 4 2 3" xfId="2164" xr:uid="{00000000-0005-0000-0000-000061080000}"/>
    <cellStyle name="Comma 35 4 2 4" xfId="2165" xr:uid="{00000000-0005-0000-0000-000062080000}"/>
    <cellStyle name="Comma 35 4 2 4 2" xfId="5927" xr:uid="{00000000-0005-0000-0000-000063080000}"/>
    <cellStyle name="Comma 35 4 3" xfId="2166" xr:uid="{00000000-0005-0000-0000-000064080000}"/>
    <cellStyle name="Comma 35 4 3 2" xfId="2167" xr:uid="{00000000-0005-0000-0000-000065080000}"/>
    <cellStyle name="Comma 35 4 3 3" xfId="2168" xr:uid="{00000000-0005-0000-0000-000066080000}"/>
    <cellStyle name="Comma 35 4 3 3 2" xfId="5928" xr:uid="{00000000-0005-0000-0000-000067080000}"/>
    <cellStyle name="Comma 35 4 4" xfId="2169" xr:uid="{00000000-0005-0000-0000-000068080000}"/>
    <cellStyle name="Comma 35 4 5" xfId="2170" xr:uid="{00000000-0005-0000-0000-000069080000}"/>
    <cellStyle name="Comma 35 4 5 2" xfId="5929" xr:uid="{00000000-0005-0000-0000-00006A080000}"/>
    <cellStyle name="Comma 35 5" xfId="2171" xr:uid="{00000000-0005-0000-0000-00006B080000}"/>
    <cellStyle name="Comma 35 5 2" xfId="2172" xr:uid="{00000000-0005-0000-0000-00006C080000}"/>
    <cellStyle name="Comma 35 5 2 2" xfId="2173" xr:uid="{00000000-0005-0000-0000-00006D080000}"/>
    <cellStyle name="Comma 35 5 2 2 2" xfId="5931" xr:uid="{00000000-0005-0000-0000-00006E080000}"/>
    <cellStyle name="Comma 35 5 2 3" xfId="5930" xr:uid="{00000000-0005-0000-0000-00006F080000}"/>
    <cellStyle name="Comma 36" xfId="2174" xr:uid="{00000000-0005-0000-0000-000070080000}"/>
    <cellStyle name="Comma 36 2" xfId="2175" xr:uid="{00000000-0005-0000-0000-000071080000}"/>
    <cellStyle name="Comma 37" xfId="2176" xr:uid="{00000000-0005-0000-0000-000072080000}"/>
    <cellStyle name="Comma 37 2" xfId="2177" xr:uid="{00000000-0005-0000-0000-000073080000}"/>
    <cellStyle name="Comma 38" xfId="2178" xr:uid="{00000000-0005-0000-0000-000074080000}"/>
    <cellStyle name="Comma 39" xfId="2179" xr:uid="{00000000-0005-0000-0000-000075080000}"/>
    <cellStyle name="Comma 39 2" xfId="2180" xr:uid="{00000000-0005-0000-0000-000076080000}"/>
    <cellStyle name="Comma 4" xfId="4" xr:uid="{00000000-0005-0000-0000-000077080000}"/>
    <cellStyle name="Comma 4 10" xfId="2181" xr:uid="{00000000-0005-0000-0000-000078080000}"/>
    <cellStyle name="Comma 4 10 2" xfId="2182" xr:uid="{00000000-0005-0000-0000-000079080000}"/>
    <cellStyle name="Comma 4 11" xfId="2183" xr:uid="{00000000-0005-0000-0000-00007A080000}"/>
    <cellStyle name="Comma 4 12" xfId="2184" xr:uid="{00000000-0005-0000-0000-00007B080000}"/>
    <cellStyle name="Comma 4 13" xfId="2185" xr:uid="{00000000-0005-0000-0000-00007C080000}"/>
    <cellStyle name="Comma 4 14" xfId="2186" xr:uid="{00000000-0005-0000-0000-00007D080000}"/>
    <cellStyle name="Comma 4 15" xfId="2187" xr:uid="{00000000-0005-0000-0000-00007E080000}"/>
    <cellStyle name="Comma 4 16" xfId="2188" xr:uid="{00000000-0005-0000-0000-00007F080000}"/>
    <cellStyle name="Comma 4 17" xfId="2189" xr:uid="{00000000-0005-0000-0000-000080080000}"/>
    <cellStyle name="Comma 4 18" xfId="2190" xr:uid="{00000000-0005-0000-0000-000081080000}"/>
    <cellStyle name="Comma 4 19" xfId="2191" xr:uid="{00000000-0005-0000-0000-000082080000}"/>
    <cellStyle name="Comma 4 2" xfId="2192" xr:uid="{00000000-0005-0000-0000-000083080000}"/>
    <cellStyle name="Comma 4 2 2" xfId="2193" xr:uid="{00000000-0005-0000-0000-000084080000}"/>
    <cellStyle name="Comma 4 2 2 3" xfId="2194" xr:uid="{00000000-0005-0000-0000-000085080000}"/>
    <cellStyle name="Comma 4 2 3" xfId="2195" xr:uid="{00000000-0005-0000-0000-000086080000}"/>
    <cellStyle name="Comma 4 2 3 2" xfId="2196" xr:uid="{00000000-0005-0000-0000-000087080000}"/>
    <cellStyle name="Comma 4 20" xfId="2197" xr:uid="{00000000-0005-0000-0000-000088080000}"/>
    <cellStyle name="Comma 4 3" xfId="2198" xr:uid="{00000000-0005-0000-0000-000089080000}"/>
    <cellStyle name="Comma 4 3 2" xfId="2199" xr:uid="{00000000-0005-0000-0000-00008A080000}"/>
    <cellStyle name="Comma 4 3 2 2" xfId="2200" xr:uid="{00000000-0005-0000-0000-00008B080000}"/>
    <cellStyle name="Comma 4 3 3" xfId="2201" xr:uid="{00000000-0005-0000-0000-00008C080000}"/>
    <cellStyle name="Comma 4 3 4" xfId="2202" xr:uid="{00000000-0005-0000-0000-00008D080000}"/>
    <cellStyle name="Comma 4 4" xfId="2203" xr:uid="{00000000-0005-0000-0000-00008E080000}"/>
    <cellStyle name="Comma 4 4 2" xfId="2204" xr:uid="{00000000-0005-0000-0000-00008F080000}"/>
    <cellStyle name="Comma 4 4 3" xfId="2205" xr:uid="{00000000-0005-0000-0000-000090080000}"/>
    <cellStyle name="Comma 4 4 4" xfId="2206" xr:uid="{00000000-0005-0000-0000-000091080000}"/>
    <cellStyle name="Comma 4 5" xfId="2207" xr:uid="{00000000-0005-0000-0000-000092080000}"/>
    <cellStyle name="Comma 4 6" xfId="2208" xr:uid="{00000000-0005-0000-0000-000093080000}"/>
    <cellStyle name="Comma 4 7" xfId="2209" xr:uid="{00000000-0005-0000-0000-000094080000}"/>
    <cellStyle name="Comma 4 8" xfId="2210" xr:uid="{00000000-0005-0000-0000-000095080000}"/>
    <cellStyle name="Comma 4 9" xfId="2211" xr:uid="{00000000-0005-0000-0000-000096080000}"/>
    <cellStyle name="Comma 4_THEO DOI THUC HIEN (GỐC 1)" xfId="2212" xr:uid="{00000000-0005-0000-0000-000097080000}"/>
    <cellStyle name="Comma 40" xfId="2213" xr:uid="{00000000-0005-0000-0000-000098080000}"/>
    <cellStyle name="Comma 40 2" xfId="2214" xr:uid="{00000000-0005-0000-0000-000099080000}"/>
    <cellStyle name="Comma 41" xfId="2215" xr:uid="{00000000-0005-0000-0000-00009A080000}"/>
    <cellStyle name="Comma 42" xfId="2216" xr:uid="{00000000-0005-0000-0000-00009B080000}"/>
    <cellStyle name="Comma 43" xfId="2217" xr:uid="{00000000-0005-0000-0000-00009C080000}"/>
    <cellStyle name="Comma 44" xfId="2218" xr:uid="{00000000-0005-0000-0000-00009D080000}"/>
    <cellStyle name="Comma 45" xfId="2219" xr:uid="{00000000-0005-0000-0000-00009E080000}"/>
    <cellStyle name="Comma 45 2" xfId="5932" xr:uid="{00000000-0005-0000-0000-00009F080000}"/>
    <cellStyle name="Comma 46" xfId="2220" xr:uid="{00000000-0005-0000-0000-0000A0080000}"/>
    <cellStyle name="Comma 47" xfId="2221" xr:uid="{00000000-0005-0000-0000-0000A1080000}"/>
    <cellStyle name="Comma 48" xfId="2222" xr:uid="{00000000-0005-0000-0000-0000A2080000}"/>
    <cellStyle name="Comma 48 2" xfId="2223" xr:uid="{00000000-0005-0000-0000-0000A3080000}"/>
    <cellStyle name="Comma 49" xfId="2224" xr:uid="{00000000-0005-0000-0000-0000A4080000}"/>
    <cellStyle name="Comma 5" xfId="2225" xr:uid="{00000000-0005-0000-0000-0000A5080000}"/>
    <cellStyle name="Comma 5 10" xfId="2226" xr:uid="{00000000-0005-0000-0000-0000A6080000}"/>
    <cellStyle name="Comma 5 11" xfId="2227" xr:uid="{00000000-0005-0000-0000-0000A7080000}"/>
    <cellStyle name="Comma 5 12" xfId="2228" xr:uid="{00000000-0005-0000-0000-0000A8080000}"/>
    <cellStyle name="Comma 5 13" xfId="2229" xr:uid="{00000000-0005-0000-0000-0000A9080000}"/>
    <cellStyle name="Comma 5 14" xfId="2230" xr:uid="{00000000-0005-0000-0000-0000AA080000}"/>
    <cellStyle name="Comma 5 15" xfId="2231" xr:uid="{00000000-0005-0000-0000-0000AB080000}"/>
    <cellStyle name="Comma 5 16" xfId="2232" xr:uid="{00000000-0005-0000-0000-0000AC080000}"/>
    <cellStyle name="Comma 5 17" xfId="2233" xr:uid="{00000000-0005-0000-0000-0000AD080000}"/>
    <cellStyle name="Comma 5 17 2" xfId="2234" xr:uid="{00000000-0005-0000-0000-0000AE080000}"/>
    <cellStyle name="Comma 5 17 3" xfId="2235" xr:uid="{00000000-0005-0000-0000-0000AF080000}"/>
    <cellStyle name="Comma 5 18" xfId="2236" xr:uid="{00000000-0005-0000-0000-0000B0080000}"/>
    <cellStyle name="Comma 5 19" xfId="2237" xr:uid="{00000000-0005-0000-0000-0000B1080000}"/>
    <cellStyle name="Comma 5 2" xfId="2238" xr:uid="{00000000-0005-0000-0000-0000B2080000}"/>
    <cellStyle name="Comma 5 20" xfId="2239" xr:uid="{00000000-0005-0000-0000-0000B3080000}"/>
    <cellStyle name="Comma 5 21" xfId="2240" xr:uid="{00000000-0005-0000-0000-0000B4080000}"/>
    <cellStyle name="Comma 5 21 2" xfId="2241" xr:uid="{00000000-0005-0000-0000-0000B5080000}"/>
    <cellStyle name="Comma 5 21 2 2" xfId="2242" xr:uid="{00000000-0005-0000-0000-0000B6080000}"/>
    <cellStyle name="Comma 5 21 2 2 2" xfId="2243" xr:uid="{00000000-0005-0000-0000-0000B7080000}"/>
    <cellStyle name="Comma 5 21 2 2 3" xfId="2244" xr:uid="{00000000-0005-0000-0000-0000B8080000}"/>
    <cellStyle name="Comma 5 21 2 2 3 2" xfId="5933" xr:uid="{00000000-0005-0000-0000-0000B9080000}"/>
    <cellStyle name="Comma 5 21 2 3" xfId="2245" xr:uid="{00000000-0005-0000-0000-0000BA080000}"/>
    <cellStyle name="Comma 5 21 2 3 2" xfId="2246" xr:uid="{00000000-0005-0000-0000-0000BB080000}"/>
    <cellStyle name="Comma 5 21 2 3 3" xfId="2247" xr:uid="{00000000-0005-0000-0000-0000BC080000}"/>
    <cellStyle name="Comma 5 21 2 3 3 2" xfId="5934" xr:uid="{00000000-0005-0000-0000-0000BD080000}"/>
    <cellStyle name="Comma 5 21 2 4" xfId="2248" xr:uid="{00000000-0005-0000-0000-0000BE080000}"/>
    <cellStyle name="Comma 5 21 2 5" xfId="2249" xr:uid="{00000000-0005-0000-0000-0000BF080000}"/>
    <cellStyle name="Comma 5 21 2 5 2" xfId="5935" xr:uid="{00000000-0005-0000-0000-0000C0080000}"/>
    <cellStyle name="Comma 5 21 3" xfId="2250" xr:uid="{00000000-0005-0000-0000-0000C1080000}"/>
    <cellStyle name="Comma 5 21 3 2" xfId="2251" xr:uid="{00000000-0005-0000-0000-0000C2080000}"/>
    <cellStyle name="Comma 5 21 3 2 2" xfId="2252" xr:uid="{00000000-0005-0000-0000-0000C3080000}"/>
    <cellStyle name="Comma 5 21 3 2 3" xfId="2253" xr:uid="{00000000-0005-0000-0000-0000C4080000}"/>
    <cellStyle name="Comma 5 21 3 2 3 2" xfId="5936" xr:uid="{00000000-0005-0000-0000-0000C5080000}"/>
    <cellStyle name="Comma 5 21 3 3" xfId="2254" xr:uid="{00000000-0005-0000-0000-0000C6080000}"/>
    <cellStyle name="Comma 5 21 3 4" xfId="2255" xr:uid="{00000000-0005-0000-0000-0000C7080000}"/>
    <cellStyle name="Comma 5 21 3 4 2" xfId="5937" xr:uid="{00000000-0005-0000-0000-0000C8080000}"/>
    <cellStyle name="Comma 5 21 4" xfId="2256" xr:uid="{00000000-0005-0000-0000-0000C9080000}"/>
    <cellStyle name="Comma 5 21 4 2" xfId="2257" xr:uid="{00000000-0005-0000-0000-0000CA080000}"/>
    <cellStyle name="Comma 5 21 4 3" xfId="2258" xr:uid="{00000000-0005-0000-0000-0000CB080000}"/>
    <cellStyle name="Comma 5 21 4 3 2" xfId="5938" xr:uid="{00000000-0005-0000-0000-0000CC080000}"/>
    <cellStyle name="Comma 5 21 5" xfId="2259" xr:uid="{00000000-0005-0000-0000-0000CD080000}"/>
    <cellStyle name="Comma 5 21 6" xfId="2260" xr:uid="{00000000-0005-0000-0000-0000CE080000}"/>
    <cellStyle name="Comma 5 21 6 2" xfId="5939" xr:uid="{00000000-0005-0000-0000-0000CF080000}"/>
    <cellStyle name="Comma 5 22" xfId="2261" xr:uid="{00000000-0005-0000-0000-0000D0080000}"/>
    <cellStyle name="Comma 5 22 2" xfId="2262" xr:uid="{00000000-0005-0000-0000-0000D1080000}"/>
    <cellStyle name="Comma 5 22 2 2" xfId="2263" xr:uid="{00000000-0005-0000-0000-0000D2080000}"/>
    <cellStyle name="Comma 5 22 2 3" xfId="2264" xr:uid="{00000000-0005-0000-0000-0000D3080000}"/>
    <cellStyle name="Comma 5 22 2 3 2" xfId="5940" xr:uid="{00000000-0005-0000-0000-0000D4080000}"/>
    <cellStyle name="Comma 5 22 3" xfId="2265" xr:uid="{00000000-0005-0000-0000-0000D5080000}"/>
    <cellStyle name="Comma 5 22 4" xfId="2266" xr:uid="{00000000-0005-0000-0000-0000D6080000}"/>
    <cellStyle name="Comma 5 22 4 2" xfId="5941" xr:uid="{00000000-0005-0000-0000-0000D7080000}"/>
    <cellStyle name="Comma 5 3" xfId="2267" xr:uid="{00000000-0005-0000-0000-0000D8080000}"/>
    <cellStyle name="Comma 5 3 2" xfId="2268" xr:uid="{00000000-0005-0000-0000-0000D9080000}"/>
    <cellStyle name="Comma 5 4" xfId="2269" xr:uid="{00000000-0005-0000-0000-0000DA080000}"/>
    <cellStyle name="Comma 5 4 2" xfId="2270" xr:uid="{00000000-0005-0000-0000-0000DB080000}"/>
    <cellStyle name="Comma 5 5" xfId="2271" xr:uid="{00000000-0005-0000-0000-0000DC080000}"/>
    <cellStyle name="Comma 5 5 2" xfId="2272" xr:uid="{00000000-0005-0000-0000-0000DD080000}"/>
    <cellStyle name="Comma 5 5 3" xfId="2273" xr:uid="{00000000-0005-0000-0000-0000DE080000}"/>
    <cellStyle name="Comma 5 6" xfId="2274" xr:uid="{00000000-0005-0000-0000-0000DF080000}"/>
    <cellStyle name="Comma 5 7" xfId="2275" xr:uid="{00000000-0005-0000-0000-0000E0080000}"/>
    <cellStyle name="Comma 5 8" xfId="2276" xr:uid="{00000000-0005-0000-0000-0000E1080000}"/>
    <cellStyle name="Comma 5 9" xfId="2277" xr:uid="{00000000-0005-0000-0000-0000E2080000}"/>
    <cellStyle name="Comma 5_05-12  KH trung han 2016-2020 - Liem Thinh edited" xfId="2278" xr:uid="{00000000-0005-0000-0000-0000E3080000}"/>
    <cellStyle name="Comma 50" xfId="2279" xr:uid="{00000000-0005-0000-0000-0000E4080000}"/>
    <cellStyle name="Comma 50 2" xfId="2280" xr:uid="{00000000-0005-0000-0000-0000E5080000}"/>
    <cellStyle name="Comma 50 2 2" xfId="2281" xr:uid="{00000000-0005-0000-0000-0000E6080000}"/>
    <cellStyle name="Comma 50 2 2 2" xfId="2282" xr:uid="{00000000-0005-0000-0000-0000E7080000}"/>
    <cellStyle name="Comma 50 2 2 3" xfId="2283" xr:uid="{00000000-0005-0000-0000-0000E8080000}"/>
    <cellStyle name="Comma 50 2 2 3 2" xfId="5942" xr:uid="{00000000-0005-0000-0000-0000E9080000}"/>
    <cellStyle name="Comma 50 2 3" xfId="2284" xr:uid="{00000000-0005-0000-0000-0000EA080000}"/>
    <cellStyle name="Comma 50 2 4" xfId="2285" xr:uid="{00000000-0005-0000-0000-0000EB080000}"/>
    <cellStyle name="Comma 50 2 4 2" xfId="5943" xr:uid="{00000000-0005-0000-0000-0000EC080000}"/>
    <cellStyle name="Comma 50 3" xfId="2286" xr:uid="{00000000-0005-0000-0000-0000ED080000}"/>
    <cellStyle name="Comma 50 3 2" xfId="2287" xr:uid="{00000000-0005-0000-0000-0000EE080000}"/>
    <cellStyle name="Comma 50 3 3" xfId="2288" xr:uid="{00000000-0005-0000-0000-0000EF080000}"/>
    <cellStyle name="Comma 50 3 3 2" xfId="5944" xr:uid="{00000000-0005-0000-0000-0000F0080000}"/>
    <cellStyle name="Comma 50 4" xfId="2289" xr:uid="{00000000-0005-0000-0000-0000F1080000}"/>
    <cellStyle name="Comma 50 5" xfId="2290" xr:uid="{00000000-0005-0000-0000-0000F2080000}"/>
    <cellStyle name="Comma 50 5 2" xfId="5945" xr:uid="{00000000-0005-0000-0000-0000F3080000}"/>
    <cellStyle name="Comma 51" xfId="2291" xr:uid="{00000000-0005-0000-0000-0000F4080000}"/>
    <cellStyle name="Comma 51 2" xfId="2292" xr:uid="{00000000-0005-0000-0000-0000F5080000}"/>
    <cellStyle name="Comma 51 2 2" xfId="2293" xr:uid="{00000000-0005-0000-0000-0000F6080000}"/>
    <cellStyle name="Comma 51 2 2 2" xfId="2294" xr:uid="{00000000-0005-0000-0000-0000F7080000}"/>
    <cellStyle name="Comma 51 2 2 3" xfId="2295" xr:uid="{00000000-0005-0000-0000-0000F8080000}"/>
    <cellStyle name="Comma 51 2 2 3 2" xfId="5946" xr:uid="{00000000-0005-0000-0000-0000F9080000}"/>
    <cellStyle name="Comma 51 2 3" xfId="2296" xr:uid="{00000000-0005-0000-0000-0000FA080000}"/>
    <cellStyle name="Comma 51 2 4" xfId="2297" xr:uid="{00000000-0005-0000-0000-0000FB080000}"/>
    <cellStyle name="Comma 51 2 4 2" xfId="5947" xr:uid="{00000000-0005-0000-0000-0000FC080000}"/>
    <cellStyle name="Comma 51 3" xfId="2298" xr:uid="{00000000-0005-0000-0000-0000FD080000}"/>
    <cellStyle name="Comma 51 3 2" xfId="2299" xr:uid="{00000000-0005-0000-0000-0000FE080000}"/>
    <cellStyle name="Comma 51 3 3" xfId="2300" xr:uid="{00000000-0005-0000-0000-0000FF080000}"/>
    <cellStyle name="Comma 51 3 3 2" xfId="5948" xr:uid="{00000000-0005-0000-0000-000000090000}"/>
    <cellStyle name="Comma 51 4" xfId="2301" xr:uid="{00000000-0005-0000-0000-000001090000}"/>
    <cellStyle name="Comma 51 5" xfId="2302" xr:uid="{00000000-0005-0000-0000-000002090000}"/>
    <cellStyle name="Comma 51 5 2" xfId="5949" xr:uid="{00000000-0005-0000-0000-000003090000}"/>
    <cellStyle name="Comma 52" xfId="2303" xr:uid="{00000000-0005-0000-0000-000004090000}"/>
    <cellStyle name="Comma 52 2" xfId="2304" xr:uid="{00000000-0005-0000-0000-000005090000}"/>
    <cellStyle name="Comma 53" xfId="2305" xr:uid="{00000000-0005-0000-0000-000006090000}"/>
    <cellStyle name="Comma 53 2" xfId="2306" xr:uid="{00000000-0005-0000-0000-000007090000}"/>
    <cellStyle name="Comma 53 2 2" xfId="2307" xr:uid="{00000000-0005-0000-0000-000008090000}"/>
    <cellStyle name="Comma 53 2 3" xfId="2308" xr:uid="{00000000-0005-0000-0000-000009090000}"/>
    <cellStyle name="Comma 53 2 3 2" xfId="5950" xr:uid="{00000000-0005-0000-0000-00000A090000}"/>
    <cellStyle name="Comma 53 3" xfId="2309" xr:uid="{00000000-0005-0000-0000-00000B090000}"/>
    <cellStyle name="Comma 53 4" xfId="2310" xr:uid="{00000000-0005-0000-0000-00000C090000}"/>
    <cellStyle name="Comma 53 4 2" xfId="5951" xr:uid="{00000000-0005-0000-0000-00000D090000}"/>
    <cellStyle name="Comma 54" xfId="2311" xr:uid="{00000000-0005-0000-0000-00000E090000}"/>
    <cellStyle name="Comma 54 2" xfId="2312" xr:uid="{00000000-0005-0000-0000-00000F090000}"/>
    <cellStyle name="Comma 54 2 2" xfId="6364" xr:uid="{00000000-0005-0000-0000-000010090000}"/>
    <cellStyle name="Comma 54 3" xfId="2313" xr:uid="{00000000-0005-0000-0000-000011090000}"/>
    <cellStyle name="Comma 55" xfId="2314" xr:uid="{00000000-0005-0000-0000-000012090000}"/>
    <cellStyle name="Comma 55 2" xfId="2315" xr:uid="{00000000-0005-0000-0000-000013090000}"/>
    <cellStyle name="Comma 55 3" xfId="2316" xr:uid="{00000000-0005-0000-0000-000014090000}"/>
    <cellStyle name="Comma 55 3 2" xfId="5952" xr:uid="{00000000-0005-0000-0000-000015090000}"/>
    <cellStyle name="Comma 56" xfId="2317" xr:uid="{00000000-0005-0000-0000-000016090000}"/>
    <cellStyle name="Comma 57" xfId="2318" xr:uid="{00000000-0005-0000-0000-000017090000}"/>
    <cellStyle name="Comma 57 2" xfId="2319" xr:uid="{00000000-0005-0000-0000-000018090000}"/>
    <cellStyle name="Comma 57 4" xfId="2320" xr:uid="{00000000-0005-0000-0000-000019090000}"/>
    <cellStyle name="Comma 58" xfId="2321" xr:uid="{00000000-0005-0000-0000-00001A090000}"/>
    <cellStyle name="Comma 59" xfId="40" xr:uid="{00000000-0005-0000-0000-00001B090000}"/>
    <cellStyle name="Comma 59 2" xfId="41" xr:uid="{00000000-0005-0000-0000-00001C090000}"/>
    <cellStyle name="Comma 59 2 2" xfId="42" xr:uid="{00000000-0005-0000-0000-00001D090000}"/>
    <cellStyle name="Comma 59 2 3" xfId="43" xr:uid="{00000000-0005-0000-0000-00001E090000}"/>
    <cellStyle name="Comma 59 2 3 2" xfId="5865" xr:uid="{00000000-0005-0000-0000-00001F090000}"/>
    <cellStyle name="Comma 59 2 3 2 2" xfId="5869" xr:uid="{00000000-0005-0000-0000-000020090000}"/>
    <cellStyle name="Comma 59 3" xfId="87" xr:uid="{00000000-0005-0000-0000-000021090000}"/>
    <cellStyle name="Comma 6" xfId="2322" xr:uid="{00000000-0005-0000-0000-000022090000}"/>
    <cellStyle name="Comma 6 2" xfId="2323" xr:uid="{00000000-0005-0000-0000-000023090000}"/>
    <cellStyle name="Comma 6 2 2" xfId="2324" xr:uid="{00000000-0005-0000-0000-000024090000}"/>
    <cellStyle name="Comma 6 3" xfId="2325" xr:uid="{00000000-0005-0000-0000-000025090000}"/>
    <cellStyle name="Comma 6 4" xfId="2326" xr:uid="{00000000-0005-0000-0000-000026090000}"/>
    <cellStyle name="Comma 60" xfId="2327" xr:uid="{00000000-0005-0000-0000-000027090000}"/>
    <cellStyle name="Comma 61" xfId="5862" xr:uid="{00000000-0005-0000-0000-000028090000}"/>
    <cellStyle name="Comma 61 2" xfId="6359" xr:uid="{00000000-0005-0000-0000-000029090000}"/>
    <cellStyle name="Comma 62" xfId="5871" xr:uid="{00000000-0005-0000-0000-00002A090000}"/>
    <cellStyle name="Comma 63" xfId="5877" xr:uid="{00000000-0005-0000-0000-00002B090000}"/>
    <cellStyle name="Comma 67" xfId="2328" xr:uid="{00000000-0005-0000-0000-00002C090000}"/>
    <cellStyle name="Comma 67 2" xfId="2329" xr:uid="{00000000-0005-0000-0000-00002D090000}"/>
    <cellStyle name="Comma 7" xfId="2330" xr:uid="{00000000-0005-0000-0000-00002E090000}"/>
    <cellStyle name="Comma 7 2" xfId="2331" xr:uid="{00000000-0005-0000-0000-00002F090000}"/>
    <cellStyle name="Comma 7 3" xfId="2332" xr:uid="{00000000-0005-0000-0000-000030090000}"/>
    <cellStyle name="Comma 7 3 2" xfId="2333" xr:uid="{00000000-0005-0000-0000-000031090000}"/>
    <cellStyle name="Comma 7 4" xfId="2334" xr:uid="{00000000-0005-0000-0000-000032090000}"/>
    <cellStyle name="Comma 7 5" xfId="2335" xr:uid="{00000000-0005-0000-0000-000033090000}"/>
    <cellStyle name="Comma 7_20131129 Nhu cau 2014_TPCP ODA (co hoan ung)" xfId="2336" xr:uid="{00000000-0005-0000-0000-000034090000}"/>
    <cellStyle name="Comma 78" xfId="2337" xr:uid="{00000000-0005-0000-0000-000035090000}"/>
    <cellStyle name="Comma 78 2" xfId="5953" xr:uid="{00000000-0005-0000-0000-000036090000}"/>
    <cellStyle name="Comma 8" xfId="2338" xr:uid="{00000000-0005-0000-0000-000037090000}"/>
    <cellStyle name="Comma 8 2" xfId="2339" xr:uid="{00000000-0005-0000-0000-000038090000}"/>
    <cellStyle name="Comma 8 2 2" xfId="2340" xr:uid="{00000000-0005-0000-0000-000039090000}"/>
    <cellStyle name="Comma 8 3" xfId="2341" xr:uid="{00000000-0005-0000-0000-00003A090000}"/>
    <cellStyle name="Comma 8 4" xfId="2342" xr:uid="{00000000-0005-0000-0000-00003B090000}"/>
    <cellStyle name="Comma 8 5" xfId="2343" xr:uid="{00000000-0005-0000-0000-00003C090000}"/>
    <cellStyle name="Comma 8 6" xfId="2344" xr:uid="{00000000-0005-0000-0000-00003D090000}"/>
    <cellStyle name="Comma 8 7" xfId="2345" xr:uid="{00000000-0005-0000-0000-00003E090000}"/>
    <cellStyle name="Comma 9" xfId="2346" xr:uid="{00000000-0005-0000-0000-00003F090000}"/>
    <cellStyle name="Comma 9 2" xfId="2347" xr:uid="{00000000-0005-0000-0000-000040090000}"/>
    <cellStyle name="Comma 9 2 2" xfId="2348" xr:uid="{00000000-0005-0000-0000-000041090000}"/>
    <cellStyle name="Comma 9 2 3" xfId="2349" xr:uid="{00000000-0005-0000-0000-000042090000}"/>
    <cellStyle name="Comma 9 3" xfId="2350" xr:uid="{00000000-0005-0000-0000-000043090000}"/>
    <cellStyle name="Comma 9 3 2" xfId="2351" xr:uid="{00000000-0005-0000-0000-000044090000}"/>
    <cellStyle name="Comma 9 3 3" xfId="2352" xr:uid="{00000000-0005-0000-0000-000045090000}"/>
    <cellStyle name="Comma 9 4" xfId="2353" xr:uid="{00000000-0005-0000-0000-000046090000}"/>
    <cellStyle name="Comma 9 5" xfId="2354" xr:uid="{00000000-0005-0000-0000-000047090000}"/>
    <cellStyle name="comma zerodec" xfId="2355" xr:uid="{00000000-0005-0000-0000-000048090000}"/>
    <cellStyle name="comma zerodec 2" xfId="2356" xr:uid="{00000000-0005-0000-0000-000049090000}"/>
    <cellStyle name="Comma0" xfId="2357" xr:uid="{00000000-0005-0000-0000-00004A090000}"/>
    <cellStyle name="Comma0 10" xfId="2358" xr:uid="{00000000-0005-0000-0000-00004B090000}"/>
    <cellStyle name="Comma0 11" xfId="2359" xr:uid="{00000000-0005-0000-0000-00004C090000}"/>
    <cellStyle name="Comma0 12" xfId="2360" xr:uid="{00000000-0005-0000-0000-00004D090000}"/>
    <cellStyle name="Comma0 13" xfId="2361" xr:uid="{00000000-0005-0000-0000-00004E090000}"/>
    <cellStyle name="Comma0 14" xfId="2362" xr:uid="{00000000-0005-0000-0000-00004F090000}"/>
    <cellStyle name="Comma0 15" xfId="2363" xr:uid="{00000000-0005-0000-0000-000050090000}"/>
    <cellStyle name="Comma0 16" xfId="2364" xr:uid="{00000000-0005-0000-0000-000051090000}"/>
    <cellStyle name="Comma0 2" xfId="2365" xr:uid="{00000000-0005-0000-0000-000052090000}"/>
    <cellStyle name="Comma0 2 2" xfId="2366" xr:uid="{00000000-0005-0000-0000-000053090000}"/>
    <cellStyle name="Comma0 3" xfId="2367" xr:uid="{00000000-0005-0000-0000-000054090000}"/>
    <cellStyle name="Comma0 4" xfId="2368" xr:uid="{00000000-0005-0000-0000-000055090000}"/>
    <cellStyle name="Comma0 5" xfId="2369" xr:uid="{00000000-0005-0000-0000-000056090000}"/>
    <cellStyle name="Comma0 6" xfId="2370" xr:uid="{00000000-0005-0000-0000-000057090000}"/>
    <cellStyle name="Comma0 7" xfId="2371" xr:uid="{00000000-0005-0000-0000-000058090000}"/>
    <cellStyle name="Comma0 8" xfId="2372" xr:uid="{00000000-0005-0000-0000-000059090000}"/>
    <cellStyle name="Comma0 9" xfId="2373" xr:uid="{00000000-0005-0000-0000-00005A090000}"/>
    <cellStyle name="Company Name" xfId="2374" xr:uid="{00000000-0005-0000-0000-00005B090000}"/>
    <cellStyle name="cong" xfId="2375" xr:uid="{00000000-0005-0000-0000-00005C090000}"/>
    <cellStyle name="Copied" xfId="2376" xr:uid="{00000000-0005-0000-0000-00005D090000}"/>
    <cellStyle name="Co聭ma_Sheet1" xfId="2377" xr:uid="{00000000-0005-0000-0000-00005E090000}"/>
    <cellStyle name="CR Comma" xfId="2378" xr:uid="{00000000-0005-0000-0000-00005F090000}"/>
    <cellStyle name="CR Currency" xfId="2379" xr:uid="{00000000-0005-0000-0000-000060090000}"/>
    <cellStyle name="Credit" xfId="2380" xr:uid="{00000000-0005-0000-0000-000061090000}"/>
    <cellStyle name="Credit subtotal" xfId="2381" xr:uid="{00000000-0005-0000-0000-000062090000}"/>
    <cellStyle name="Credit subtotal 2" xfId="5954" xr:uid="{00000000-0005-0000-0000-000063090000}"/>
    <cellStyle name="Credit subtotal 2 2" xfId="6383" xr:uid="{00000000-0005-0000-0000-000064090000}"/>
    <cellStyle name="Credit Total" xfId="2382" xr:uid="{00000000-0005-0000-0000-000065090000}"/>
    <cellStyle name="Cࡵrrency_Sheet1_PRODUCTĠ" xfId="2383" xr:uid="{00000000-0005-0000-0000-000066090000}"/>
    <cellStyle name="CT1" xfId="2384" xr:uid="{00000000-0005-0000-0000-000067090000}"/>
    <cellStyle name="CT1 2" xfId="2385" xr:uid="{00000000-0005-0000-0000-000068090000}"/>
    <cellStyle name="CT2" xfId="2386" xr:uid="{00000000-0005-0000-0000-000069090000}"/>
    <cellStyle name="CT2 2" xfId="2387" xr:uid="{00000000-0005-0000-0000-00006A090000}"/>
    <cellStyle name="CT4" xfId="2388" xr:uid="{00000000-0005-0000-0000-00006B090000}"/>
    <cellStyle name="CT4 2" xfId="2389" xr:uid="{00000000-0005-0000-0000-00006C090000}"/>
    <cellStyle name="CT5" xfId="2390" xr:uid="{00000000-0005-0000-0000-00006D090000}"/>
    <cellStyle name="CT5 2" xfId="2391" xr:uid="{00000000-0005-0000-0000-00006E090000}"/>
    <cellStyle name="ct7" xfId="2392" xr:uid="{00000000-0005-0000-0000-00006F090000}"/>
    <cellStyle name="ct7 2" xfId="2393" xr:uid="{00000000-0005-0000-0000-000070090000}"/>
    <cellStyle name="ct8" xfId="2394" xr:uid="{00000000-0005-0000-0000-000071090000}"/>
    <cellStyle name="ct8 2" xfId="2395" xr:uid="{00000000-0005-0000-0000-000072090000}"/>
    <cellStyle name="cth1" xfId="2396" xr:uid="{00000000-0005-0000-0000-000073090000}"/>
    <cellStyle name="cth1 2" xfId="2397" xr:uid="{00000000-0005-0000-0000-000074090000}"/>
    <cellStyle name="Cthuc" xfId="2398" xr:uid="{00000000-0005-0000-0000-000075090000}"/>
    <cellStyle name="Cthuc1" xfId="2399" xr:uid="{00000000-0005-0000-0000-000076090000}"/>
    <cellStyle name="Curråncy [0]_FCST_RESULTS" xfId="2400" xr:uid="{00000000-0005-0000-0000-000077090000}"/>
    <cellStyle name="Currency %" xfId="2401" xr:uid="{00000000-0005-0000-0000-000078090000}"/>
    <cellStyle name="Currency % 10" xfId="2402" xr:uid="{00000000-0005-0000-0000-000079090000}"/>
    <cellStyle name="Currency % 11" xfId="2403" xr:uid="{00000000-0005-0000-0000-00007A090000}"/>
    <cellStyle name="Currency % 12" xfId="2404" xr:uid="{00000000-0005-0000-0000-00007B090000}"/>
    <cellStyle name="Currency % 13" xfId="2405" xr:uid="{00000000-0005-0000-0000-00007C090000}"/>
    <cellStyle name="Currency % 14" xfId="2406" xr:uid="{00000000-0005-0000-0000-00007D090000}"/>
    <cellStyle name="Currency % 15" xfId="2407" xr:uid="{00000000-0005-0000-0000-00007E090000}"/>
    <cellStyle name="Currency % 2" xfId="2408" xr:uid="{00000000-0005-0000-0000-00007F090000}"/>
    <cellStyle name="Currency % 3" xfId="2409" xr:uid="{00000000-0005-0000-0000-000080090000}"/>
    <cellStyle name="Currency % 4" xfId="2410" xr:uid="{00000000-0005-0000-0000-000081090000}"/>
    <cellStyle name="Currency % 5" xfId="2411" xr:uid="{00000000-0005-0000-0000-000082090000}"/>
    <cellStyle name="Currency % 6" xfId="2412" xr:uid="{00000000-0005-0000-0000-000083090000}"/>
    <cellStyle name="Currency % 7" xfId="2413" xr:uid="{00000000-0005-0000-0000-000084090000}"/>
    <cellStyle name="Currency % 8" xfId="2414" xr:uid="{00000000-0005-0000-0000-000085090000}"/>
    <cellStyle name="Currency % 9" xfId="2415" xr:uid="{00000000-0005-0000-0000-000086090000}"/>
    <cellStyle name="Currency %_05-12  KH trung han 2016-2020 - Liem Thinh edited" xfId="2416" xr:uid="{00000000-0005-0000-0000-000087090000}"/>
    <cellStyle name="Currency [0] 2" xfId="2417" xr:uid="{00000000-0005-0000-0000-000088090000}"/>
    <cellStyle name="Currency [0] 2 2" xfId="2418" xr:uid="{00000000-0005-0000-0000-000089090000}"/>
    <cellStyle name="Currency [0]ßmud plant bolted_RESULTS" xfId="2419" xr:uid="{00000000-0005-0000-0000-00008A090000}"/>
    <cellStyle name="Currency [00]" xfId="2420" xr:uid="{00000000-0005-0000-0000-00008B090000}"/>
    <cellStyle name="Currency [00] 10" xfId="2421" xr:uid="{00000000-0005-0000-0000-00008C090000}"/>
    <cellStyle name="Currency [00] 11" xfId="2422" xr:uid="{00000000-0005-0000-0000-00008D090000}"/>
    <cellStyle name="Currency [00] 12" xfId="2423" xr:uid="{00000000-0005-0000-0000-00008E090000}"/>
    <cellStyle name="Currency [00] 13" xfId="2424" xr:uid="{00000000-0005-0000-0000-00008F090000}"/>
    <cellStyle name="Currency [00] 14" xfId="2425" xr:uid="{00000000-0005-0000-0000-000090090000}"/>
    <cellStyle name="Currency [00] 15" xfId="2426" xr:uid="{00000000-0005-0000-0000-000091090000}"/>
    <cellStyle name="Currency [00] 16" xfId="2427" xr:uid="{00000000-0005-0000-0000-000092090000}"/>
    <cellStyle name="Currency [00] 2" xfId="2428" xr:uid="{00000000-0005-0000-0000-000093090000}"/>
    <cellStyle name="Currency [00] 3" xfId="2429" xr:uid="{00000000-0005-0000-0000-000094090000}"/>
    <cellStyle name="Currency [00] 4" xfId="2430" xr:uid="{00000000-0005-0000-0000-000095090000}"/>
    <cellStyle name="Currency [00] 5" xfId="2431" xr:uid="{00000000-0005-0000-0000-000096090000}"/>
    <cellStyle name="Currency [00] 6" xfId="2432" xr:uid="{00000000-0005-0000-0000-000097090000}"/>
    <cellStyle name="Currency [00] 7" xfId="2433" xr:uid="{00000000-0005-0000-0000-000098090000}"/>
    <cellStyle name="Currency [00] 8" xfId="2434" xr:uid="{00000000-0005-0000-0000-000099090000}"/>
    <cellStyle name="Currency [00] 9" xfId="2435" xr:uid="{00000000-0005-0000-0000-00009A090000}"/>
    <cellStyle name="Currency 0.0" xfId="2436" xr:uid="{00000000-0005-0000-0000-00009B090000}"/>
    <cellStyle name="Currency 0.0%" xfId="2437" xr:uid="{00000000-0005-0000-0000-00009C090000}"/>
    <cellStyle name="Currency 0.0_05-12  KH trung han 2016-2020 - Liem Thinh edited" xfId="2438" xr:uid="{00000000-0005-0000-0000-00009D090000}"/>
    <cellStyle name="Currency 0.00" xfId="2439" xr:uid="{00000000-0005-0000-0000-00009E090000}"/>
    <cellStyle name="Currency 0.00%" xfId="2440" xr:uid="{00000000-0005-0000-0000-00009F090000}"/>
    <cellStyle name="Currency 0.00_05-12  KH trung han 2016-2020 - Liem Thinh edited" xfId="2441" xr:uid="{00000000-0005-0000-0000-0000A0090000}"/>
    <cellStyle name="Currency 0.000" xfId="2442" xr:uid="{00000000-0005-0000-0000-0000A1090000}"/>
    <cellStyle name="Currency 0.000%" xfId="2443" xr:uid="{00000000-0005-0000-0000-0000A2090000}"/>
    <cellStyle name="Currency 0.000_05-12  KH trung han 2016-2020 - Liem Thinh edited" xfId="2444" xr:uid="{00000000-0005-0000-0000-0000A3090000}"/>
    <cellStyle name="Currency 2" xfId="2445" xr:uid="{00000000-0005-0000-0000-0000A4090000}"/>
    <cellStyle name="Currency 2 10" xfId="2446" xr:uid="{00000000-0005-0000-0000-0000A5090000}"/>
    <cellStyle name="Currency 2 11" xfId="2447" xr:uid="{00000000-0005-0000-0000-0000A6090000}"/>
    <cellStyle name="Currency 2 12" xfId="2448" xr:uid="{00000000-0005-0000-0000-0000A7090000}"/>
    <cellStyle name="Currency 2 13" xfId="2449" xr:uid="{00000000-0005-0000-0000-0000A8090000}"/>
    <cellStyle name="Currency 2 14" xfId="2450" xr:uid="{00000000-0005-0000-0000-0000A9090000}"/>
    <cellStyle name="Currency 2 15" xfId="2451" xr:uid="{00000000-0005-0000-0000-0000AA090000}"/>
    <cellStyle name="Currency 2 16" xfId="2452" xr:uid="{00000000-0005-0000-0000-0000AB090000}"/>
    <cellStyle name="Currency 2 2" xfId="2453" xr:uid="{00000000-0005-0000-0000-0000AC090000}"/>
    <cellStyle name="Currency 2 3" xfId="2454" xr:uid="{00000000-0005-0000-0000-0000AD090000}"/>
    <cellStyle name="Currency 2 4" xfId="2455" xr:uid="{00000000-0005-0000-0000-0000AE090000}"/>
    <cellStyle name="Currency 2 5" xfId="2456" xr:uid="{00000000-0005-0000-0000-0000AF090000}"/>
    <cellStyle name="Currency 2 6" xfId="2457" xr:uid="{00000000-0005-0000-0000-0000B0090000}"/>
    <cellStyle name="Currency 2 7" xfId="2458" xr:uid="{00000000-0005-0000-0000-0000B1090000}"/>
    <cellStyle name="Currency 2 8" xfId="2459" xr:uid="{00000000-0005-0000-0000-0000B2090000}"/>
    <cellStyle name="Currency 2 9" xfId="2460" xr:uid="{00000000-0005-0000-0000-0000B3090000}"/>
    <cellStyle name="Currency 3" xfId="2461" xr:uid="{00000000-0005-0000-0000-0000B4090000}"/>
    <cellStyle name="Currency 3 2" xfId="2462" xr:uid="{00000000-0005-0000-0000-0000B5090000}"/>
    <cellStyle name="Currency![0]_FCSt (2)" xfId="2463" xr:uid="{00000000-0005-0000-0000-0000B6090000}"/>
    <cellStyle name="Currency0" xfId="2464" xr:uid="{00000000-0005-0000-0000-0000B7090000}"/>
    <cellStyle name="Currency0 10" xfId="2465" xr:uid="{00000000-0005-0000-0000-0000B8090000}"/>
    <cellStyle name="Currency0 11" xfId="2466" xr:uid="{00000000-0005-0000-0000-0000B9090000}"/>
    <cellStyle name="Currency0 12" xfId="2467" xr:uid="{00000000-0005-0000-0000-0000BA090000}"/>
    <cellStyle name="Currency0 13" xfId="2468" xr:uid="{00000000-0005-0000-0000-0000BB090000}"/>
    <cellStyle name="Currency0 14" xfId="2469" xr:uid="{00000000-0005-0000-0000-0000BC090000}"/>
    <cellStyle name="Currency0 15" xfId="2470" xr:uid="{00000000-0005-0000-0000-0000BD090000}"/>
    <cellStyle name="Currency0 16" xfId="2471" xr:uid="{00000000-0005-0000-0000-0000BE090000}"/>
    <cellStyle name="Currency0 2" xfId="2472" xr:uid="{00000000-0005-0000-0000-0000BF090000}"/>
    <cellStyle name="Currency0 2 2" xfId="2473" xr:uid="{00000000-0005-0000-0000-0000C0090000}"/>
    <cellStyle name="Currency0 3" xfId="2474" xr:uid="{00000000-0005-0000-0000-0000C1090000}"/>
    <cellStyle name="Currency0 4" xfId="2475" xr:uid="{00000000-0005-0000-0000-0000C2090000}"/>
    <cellStyle name="Currency0 5" xfId="2476" xr:uid="{00000000-0005-0000-0000-0000C3090000}"/>
    <cellStyle name="Currency0 6" xfId="2477" xr:uid="{00000000-0005-0000-0000-0000C4090000}"/>
    <cellStyle name="Currency0 7" xfId="2478" xr:uid="{00000000-0005-0000-0000-0000C5090000}"/>
    <cellStyle name="Currency0 8" xfId="2479" xr:uid="{00000000-0005-0000-0000-0000C6090000}"/>
    <cellStyle name="Currency0 9" xfId="2480" xr:uid="{00000000-0005-0000-0000-0000C7090000}"/>
    <cellStyle name="Currency1" xfId="2481" xr:uid="{00000000-0005-0000-0000-0000C8090000}"/>
    <cellStyle name="Currency1 10" xfId="2482" xr:uid="{00000000-0005-0000-0000-0000C9090000}"/>
    <cellStyle name="Currency1 11" xfId="2483" xr:uid="{00000000-0005-0000-0000-0000CA090000}"/>
    <cellStyle name="Currency1 12" xfId="2484" xr:uid="{00000000-0005-0000-0000-0000CB090000}"/>
    <cellStyle name="Currency1 13" xfId="2485" xr:uid="{00000000-0005-0000-0000-0000CC090000}"/>
    <cellStyle name="Currency1 14" xfId="2486" xr:uid="{00000000-0005-0000-0000-0000CD090000}"/>
    <cellStyle name="Currency1 15" xfId="2487" xr:uid="{00000000-0005-0000-0000-0000CE090000}"/>
    <cellStyle name="Currency1 16" xfId="2488" xr:uid="{00000000-0005-0000-0000-0000CF090000}"/>
    <cellStyle name="Currency1 2" xfId="2489" xr:uid="{00000000-0005-0000-0000-0000D0090000}"/>
    <cellStyle name="Currency1 2 2" xfId="2490" xr:uid="{00000000-0005-0000-0000-0000D1090000}"/>
    <cellStyle name="Currency1 3" xfId="2491" xr:uid="{00000000-0005-0000-0000-0000D2090000}"/>
    <cellStyle name="Currency1 4" xfId="2492" xr:uid="{00000000-0005-0000-0000-0000D3090000}"/>
    <cellStyle name="Currency1 5" xfId="2493" xr:uid="{00000000-0005-0000-0000-0000D4090000}"/>
    <cellStyle name="Currency1 6" xfId="2494" xr:uid="{00000000-0005-0000-0000-0000D5090000}"/>
    <cellStyle name="Currency1 7" xfId="2495" xr:uid="{00000000-0005-0000-0000-0000D6090000}"/>
    <cellStyle name="Currency1 8" xfId="2496" xr:uid="{00000000-0005-0000-0000-0000D7090000}"/>
    <cellStyle name="Currency1 9" xfId="2497" xr:uid="{00000000-0005-0000-0000-0000D8090000}"/>
    <cellStyle name="Currency1_PL1 " xfId="2498" xr:uid="{00000000-0005-0000-0000-0000D9090000}"/>
    <cellStyle name="chchuyen" xfId="1778" xr:uid="{00000000-0005-0000-0000-0000DA090000}"/>
    <cellStyle name="Check Cell 2" xfId="1779" xr:uid="{00000000-0005-0000-0000-0000DB090000}"/>
    <cellStyle name="Check Cell 2 2" xfId="1780" xr:uid="{00000000-0005-0000-0000-0000DC090000}"/>
    <cellStyle name="Check Cell 3" xfId="1781" xr:uid="{00000000-0005-0000-0000-0000DD090000}"/>
    <cellStyle name="Check Cell 4" xfId="1782" xr:uid="{00000000-0005-0000-0000-0000DE090000}"/>
    <cellStyle name="Check Cell 5" xfId="37" xr:uid="{00000000-0005-0000-0000-0000DF090000}"/>
    <cellStyle name="Chi phÝ kh¸c_Book1" xfId="1783" xr:uid="{00000000-0005-0000-0000-0000E0090000}"/>
    <cellStyle name="Chuẩn 2" xfId="1784" xr:uid="{00000000-0005-0000-0000-0000E1090000}"/>
    <cellStyle name="Chuẩn 3" xfId="1785" xr:uid="{00000000-0005-0000-0000-0000E2090000}"/>
    <cellStyle name="CHUONG" xfId="1786" xr:uid="{00000000-0005-0000-0000-0000E3090000}"/>
    <cellStyle name="d" xfId="2499" xr:uid="{00000000-0005-0000-0000-0000E4090000}"/>
    <cellStyle name="d%" xfId="2500" xr:uid="{00000000-0005-0000-0000-0000E5090000}"/>
    <cellStyle name="d1" xfId="2501" xr:uid="{00000000-0005-0000-0000-0000E6090000}"/>
    <cellStyle name="Date" xfId="2502" xr:uid="{00000000-0005-0000-0000-0000E7090000}"/>
    <cellStyle name="Date 10" xfId="2503" xr:uid="{00000000-0005-0000-0000-0000E8090000}"/>
    <cellStyle name="Date 11" xfId="2504" xr:uid="{00000000-0005-0000-0000-0000E9090000}"/>
    <cellStyle name="Date 12" xfId="2505" xr:uid="{00000000-0005-0000-0000-0000EA090000}"/>
    <cellStyle name="Date 13" xfId="2506" xr:uid="{00000000-0005-0000-0000-0000EB090000}"/>
    <cellStyle name="Date 14" xfId="2507" xr:uid="{00000000-0005-0000-0000-0000EC090000}"/>
    <cellStyle name="Date 15" xfId="2508" xr:uid="{00000000-0005-0000-0000-0000ED090000}"/>
    <cellStyle name="Date 16" xfId="2509" xr:uid="{00000000-0005-0000-0000-0000EE090000}"/>
    <cellStyle name="Date 2" xfId="2510" xr:uid="{00000000-0005-0000-0000-0000EF090000}"/>
    <cellStyle name="Date 2 2" xfId="2511" xr:uid="{00000000-0005-0000-0000-0000F0090000}"/>
    <cellStyle name="Date 3" xfId="2512" xr:uid="{00000000-0005-0000-0000-0000F1090000}"/>
    <cellStyle name="Date 4" xfId="2513" xr:uid="{00000000-0005-0000-0000-0000F2090000}"/>
    <cellStyle name="Date 5" xfId="2514" xr:uid="{00000000-0005-0000-0000-0000F3090000}"/>
    <cellStyle name="Date 6" xfId="2515" xr:uid="{00000000-0005-0000-0000-0000F4090000}"/>
    <cellStyle name="Date 7" xfId="2516" xr:uid="{00000000-0005-0000-0000-0000F5090000}"/>
    <cellStyle name="Date 8" xfId="2517" xr:uid="{00000000-0005-0000-0000-0000F6090000}"/>
    <cellStyle name="Date 9" xfId="2518" xr:uid="{00000000-0005-0000-0000-0000F7090000}"/>
    <cellStyle name="Date Short" xfId="2519" xr:uid="{00000000-0005-0000-0000-0000F8090000}"/>
    <cellStyle name="Date Short 2" xfId="2520" xr:uid="{00000000-0005-0000-0000-0000F9090000}"/>
    <cellStyle name="Date_Book1" xfId="2521" xr:uid="{00000000-0005-0000-0000-0000FA090000}"/>
    <cellStyle name="DAUDE" xfId="2527" xr:uid="{00000000-0005-0000-0000-0000FB090000}"/>
    <cellStyle name="Dấu phảy [0] 2" xfId="2522" xr:uid="{00000000-0005-0000-0000-0000FC090000}"/>
    <cellStyle name="Dấu phảy 2" xfId="2523" xr:uid="{00000000-0005-0000-0000-0000FD090000}"/>
    <cellStyle name="Dấu phảy 3" xfId="2524" xr:uid="{00000000-0005-0000-0000-0000FE090000}"/>
    <cellStyle name="Dấu phảy 4" xfId="2525" xr:uid="{00000000-0005-0000-0000-0000FF090000}"/>
    <cellStyle name="Dấu phảy 5" xfId="2526" xr:uid="{00000000-0005-0000-0000-0000000A0000}"/>
    <cellStyle name="Dấu phẩy" xfId="1" builtinId="3"/>
    <cellStyle name="Debit" xfId="2528" xr:uid="{00000000-0005-0000-0000-0000010A0000}"/>
    <cellStyle name="Debit subtotal" xfId="2529" xr:uid="{00000000-0005-0000-0000-0000020A0000}"/>
    <cellStyle name="Debit subtotal 2" xfId="5955" xr:uid="{00000000-0005-0000-0000-0000030A0000}"/>
    <cellStyle name="Debit subtotal 2 2" xfId="6384" xr:uid="{00000000-0005-0000-0000-0000040A0000}"/>
    <cellStyle name="Debit Total" xfId="2530" xr:uid="{00000000-0005-0000-0000-0000050A0000}"/>
    <cellStyle name="DELTA" xfId="2531" xr:uid="{00000000-0005-0000-0000-0000060A0000}"/>
    <cellStyle name="DELTA 10" xfId="2532" xr:uid="{00000000-0005-0000-0000-0000070A0000}"/>
    <cellStyle name="DELTA 11" xfId="2533" xr:uid="{00000000-0005-0000-0000-0000080A0000}"/>
    <cellStyle name="DELTA 12" xfId="2534" xr:uid="{00000000-0005-0000-0000-0000090A0000}"/>
    <cellStyle name="DELTA 13" xfId="2535" xr:uid="{00000000-0005-0000-0000-00000A0A0000}"/>
    <cellStyle name="DELTA 14" xfId="2536" xr:uid="{00000000-0005-0000-0000-00000B0A0000}"/>
    <cellStyle name="DELTA 15" xfId="2537" xr:uid="{00000000-0005-0000-0000-00000C0A0000}"/>
    <cellStyle name="DELTA 2" xfId="2538" xr:uid="{00000000-0005-0000-0000-00000D0A0000}"/>
    <cellStyle name="DELTA 3" xfId="2539" xr:uid="{00000000-0005-0000-0000-00000E0A0000}"/>
    <cellStyle name="DELTA 4" xfId="2540" xr:uid="{00000000-0005-0000-0000-00000F0A0000}"/>
    <cellStyle name="DELTA 5" xfId="2541" xr:uid="{00000000-0005-0000-0000-0000100A0000}"/>
    <cellStyle name="DELTA 6" xfId="2542" xr:uid="{00000000-0005-0000-0000-0000110A0000}"/>
    <cellStyle name="DELTA 7" xfId="2543" xr:uid="{00000000-0005-0000-0000-0000120A0000}"/>
    <cellStyle name="DELTA 8" xfId="2544" xr:uid="{00000000-0005-0000-0000-0000130A0000}"/>
    <cellStyle name="DELTA 9" xfId="2545" xr:uid="{00000000-0005-0000-0000-0000140A0000}"/>
    <cellStyle name="Dezimal [0]_35ERI8T2gbIEMixb4v26icuOo" xfId="2546" xr:uid="{00000000-0005-0000-0000-0000150A0000}"/>
    <cellStyle name="Dezimal_35ERI8T2gbIEMixb4v26icuOo" xfId="2547" xr:uid="{00000000-0005-0000-0000-0000160A0000}"/>
    <cellStyle name="Dg" xfId="2548" xr:uid="{00000000-0005-0000-0000-0000170A0000}"/>
    <cellStyle name="Dgia" xfId="2549" xr:uid="{00000000-0005-0000-0000-0000180A0000}"/>
    <cellStyle name="Dgia 2" xfId="2550" xr:uid="{00000000-0005-0000-0000-0000190A0000}"/>
    <cellStyle name="Dollar (zero dec)" xfId="2551" xr:uid="{00000000-0005-0000-0000-00001A0A0000}"/>
    <cellStyle name="Dollar (zero dec) 10" xfId="2552" xr:uid="{00000000-0005-0000-0000-00001B0A0000}"/>
    <cellStyle name="Dollar (zero dec) 11" xfId="2553" xr:uid="{00000000-0005-0000-0000-00001C0A0000}"/>
    <cellStyle name="Dollar (zero dec) 12" xfId="2554" xr:uid="{00000000-0005-0000-0000-00001D0A0000}"/>
    <cellStyle name="Dollar (zero dec) 13" xfId="2555" xr:uid="{00000000-0005-0000-0000-00001E0A0000}"/>
    <cellStyle name="Dollar (zero dec) 14" xfId="2556" xr:uid="{00000000-0005-0000-0000-00001F0A0000}"/>
    <cellStyle name="Dollar (zero dec) 15" xfId="2557" xr:uid="{00000000-0005-0000-0000-0000200A0000}"/>
    <cellStyle name="Dollar (zero dec) 16" xfId="2558" xr:uid="{00000000-0005-0000-0000-0000210A0000}"/>
    <cellStyle name="Dollar (zero dec) 2" xfId="2559" xr:uid="{00000000-0005-0000-0000-0000220A0000}"/>
    <cellStyle name="Dollar (zero dec) 2 2" xfId="2560" xr:uid="{00000000-0005-0000-0000-0000230A0000}"/>
    <cellStyle name="Dollar (zero dec) 3" xfId="2561" xr:uid="{00000000-0005-0000-0000-0000240A0000}"/>
    <cellStyle name="Dollar (zero dec) 4" xfId="2562" xr:uid="{00000000-0005-0000-0000-0000250A0000}"/>
    <cellStyle name="Dollar (zero dec) 5" xfId="2563" xr:uid="{00000000-0005-0000-0000-0000260A0000}"/>
    <cellStyle name="Dollar (zero dec) 6" xfId="2564" xr:uid="{00000000-0005-0000-0000-0000270A0000}"/>
    <cellStyle name="Dollar (zero dec) 7" xfId="2565" xr:uid="{00000000-0005-0000-0000-0000280A0000}"/>
    <cellStyle name="Dollar (zero dec) 8" xfId="2566" xr:uid="{00000000-0005-0000-0000-0000290A0000}"/>
    <cellStyle name="Dollar (zero dec) 9" xfId="2567" xr:uid="{00000000-0005-0000-0000-00002A0A0000}"/>
    <cellStyle name="Dollar (zero dec)_PL1 " xfId="2568" xr:uid="{00000000-0005-0000-0000-00002B0A0000}"/>
    <cellStyle name="Don gia" xfId="2569" xr:uid="{00000000-0005-0000-0000-00002C0A0000}"/>
    <cellStyle name="Dziesi?tny [0]_Invoices2001Slovakia" xfId="2570" xr:uid="{00000000-0005-0000-0000-00002D0A0000}"/>
    <cellStyle name="Dziesi?tny_Invoices2001Slovakia" xfId="2571" xr:uid="{00000000-0005-0000-0000-00002E0A0000}"/>
    <cellStyle name="Dziesietny [0]_Invoices2001Slovakia" xfId="2572" xr:uid="{00000000-0005-0000-0000-00002F0A0000}"/>
    <cellStyle name="Dziesiętny [0]_Invoices2001Slovakia" xfId="2573" xr:uid="{00000000-0005-0000-0000-0000300A0000}"/>
    <cellStyle name="Dziesietny [0]_Invoices2001Slovakia 2" xfId="2574" xr:uid="{00000000-0005-0000-0000-0000310A0000}"/>
    <cellStyle name="Dziesiętny [0]_Invoices2001Slovakia 2" xfId="2575" xr:uid="{00000000-0005-0000-0000-0000320A0000}"/>
    <cellStyle name="Dziesietny [0]_Invoices2001Slovakia 3" xfId="2576" xr:uid="{00000000-0005-0000-0000-0000330A0000}"/>
    <cellStyle name="Dziesiętny [0]_Invoices2001Slovakia 3" xfId="2577" xr:uid="{00000000-0005-0000-0000-0000340A0000}"/>
    <cellStyle name="Dziesietny [0]_Invoices2001Slovakia 4" xfId="2578" xr:uid="{00000000-0005-0000-0000-0000350A0000}"/>
    <cellStyle name="Dziesiętny [0]_Invoices2001Slovakia 4" xfId="2579" xr:uid="{00000000-0005-0000-0000-0000360A0000}"/>
    <cellStyle name="Dziesietny [0]_Invoices2001Slovakia 5" xfId="2580" xr:uid="{00000000-0005-0000-0000-0000370A0000}"/>
    <cellStyle name="Dziesiętny [0]_Invoices2001Slovakia 5" xfId="2581" xr:uid="{00000000-0005-0000-0000-0000380A0000}"/>
    <cellStyle name="Dziesietny [0]_Invoices2001Slovakia 6" xfId="2582" xr:uid="{00000000-0005-0000-0000-0000390A0000}"/>
    <cellStyle name="Dziesiętny [0]_Invoices2001Slovakia 6" xfId="2583" xr:uid="{00000000-0005-0000-0000-00003A0A0000}"/>
    <cellStyle name="Dziesietny [0]_Invoices2001Slovakia 7" xfId="2584" xr:uid="{00000000-0005-0000-0000-00003B0A0000}"/>
    <cellStyle name="Dziesiętny [0]_Invoices2001Slovakia 7" xfId="2585" xr:uid="{00000000-0005-0000-0000-00003C0A0000}"/>
    <cellStyle name="Dziesietny [0]_Invoices2001Slovakia_01_Nha so 1_Dien" xfId="2586" xr:uid="{00000000-0005-0000-0000-00003D0A0000}"/>
    <cellStyle name="Dziesiętny [0]_Invoices2001Slovakia_01_Nha so 1_Dien" xfId="2587" xr:uid="{00000000-0005-0000-0000-00003E0A0000}"/>
    <cellStyle name="Dziesietny [0]_Invoices2001Slovakia_05-12  KH trung han 2016-2020 - Liem Thinh edited" xfId="2588" xr:uid="{00000000-0005-0000-0000-00003F0A0000}"/>
    <cellStyle name="Dziesiętny [0]_Invoices2001Slovakia_05-12  KH trung han 2016-2020 - Liem Thinh edited" xfId="2589" xr:uid="{00000000-0005-0000-0000-0000400A0000}"/>
    <cellStyle name="Dziesietny [0]_Invoices2001Slovakia_10_Nha so 10_Dien1" xfId="2590" xr:uid="{00000000-0005-0000-0000-0000410A0000}"/>
    <cellStyle name="Dziesiętny [0]_Invoices2001Slovakia_10_Nha so 10_Dien1" xfId="2591" xr:uid="{00000000-0005-0000-0000-0000420A0000}"/>
    <cellStyle name="Dziesietny [0]_Invoices2001Slovakia_Book1" xfId="2592" xr:uid="{00000000-0005-0000-0000-0000430A0000}"/>
    <cellStyle name="Dziesiętny [0]_Invoices2001Slovakia_Book1" xfId="2593" xr:uid="{00000000-0005-0000-0000-0000440A0000}"/>
    <cellStyle name="Dziesietny [0]_Invoices2001Slovakia_Book1_1" xfId="2594" xr:uid="{00000000-0005-0000-0000-0000450A0000}"/>
    <cellStyle name="Dziesiętny [0]_Invoices2001Slovakia_Book1_1" xfId="2595" xr:uid="{00000000-0005-0000-0000-0000460A0000}"/>
    <cellStyle name="Dziesietny [0]_Invoices2001Slovakia_Book1_1_Book1" xfId="2596" xr:uid="{00000000-0005-0000-0000-0000470A0000}"/>
    <cellStyle name="Dziesiętny [0]_Invoices2001Slovakia_Book1_1_Book1" xfId="2597" xr:uid="{00000000-0005-0000-0000-0000480A0000}"/>
    <cellStyle name="Dziesietny [0]_Invoices2001Slovakia_Book1_2" xfId="2598" xr:uid="{00000000-0005-0000-0000-0000490A0000}"/>
    <cellStyle name="Dziesiętny [0]_Invoices2001Slovakia_Book1_2" xfId="2599" xr:uid="{00000000-0005-0000-0000-00004A0A0000}"/>
    <cellStyle name="Dziesietny [0]_Invoices2001Slovakia_Book1_Nhu cau von ung truoc 2011 Tha h Hoa + Nge An gui TW" xfId="2600" xr:uid="{00000000-0005-0000-0000-00004B0A0000}"/>
    <cellStyle name="Dziesiętny [0]_Invoices2001Slovakia_Book1_Nhu cau von ung truoc 2011 Tha h Hoa + Nge An gui TW" xfId="2601" xr:uid="{00000000-0005-0000-0000-00004C0A0000}"/>
    <cellStyle name="Dziesietny [0]_Invoices2001Slovakia_Book1_Tong hop Cac tuyen(9-1-06)" xfId="2602" xr:uid="{00000000-0005-0000-0000-00004D0A0000}"/>
    <cellStyle name="Dziesiętny [0]_Invoices2001Slovakia_Book1_Tong hop Cac tuyen(9-1-06)" xfId="2603" xr:uid="{00000000-0005-0000-0000-00004E0A0000}"/>
    <cellStyle name="Dziesietny [0]_Invoices2001Slovakia_Book1_ung truoc 2011 NSTW Thanh Hoa + Nge An gui Thu 12-5" xfId="2604" xr:uid="{00000000-0005-0000-0000-00004F0A0000}"/>
    <cellStyle name="Dziesiętny [0]_Invoices2001Slovakia_Book1_ung truoc 2011 NSTW Thanh Hoa + Nge An gui Thu 12-5" xfId="2605" xr:uid="{00000000-0005-0000-0000-0000500A0000}"/>
    <cellStyle name="Dziesietny [0]_Invoices2001Slovakia_Copy of 05-12  KH trung han 2016-2020 - Liem Thinh edited (1)" xfId="2606" xr:uid="{00000000-0005-0000-0000-0000510A0000}"/>
    <cellStyle name="Dziesiętny [0]_Invoices2001Slovakia_Copy of 05-12  KH trung han 2016-2020 - Liem Thinh edited (1)" xfId="2607" xr:uid="{00000000-0005-0000-0000-0000520A0000}"/>
    <cellStyle name="Dziesietny [0]_Invoices2001Slovakia_d-uong+TDT" xfId="2608" xr:uid="{00000000-0005-0000-0000-0000530A0000}"/>
    <cellStyle name="Dziesiętny [0]_Invoices2001Slovakia_KH TPCP 2016-2020 (tong hop)" xfId="2609" xr:uid="{00000000-0005-0000-0000-0000540A0000}"/>
    <cellStyle name="Dziesietny [0]_Invoices2001Slovakia_Nha bao ve(28-7-05)" xfId="2610" xr:uid="{00000000-0005-0000-0000-0000550A0000}"/>
    <cellStyle name="Dziesiętny [0]_Invoices2001Slovakia_Nha bao ve(28-7-05)" xfId="2611" xr:uid="{00000000-0005-0000-0000-0000560A0000}"/>
    <cellStyle name="Dziesietny [0]_Invoices2001Slovakia_NHA de xe nguyen du" xfId="2612" xr:uid="{00000000-0005-0000-0000-0000570A0000}"/>
    <cellStyle name="Dziesiętny [0]_Invoices2001Slovakia_NHA de xe nguyen du" xfId="2613" xr:uid="{00000000-0005-0000-0000-0000580A0000}"/>
    <cellStyle name="Dziesietny [0]_Invoices2001Slovakia_Nhalamviec VTC(25-1-05)" xfId="2614" xr:uid="{00000000-0005-0000-0000-0000590A0000}"/>
    <cellStyle name="Dziesiętny [0]_Invoices2001Slovakia_Nhalamviec VTC(25-1-05)" xfId="2615" xr:uid="{00000000-0005-0000-0000-00005A0A0000}"/>
    <cellStyle name="Dziesietny [0]_Invoices2001Slovakia_Nhu cau von ung truoc 2011 Tha h Hoa + Nge An gui TW" xfId="2616" xr:uid="{00000000-0005-0000-0000-00005B0A0000}"/>
    <cellStyle name="Dziesiętny [0]_Invoices2001Slovakia_TDT KHANH HOA" xfId="2617" xr:uid="{00000000-0005-0000-0000-00005C0A0000}"/>
    <cellStyle name="Dziesietny [0]_Invoices2001Slovakia_TDT KHANH HOA_Tong hop Cac tuyen(9-1-06)" xfId="2618" xr:uid="{00000000-0005-0000-0000-00005D0A0000}"/>
    <cellStyle name="Dziesiętny [0]_Invoices2001Slovakia_TDT KHANH HOA_Tong hop Cac tuyen(9-1-06)" xfId="2619" xr:uid="{00000000-0005-0000-0000-00005E0A0000}"/>
    <cellStyle name="Dziesietny [0]_Invoices2001Slovakia_TDT quangngai" xfId="2620" xr:uid="{00000000-0005-0000-0000-00005F0A0000}"/>
    <cellStyle name="Dziesiętny [0]_Invoices2001Slovakia_TDT quangngai" xfId="2621" xr:uid="{00000000-0005-0000-0000-0000600A0000}"/>
    <cellStyle name="Dziesietny [0]_Invoices2001Slovakia_TMDT(10-5-06)" xfId="2622" xr:uid="{00000000-0005-0000-0000-0000610A0000}"/>
    <cellStyle name="Dziesietny_Invoices2001Slovakia" xfId="2623" xr:uid="{00000000-0005-0000-0000-0000620A0000}"/>
    <cellStyle name="Dziesiętny_Invoices2001Slovakia" xfId="2624" xr:uid="{00000000-0005-0000-0000-0000630A0000}"/>
    <cellStyle name="Dziesietny_Invoices2001Slovakia 2" xfId="2625" xr:uid="{00000000-0005-0000-0000-0000640A0000}"/>
    <cellStyle name="Dziesiętny_Invoices2001Slovakia 2" xfId="2626" xr:uid="{00000000-0005-0000-0000-0000650A0000}"/>
    <cellStyle name="Dziesietny_Invoices2001Slovakia 3" xfId="2627" xr:uid="{00000000-0005-0000-0000-0000660A0000}"/>
    <cellStyle name="Dziesiętny_Invoices2001Slovakia 3" xfId="2628" xr:uid="{00000000-0005-0000-0000-0000670A0000}"/>
    <cellStyle name="Dziesietny_Invoices2001Slovakia 4" xfId="2629" xr:uid="{00000000-0005-0000-0000-0000680A0000}"/>
    <cellStyle name="Dziesiętny_Invoices2001Slovakia 4" xfId="2630" xr:uid="{00000000-0005-0000-0000-0000690A0000}"/>
    <cellStyle name="Dziesietny_Invoices2001Slovakia 5" xfId="2631" xr:uid="{00000000-0005-0000-0000-00006A0A0000}"/>
    <cellStyle name="Dziesiętny_Invoices2001Slovakia 5" xfId="2632" xr:uid="{00000000-0005-0000-0000-00006B0A0000}"/>
    <cellStyle name="Dziesietny_Invoices2001Slovakia 6" xfId="2633" xr:uid="{00000000-0005-0000-0000-00006C0A0000}"/>
    <cellStyle name="Dziesiętny_Invoices2001Slovakia 6" xfId="2634" xr:uid="{00000000-0005-0000-0000-00006D0A0000}"/>
    <cellStyle name="Dziesietny_Invoices2001Slovakia 7" xfId="2635" xr:uid="{00000000-0005-0000-0000-00006E0A0000}"/>
    <cellStyle name="Dziesiętny_Invoices2001Slovakia 7" xfId="2636" xr:uid="{00000000-0005-0000-0000-00006F0A0000}"/>
    <cellStyle name="Dziesietny_Invoices2001Slovakia_01_Nha so 1_Dien" xfId="2637" xr:uid="{00000000-0005-0000-0000-0000700A0000}"/>
    <cellStyle name="Dziesiętny_Invoices2001Slovakia_01_Nha so 1_Dien" xfId="2638" xr:uid="{00000000-0005-0000-0000-0000710A0000}"/>
    <cellStyle name="Dziesietny_Invoices2001Slovakia_05-12  KH trung han 2016-2020 - Liem Thinh edited" xfId="2639" xr:uid="{00000000-0005-0000-0000-0000720A0000}"/>
    <cellStyle name="Dziesiętny_Invoices2001Slovakia_05-12  KH trung han 2016-2020 - Liem Thinh edited" xfId="2640" xr:uid="{00000000-0005-0000-0000-0000730A0000}"/>
    <cellStyle name="Dziesietny_Invoices2001Slovakia_10_Nha so 10_Dien1" xfId="2641" xr:uid="{00000000-0005-0000-0000-0000740A0000}"/>
    <cellStyle name="Dziesiętny_Invoices2001Slovakia_10_Nha so 10_Dien1" xfId="2642" xr:uid="{00000000-0005-0000-0000-0000750A0000}"/>
    <cellStyle name="Dziesietny_Invoices2001Slovakia_Book1" xfId="2643" xr:uid="{00000000-0005-0000-0000-0000760A0000}"/>
    <cellStyle name="Dziesiętny_Invoices2001Slovakia_Book1" xfId="2644" xr:uid="{00000000-0005-0000-0000-0000770A0000}"/>
    <cellStyle name="Dziesietny_Invoices2001Slovakia_Book1_1" xfId="2645" xr:uid="{00000000-0005-0000-0000-0000780A0000}"/>
    <cellStyle name="Dziesiętny_Invoices2001Slovakia_Book1_1" xfId="2646" xr:uid="{00000000-0005-0000-0000-0000790A0000}"/>
    <cellStyle name="Dziesietny_Invoices2001Slovakia_Book1_1_Book1" xfId="2647" xr:uid="{00000000-0005-0000-0000-00007A0A0000}"/>
    <cellStyle name="Dziesiętny_Invoices2001Slovakia_Book1_1_Book1" xfId="2648" xr:uid="{00000000-0005-0000-0000-00007B0A0000}"/>
    <cellStyle name="Dziesietny_Invoices2001Slovakia_Book1_2" xfId="2649" xr:uid="{00000000-0005-0000-0000-00007C0A0000}"/>
    <cellStyle name="Dziesiętny_Invoices2001Slovakia_Book1_2" xfId="2650" xr:uid="{00000000-0005-0000-0000-00007D0A0000}"/>
    <cellStyle name="Dziesietny_Invoices2001Slovakia_Book1_Nhu cau von ung truoc 2011 Tha h Hoa + Nge An gui TW" xfId="2651" xr:uid="{00000000-0005-0000-0000-00007E0A0000}"/>
    <cellStyle name="Dziesiętny_Invoices2001Slovakia_Book1_Nhu cau von ung truoc 2011 Tha h Hoa + Nge An gui TW" xfId="2652" xr:uid="{00000000-0005-0000-0000-00007F0A0000}"/>
    <cellStyle name="Dziesietny_Invoices2001Slovakia_Book1_Tong hop Cac tuyen(9-1-06)" xfId="2653" xr:uid="{00000000-0005-0000-0000-0000800A0000}"/>
    <cellStyle name="Dziesiętny_Invoices2001Slovakia_Book1_Tong hop Cac tuyen(9-1-06)" xfId="2654" xr:uid="{00000000-0005-0000-0000-0000810A0000}"/>
    <cellStyle name="Dziesietny_Invoices2001Slovakia_Book1_ung truoc 2011 NSTW Thanh Hoa + Nge An gui Thu 12-5" xfId="2655" xr:uid="{00000000-0005-0000-0000-0000820A0000}"/>
    <cellStyle name="Dziesiętny_Invoices2001Slovakia_Book1_ung truoc 2011 NSTW Thanh Hoa + Nge An gui Thu 12-5" xfId="2656" xr:uid="{00000000-0005-0000-0000-0000830A0000}"/>
    <cellStyle name="Dziesietny_Invoices2001Slovakia_Copy of 05-12  KH trung han 2016-2020 - Liem Thinh edited (1)" xfId="2657" xr:uid="{00000000-0005-0000-0000-0000840A0000}"/>
    <cellStyle name="Dziesiętny_Invoices2001Slovakia_Copy of 05-12  KH trung han 2016-2020 - Liem Thinh edited (1)" xfId="2658" xr:uid="{00000000-0005-0000-0000-0000850A0000}"/>
    <cellStyle name="Dziesietny_Invoices2001Slovakia_d-uong+TDT" xfId="2659" xr:uid="{00000000-0005-0000-0000-0000860A0000}"/>
    <cellStyle name="Dziesiętny_Invoices2001Slovakia_KH TPCP 2016-2020 (tong hop)" xfId="2660" xr:uid="{00000000-0005-0000-0000-0000870A0000}"/>
    <cellStyle name="Dziesietny_Invoices2001Slovakia_Nha bao ve(28-7-05)" xfId="2661" xr:uid="{00000000-0005-0000-0000-0000880A0000}"/>
    <cellStyle name="Dziesiętny_Invoices2001Slovakia_Nha bao ve(28-7-05)" xfId="2662" xr:uid="{00000000-0005-0000-0000-0000890A0000}"/>
    <cellStyle name="Dziesietny_Invoices2001Slovakia_NHA de xe nguyen du" xfId="2663" xr:uid="{00000000-0005-0000-0000-00008A0A0000}"/>
    <cellStyle name="Dziesiętny_Invoices2001Slovakia_NHA de xe nguyen du" xfId="2664" xr:uid="{00000000-0005-0000-0000-00008B0A0000}"/>
    <cellStyle name="Dziesietny_Invoices2001Slovakia_Nhalamviec VTC(25-1-05)" xfId="2665" xr:uid="{00000000-0005-0000-0000-00008C0A0000}"/>
    <cellStyle name="Dziesiętny_Invoices2001Slovakia_Nhalamviec VTC(25-1-05)" xfId="2666" xr:uid="{00000000-0005-0000-0000-00008D0A0000}"/>
    <cellStyle name="Dziesietny_Invoices2001Slovakia_Nhu cau von ung truoc 2011 Tha h Hoa + Nge An gui TW" xfId="2667" xr:uid="{00000000-0005-0000-0000-00008E0A0000}"/>
    <cellStyle name="Dziesiętny_Invoices2001Slovakia_TDT KHANH HOA" xfId="2668" xr:uid="{00000000-0005-0000-0000-00008F0A0000}"/>
    <cellStyle name="Dziesietny_Invoices2001Slovakia_TDT KHANH HOA_Tong hop Cac tuyen(9-1-06)" xfId="2669" xr:uid="{00000000-0005-0000-0000-0000900A0000}"/>
    <cellStyle name="Dziesiętny_Invoices2001Slovakia_TDT KHANH HOA_Tong hop Cac tuyen(9-1-06)" xfId="2670" xr:uid="{00000000-0005-0000-0000-0000910A0000}"/>
    <cellStyle name="Dziesietny_Invoices2001Slovakia_TDT quangngai" xfId="2671" xr:uid="{00000000-0005-0000-0000-0000920A0000}"/>
    <cellStyle name="Dziesiętny_Invoices2001Slovakia_TDT quangngai" xfId="2672" xr:uid="{00000000-0005-0000-0000-0000930A0000}"/>
    <cellStyle name="Dziesietny_Invoices2001Slovakia_TMDT(10-5-06)" xfId="2673" xr:uid="{00000000-0005-0000-0000-0000940A0000}"/>
    <cellStyle name="e" xfId="2674" xr:uid="{00000000-0005-0000-0000-0000950A0000}"/>
    <cellStyle name="Enter Currency (0)" xfId="2675" xr:uid="{00000000-0005-0000-0000-0000960A0000}"/>
    <cellStyle name="Enter Currency (0) 10" xfId="2676" xr:uid="{00000000-0005-0000-0000-0000970A0000}"/>
    <cellStyle name="Enter Currency (0) 11" xfId="2677" xr:uid="{00000000-0005-0000-0000-0000980A0000}"/>
    <cellStyle name="Enter Currency (0) 12" xfId="2678" xr:uid="{00000000-0005-0000-0000-0000990A0000}"/>
    <cellStyle name="Enter Currency (0) 13" xfId="2679" xr:uid="{00000000-0005-0000-0000-00009A0A0000}"/>
    <cellStyle name="Enter Currency (0) 14" xfId="2680" xr:uid="{00000000-0005-0000-0000-00009B0A0000}"/>
    <cellStyle name="Enter Currency (0) 15" xfId="2681" xr:uid="{00000000-0005-0000-0000-00009C0A0000}"/>
    <cellStyle name="Enter Currency (0) 16" xfId="2682" xr:uid="{00000000-0005-0000-0000-00009D0A0000}"/>
    <cellStyle name="Enter Currency (0) 2" xfId="2683" xr:uid="{00000000-0005-0000-0000-00009E0A0000}"/>
    <cellStyle name="Enter Currency (0) 3" xfId="2684" xr:uid="{00000000-0005-0000-0000-00009F0A0000}"/>
    <cellStyle name="Enter Currency (0) 4" xfId="2685" xr:uid="{00000000-0005-0000-0000-0000A00A0000}"/>
    <cellStyle name="Enter Currency (0) 5" xfId="2686" xr:uid="{00000000-0005-0000-0000-0000A10A0000}"/>
    <cellStyle name="Enter Currency (0) 6" xfId="2687" xr:uid="{00000000-0005-0000-0000-0000A20A0000}"/>
    <cellStyle name="Enter Currency (0) 7" xfId="2688" xr:uid="{00000000-0005-0000-0000-0000A30A0000}"/>
    <cellStyle name="Enter Currency (0) 8" xfId="2689" xr:uid="{00000000-0005-0000-0000-0000A40A0000}"/>
    <cellStyle name="Enter Currency (0) 9" xfId="2690" xr:uid="{00000000-0005-0000-0000-0000A50A0000}"/>
    <cellStyle name="Enter Currency (2)" xfId="2691" xr:uid="{00000000-0005-0000-0000-0000A60A0000}"/>
    <cellStyle name="Enter Currency (2) 10" xfId="2692" xr:uid="{00000000-0005-0000-0000-0000A70A0000}"/>
    <cellStyle name="Enter Currency (2) 11" xfId="2693" xr:uid="{00000000-0005-0000-0000-0000A80A0000}"/>
    <cellStyle name="Enter Currency (2) 12" xfId="2694" xr:uid="{00000000-0005-0000-0000-0000A90A0000}"/>
    <cellStyle name="Enter Currency (2) 13" xfId="2695" xr:uid="{00000000-0005-0000-0000-0000AA0A0000}"/>
    <cellStyle name="Enter Currency (2) 14" xfId="2696" xr:uid="{00000000-0005-0000-0000-0000AB0A0000}"/>
    <cellStyle name="Enter Currency (2) 15" xfId="2697" xr:uid="{00000000-0005-0000-0000-0000AC0A0000}"/>
    <cellStyle name="Enter Currency (2) 16" xfId="2698" xr:uid="{00000000-0005-0000-0000-0000AD0A0000}"/>
    <cellStyle name="Enter Currency (2) 2" xfId="2699" xr:uid="{00000000-0005-0000-0000-0000AE0A0000}"/>
    <cellStyle name="Enter Currency (2) 3" xfId="2700" xr:uid="{00000000-0005-0000-0000-0000AF0A0000}"/>
    <cellStyle name="Enter Currency (2) 4" xfId="2701" xr:uid="{00000000-0005-0000-0000-0000B00A0000}"/>
    <cellStyle name="Enter Currency (2) 5" xfId="2702" xr:uid="{00000000-0005-0000-0000-0000B10A0000}"/>
    <cellStyle name="Enter Currency (2) 6" xfId="2703" xr:uid="{00000000-0005-0000-0000-0000B20A0000}"/>
    <cellStyle name="Enter Currency (2) 7" xfId="2704" xr:uid="{00000000-0005-0000-0000-0000B30A0000}"/>
    <cellStyle name="Enter Currency (2) 8" xfId="2705" xr:uid="{00000000-0005-0000-0000-0000B40A0000}"/>
    <cellStyle name="Enter Currency (2) 9" xfId="2706" xr:uid="{00000000-0005-0000-0000-0000B50A0000}"/>
    <cellStyle name="Enter Units (0)" xfId="2707" xr:uid="{00000000-0005-0000-0000-0000B60A0000}"/>
    <cellStyle name="Enter Units (0) 10" xfId="2708" xr:uid="{00000000-0005-0000-0000-0000B70A0000}"/>
    <cellStyle name="Enter Units (0) 11" xfId="2709" xr:uid="{00000000-0005-0000-0000-0000B80A0000}"/>
    <cellStyle name="Enter Units (0) 12" xfId="2710" xr:uid="{00000000-0005-0000-0000-0000B90A0000}"/>
    <cellStyle name="Enter Units (0) 13" xfId="2711" xr:uid="{00000000-0005-0000-0000-0000BA0A0000}"/>
    <cellStyle name="Enter Units (0) 14" xfId="2712" xr:uid="{00000000-0005-0000-0000-0000BB0A0000}"/>
    <cellStyle name="Enter Units (0) 15" xfId="2713" xr:uid="{00000000-0005-0000-0000-0000BC0A0000}"/>
    <cellStyle name="Enter Units (0) 16" xfId="2714" xr:uid="{00000000-0005-0000-0000-0000BD0A0000}"/>
    <cellStyle name="Enter Units (0) 2" xfId="2715" xr:uid="{00000000-0005-0000-0000-0000BE0A0000}"/>
    <cellStyle name="Enter Units (0) 3" xfId="2716" xr:uid="{00000000-0005-0000-0000-0000BF0A0000}"/>
    <cellStyle name="Enter Units (0) 4" xfId="2717" xr:uid="{00000000-0005-0000-0000-0000C00A0000}"/>
    <cellStyle name="Enter Units (0) 5" xfId="2718" xr:uid="{00000000-0005-0000-0000-0000C10A0000}"/>
    <cellStyle name="Enter Units (0) 6" xfId="2719" xr:uid="{00000000-0005-0000-0000-0000C20A0000}"/>
    <cellStyle name="Enter Units (0) 7" xfId="2720" xr:uid="{00000000-0005-0000-0000-0000C30A0000}"/>
    <cellStyle name="Enter Units (0) 8" xfId="2721" xr:uid="{00000000-0005-0000-0000-0000C40A0000}"/>
    <cellStyle name="Enter Units (0) 9" xfId="2722" xr:uid="{00000000-0005-0000-0000-0000C50A0000}"/>
    <cellStyle name="Enter Units (1)" xfId="2723" xr:uid="{00000000-0005-0000-0000-0000C60A0000}"/>
    <cellStyle name="Enter Units (1) 10" xfId="2724" xr:uid="{00000000-0005-0000-0000-0000C70A0000}"/>
    <cellStyle name="Enter Units (1) 11" xfId="2725" xr:uid="{00000000-0005-0000-0000-0000C80A0000}"/>
    <cellStyle name="Enter Units (1) 12" xfId="2726" xr:uid="{00000000-0005-0000-0000-0000C90A0000}"/>
    <cellStyle name="Enter Units (1) 13" xfId="2727" xr:uid="{00000000-0005-0000-0000-0000CA0A0000}"/>
    <cellStyle name="Enter Units (1) 14" xfId="2728" xr:uid="{00000000-0005-0000-0000-0000CB0A0000}"/>
    <cellStyle name="Enter Units (1) 15" xfId="2729" xr:uid="{00000000-0005-0000-0000-0000CC0A0000}"/>
    <cellStyle name="Enter Units (1) 16" xfId="2730" xr:uid="{00000000-0005-0000-0000-0000CD0A0000}"/>
    <cellStyle name="Enter Units (1) 2" xfId="2731" xr:uid="{00000000-0005-0000-0000-0000CE0A0000}"/>
    <cellStyle name="Enter Units (1) 3" xfId="2732" xr:uid="{00000000-0005-0000-0000-0000CF0A0000}"/>
    <cellStyle name="Enter Units (1) 4" xfId="2733" xr:uid="{00000000-0005-0000-0000-0000D00A0000}"/>
    <cellStyle name="Enter Units (1) 5" xfId="2734" xr:uid="{00000000-0005-0000-0000-0000D10A0000}"/>
    <cellStyle name="Enter Units (1) 6" xfId="2735" xr:uid="{00000000-0005-0000-0000-0000D20A0000}"/>
    <cellStyle name="Enter Units (1) 7" xfId="2736" xr:uid="{00000000-0005-0000-0000-0000D30A0000}"/>
    <cellStyle name="Enter Units (1) 8" xfId="2737" xr:uid="{00000000-0005-0000-0000-0000D40A0000}"/>
    <cellStyle name="Enter Units (1) 9" xfId="2738" xr:uid="{00000000-0005-0000-0000-0000D50A0000}"/>
    <cellStyle name="Enter Units (2)" xfId="2739" xr:uid="{00000000-0005-0000-0000-0000D60A0000}"/>
    <cellStyle name="Enter Units (2) 10" xfId="2740" xr:uid="{00000000-0005-0000-0000-0000D70A0000}"/>
    <cellStyle name="Enter Units (2) 11" xfId="2741" xr:uid="{00000000-0005-0000-0000-0000D80A0000}"/>
    <cellStyle name="Enter Units (2) 12" xfId="2742" xr:uid="{00000000-0005-0000-0000-0000D90A0000}"/>
    <cellStyle name="Enter Units (2) 13" xfId="2743" xr:uid="{00000000-0005-0000-0000-0000DA0A0000}"/>
    <cellStyle name="Enter Units (2) 14" xfId="2744" xr:uid="{00000000-0005-0000-0000-0000DB0A0000}"/>
    <cellStyle name="Enter Units (2) 15" xfId="2745" xr:uid="{00000000-0005-0000-0000-0000DC0A0000}"/>
    <cellStyle name="Enter Units (2) 16" xfId="2746" xr:uid="{00000000-0005-0000-0000-0000DD0A0000}"/>
    <cellStyle name="Enter Units (2) 2" xfId="2747" xr:uid="{00000000-0005-0000-0000-0000DE0A0000}"/>
    <cellStyle name="Enter Units (2) 3" xfId="2748" xr:uid="{00000000-0005-0000-0000-0000DF0A0000}"/>
    <cellStyle name="Enter Units (2) 4" xfId="2749" xr:uid="{00000000-0005-0000-0000-0000E00A0000}"/>
    <cellStyle name="Enter Units (2) 5" xfId="2750" xr:uid="{00000000-0005-0000-0000-0000E10A0000}"/>
    <cellStyle name="Enter Units (2) 6" xfId="2751" xr:uid="{00000000-0005-0000-0000-0000E20A0000}"/>
    <cellStyle name="Enter Units (2) 7" xfId="2752" xr:uid="{00000000-0005-0000-0000-0000E30A0000}"/>
    <cellStyle name="Enter Units (2) 8" xfId="2753" xr:uid="{00000000-0005-0000-0000-0000E40A0000}"/>
    <cellStyle name="Enter Units (2) 9" xfId="2754" xr:uid="{00000000-0005-0000-0000-0000E50A0000}"/>
    <cellStyle name="Entered" xfId="2755" xr:uid="{00000000-0005-0000-0000-0000E60A0000}"/>
    <cellStyle name="Euro" xfId="2756" xr:uid="{00000000-0005-0000-0000-0000E70A0000}"/>
    <cellStyle name="Euro 10" xfId="2757" xr:uid="{00000000-0005-0000-0000-0000E80A0000}"/>
    <cellStyle name="Euro 11" xfId="2758" xr:uid="{00000000-0005-0000-0000-0000E90A0000}"/>
    <cellStyle name="Euro 12" xfId="2759" xr:uid="{00000000-0005-0000-0000-0000EA0A0000}"/>
    <cellStyle name="Euro 13" xfId="2760" xr:uid="{00000000-0005-0000-0000-0000EB0A0000}"/>
    <cellStyle name="Euro 14" xfId="2761" xr:uid="{00000000-0005-0000-0000-0000EC0A0000}"/>
    <cellStyle name="Euro 15" xfId="2762" xr:uid="{00000000-0005-0000-0000-0000ED0A0000}"/>
    <cellStyle name="Euro 16" xfId="2763" xr:uid="{00000000-0005-0000-0000-0000EE0A0000}"/>
    <cellStyle name="Euro 2" xfId="2764" xr:uid="{00000000-0005-0000-0000-0000EF0A0000}"/>
    <cellStyle name="Euro 3" xfId="2765" xr:uid="{00000000-0005-0000-0000-0000F00A0000}"/>
    <cellStyle name="Euro 4" xfId="2766" xr:uid="{00000000-0005-0000-0000-0000F10A0000}"/>
    <cellStyle name="Euro 5" xfId="2767" xr:uid="{00000000-0005-0000-0000-0000F20A0000}"/>
    <cellStyle name="Euro 6" xfId="2768" xr:uid="{00000000-0005-0000-0000-0000F30A0000}"/>
    <cellStyle name="Euro 7" xfId="2769" xr:uid="{00000000-0005-0000-0000-0000F40A0000}"/>
    <cellStyle name="Euro 8" xfId="2770" xr:uid="{00000000-0005-0000-0000-0000F50A0000}"/>
    <cellStyle name="Euro 9" xfId="2771" xr:uid="{00000000-0005-0000-0000-0000F60A0000}"/>
    <cellStyle name="Excel Built-in Normal" xfId="2772" xr:uid="{00000000-0005-0000-0000-0000F70A0000}"/>
    <cellStyle name="Explanatory Text 2" xfId="45" xr:uid="{00000000-0005-0000-0000-0000F80A0000}"/>
    <cellStyle name="Explanatory Text 3" xfId="2773" xr:uid="{00000000-0005-0000-0000-0000F90A0000}"/>
    <cellStyle name="Explanatory Text 4" xfId="2774" xr:uid="{00000000-0005-0000-0000-0000FA0A0000}"/>
    <cellStyle name="Explanatory Text 5" xfId="44" xr:uid="{00000000-0005-0000-0000-0000FB0A0000}"/>
    <cellStyle name="f" xfId="2775" xr:uid="{00000000-0005-0000-0000-0000FC0A0000}"/>
    <cellStyle name="f_Danhmuc_Quyhoach2009" xfId="2776" xr:uid="{00000000-0005-0000-0000-0000FD0A0000}"/>
    <cellStyle name="f_Danhmuc_Quyhoach2009 2" xfId="2777" xr:uid="{00000000-0005-0000-0000-0000FE0A0000}"/>
    <cellStyle name="f_Danhmuc_Quyhoach2009 2 2" xfId="2778" xr:uid="{00000000-0005-0000-0000-0000FF0A0000}"/>
    <cellStyle name="Fixed" xfId="2779" xr:uid="{00000000-0005-0000-0000-0000000B0000}"/>
    <cellStyle name="Fixed 10" xfId="2780" xr:uid="{00000000-0005-0000-0000-0000010B0000}"/>
    <cellStyle name="Fixed 11" xfId="2781" xr:uid="{00000000-0005-0000-0000-0000020B0000}"/>
    <cellStyle name="Fixed 12" xfId="2782" xr:uid="{00000000-0005-0000-0000-0000030B0000}"/>
    <cellStyle name="Fixed 13" xfId="2783" xr:uid="{00000000-0005-0000-0000-0000040B0000}"/>
    <cellStyle name="Fixed 14" xfId="2784" xr:uid="{00000000-0005-0000-0000-0000050B0000}"/>
    <cellStyle name="Fixed 15" xfId="2785" xr:uid="{00000000-0005-0000-0000-0000060B0000}"/>
    <cellStyle name="Fixed 16" xfId="2786" xr:uid="{00000000-0005-0000-0000-0000070B0000}"/>
    <cellStyle name="Fixed 2" xfId="2787" xr:uid="{00000000-0005-0000-0000-0000080B0000}"/>
    <cellStyle name="Fixed 2 2" xfId="2788" xr:uid="{00000000-0005-0000-0000-0000090B0000}"/>
    <cellStyle name="Fixed 3" xfId="2789" xr:uid="{00000000-0005-0000-0000-00000A0B0000}"/>
    <cellStyle name="Fixed 4" xfId="2790" xr:uid="{00000000-0005-0000-0000-00000B0B0000}"/>
    <cellStyle name="Fixed 5" xfId="2791" xr:uid="{00000000-0005-0000-0000-00000C0B0000}"/>
    <cellStyle name="Fixed 6" xfId="2792" xr:uid="{00000000-0005-0000-0000-00000D0B0000}"/>
    <cellStyle name="Fixed 7" xfId="2793" xr:uid="{00000000-0005-0000-0000-00000E0B0000}"/>
    <cellStyle name="Fixed 8" xfId="2794" xr:uid="{00000000-0005-0000-0000-00000F0B0000}"/>
    <cellStyle name="Fixed 9" xfId="2795" xr:uid="{00000000-0005-0000-0000-0000100B0000}"/>
    <cellStyle name="Font Britannic16" xfId="2796" xr:uid="{00000000-0005-0000-0000-0000110B0000}"/>
    <cellStyle name="Font Britannic18" xfId="2797" xr:uid="{00000000-0005-0000-0000-0000120B0000}"/>
    <cellStyle name="Font CenturyCond 18" xfId="2798" xr:uid="{00000000-0005-0000-0000-0000130B0000}"/>
    <cellStyle name="Font Cond20" xfId="2799" xr:uid="{00000000-0005-0000-0000-0000140B0000}"/>
    <cellStyle name="Font LucidaSans16" xfId="2800" xr:uid="{00000000-0005-0000-0000-0000150B0000}"/>
    <cellStyle name="Font NewCenturyCond18" xfId="2801" xr:uid="{00000000-0005-0000-0000-0000160B0000}"/>
    <cellStyle name="Font Ottawa14" xfId="2802" xr:uid="{00000000-0005-0000-0000-0000170B0000}"/>
    <cellStyle name="Font Ottawa16" xfId="2803" xr:uid="{00000000-0005-0000-0000-0000180B0000}"/>
    <cellStyle name="Good 2" xfId="2806" xr:uid="{00000000-0005-0000-0000-0000190B0000}"/>
    <cellStyle name="Good 3" xfId="2807" xr:uid="{00000000-0005-0000-0000-00001A0B0000}"/>
    <cellStyle name="Good 4" xfId="2808" xr:uid="{00000000-0005-0000-0000-00001B0B0000}"/>
    <cellStyle name="Good 5" xfId="46" xr:uid="{00000000-0005-0000-0000-00001C0B0000}"/>
    <cellStyle name="Grey" xfId="2809" xr:uid="{00000000-0005-0000-0000-00001D0B0000}"/>
    <cellStyle name="Grey 10" xfId="2810" xr:uid="{00000000-0005-0000-0000-00001E0B0000}"/>
    <cellStyle name="Grey 11" xfId="2811" xr:uid="{00000000-0005-0000-0000-00001F0B0000}"/>
    <cellStyle name="Grey 12" xfId="2812" xr:uid="{00000000-0005-0000-0000-0000200B0000}"/>
    <cellStyle name="Grey 13" xfId="2813" xr:uid="{00000000-0005-0000-0000-0000210B0000}"/>
    <cellStyle name="Grey 14" xfId="2814" xr:uid="{00000000-0005-0000-0000-0000220B0000}"/>
    <cellStyle name="Grey 15" xfId="2815" xr:uid="{00000000-0005-0000-0000-0000230B0000}"/>
    <cellStyle name="Grey 16" xfId="2816" xr:uid="{00000000-0005-0000-0000-0000240B0000}"/>
    <cellStyle name="Grey 2" xfId="2817" xr:uid="{00000000-0005-0000-0000-0000250B0000}"/>
    <cellStyle name="Grey 3" xfId="2818" xr:uid="{00000000-0005-0000-0000-0000260B0000}"/>
    <cellStyle name="Grey 4" xfId="2819" xr:uid="{00000000-0005-0000-0000-0000270B0000}"/>
    <cellStyle name="Grey 5" xfId="2820" xr:uid="{00000000-0005-0000-0000-0000280B0000}"/>
    <cellStyle name="Grey 6" xfId="2821" xr:uid="{00000000-0005-0000-0000-0000290B0000}"/>
    <cellStyle name="Grey 7" xfId="2822" xr:uid="{00000000-0005-0000-0000-00002A0B0000}"/>
    <cellStyle name="Grey 8" xfId="2823" xr:uid="{00000000-0005-0000-0000-00002B0B0000}"/>
    <cellStyle name="Grey 9" xfId="2824" xr:uid="{00000000-0005-0000-0000-00002C0B0000}"/>
    <cellStyle name="Grey_KH TPCP 2016-2020 (tong hop)" xfId="2825" xr:uid="{00000000-0005-0000-0000-00002D0B0000}"/>
    <cellStyle name="Group" xfId="2826" xr:uid="{00000000-0005-0000-0000-00002E0B0000}"/>
    <cellStyle name="gia" xfId="2804" xr:uid="{00000000-0005-0000-0000-00002F0B0000}"/>
    <cellStyle name="GIA-MOI" xfId="2805" xr:uid="{00000000-0005-0000-0000-0000300B0000}"/>
    <cellStyle name="H" xfId="2827" xr:uid="{00000000-0005-0000-0000-0000310B0000}"/>
    <cellStyle name="ha" xfId="2828" xr:uid="{00000000-0005-0000-0000-0000320B0000}"/>
    <cellStyle name="hai" xfId="2829" xr:uid="{00000000-0005-0000-0000-0000330B0000}"/>
    <cellStyle name="HAI 2" xfId="2830" xr:uid="{00000000-0005-0000-0000-0000340B0000}"/>
    <cellStyle name="HAI 3" xfId="2831" xr:uid="{00000000-0005-0000-0000-0000350B0000}"/>
    <cellStyle name="HAI 4" xfId="2832" xr:uid="{00000000-0005-0000-0000-0000360B0000}"/>
    <cellStyle name="Head 1" xfId="2833" xr:uid="{00000000-0005-0000-0000-0000370B0000}"/>
    <cellStyle name="HEADER" xfId="2834" xr:uid="{00000000-0005-0000-0000-0000380B0000}"/>
    <cellStyle name="HEADER 2" xfId="2835" xr:uid="{00000000-0005-0000-0000-0000390B0000}"/>
    <cellStyle name="Header1" xfId="2836" xr:uid="{00000000-0005-0000-0000-00003A0B0000}"/>
    <cellStyle name="Header1 2" xfId="2837" xr:uid="{00000000-0005-0000-0000-00003B0B0000}"/>
    <cellStyle name="Header2" xfId="2838" xr:uid="{00000000-0005-0000-0000-00003C0B0000}"/>
    <cellStyle name="Header2 2" xfId="2839" xr:uid="{00000000-0005-0000-0000-00003D0B0000}"/>
    <cellStyle name="Header2 2 2" xfId="2840" xr:uid="{00000000-0005-0000-0000-00003E0B0000}"/>
    <cellStyle name="Header2 3" xfId="2841" xr:uid="{00000000-0005-0000-0000-00003F0B0000}"/>
    <cellStyle name="Heading" xfId="2842" xr:uid="{00000000-0005-0000-0000-0000400B0000}"/>
    <cellStyle name="Heading 1 2" xfId="48" xr:uid="{00000000-0005-0000-0000-0000410B0000}"/>
    <cellStyle name="Heading 1 3" xfId="2843" xr:uid="{00000000-0005-0000-0000-0000420B0000}"/>
    <cellStyle name="Heading 1 4" xfId="2844" xr:uid="{00000000-0005-0000-0000-0000430B0000}"/>
    <cellStyle name="Heading 1 5" xfId="47" xr:uid="{00000000-0005-0000-0000-0000440B0000}"/>
    <cellStyle name="Heading 2 2" xfId="50" xr:uid="{00000000-0005-0000-0000-0000450B0000}"/>
    <cellStyle name="Heading 2 3" xfId="2845" xr:uid="{00000000-0005-0000-0000-0000460B0000}"/>
    <cellStyle name="Heading 2 4" xfId="2846" xr:uid="{00000000-0005-0000-0000-0000470B0000}"/>
    <cellStyle name="Heading 2 5" xfId="49" xr:uid="{00000000-0005-0000-0000-0000480B0000}"/>
    <cellStyle name="Heading 3 2" xfId="52" xr:uid="{00000000-0005-0000-0000-0000490B0000}"/>
    <cellStyle name="Heading 3 3" xfId="2847" xr:uid="{00000000-0005-0000-0000-00004A0B0000}"/>
    <cellStyle name="Heading 3 4" xfId="2848" xr:uid="{00000000-0005-0000-0000-00004B0B0000}"/>
    <cellStyle name="Heading 3 5" xfId="51" xr:uid="{00000000-0005-0000-0000-00004C0B0000}"/>
    <cellStyle name="Heading 4 2" xfId="54" xr:uid="{00000000-0005-0000-0000-00004D0B0000}"/>
    <cellStyle name="Heading 4 3" xfId="2849" xr:uid="{00000000-0005-0000-0000-00004E0B0000}"/>
    <cellStyle name="Heading 4 4" xfId="2850" xr:uid="{00000000-0005-0000-0000-00004F0B0000}"/>
    <cellStyle name="Heading 4 5" xfId="53" xr:uid="{00000000-0005-0000-0000-0000500B0000}"/>
    <cellStyle name="Heading No Underline" xfId="2851" xr:uid="{00000000-0005-0000-0000-0000510B0000}"/>
    <cellStyle name="Heading With Underline" xfId="2852" xr:uid="{00000000-0005-0000-0000-0000520B0000}"/>
    <cellStyle name="HEADING1" xfId="2853" xr:uid="{00000000-0005-0000-0000-0000530B0000}"/>
    <cellStyle name="HEADING1 2" xfId="2854" xr:uid="{00000000-0005-0000-0000-0000540B0000}"/>
    <cellStyle name="HEADING1_KHKT_tong_quat_BK_(Pb_20.3)(1) (1)" xfId="2855" xr:uid="{00000000-0005-0000-0000-0000550B0000}"/>
    <cellStyle name="HEADING2" xfId="2856" xr:uid="{00000000-0005-0000-0000-0000560B0000}"/>
    <cellStyle name="HEADING2 2" xfId="2857" xr:uid="{00000000-0005-0000-0000-0000570B0000}"/>
    <cellStyle name="HEADING2_KHKT_tong_quat_BK_(Pb_20.3)(1) (1)" xfId="2858" xr:uid="{00000000-0005-0000-0000-0000580B0000}"/>
    <cellStyle name="HEADINGS" xfId="2859" xr:uid="{00000000-0005-0000-0000-0000590B0000}"/>
    <cellStyle name="HEADINGSTOP" xfId="2860" xr:uid="{00000000-0005-0000-0000-00005A0B0000}"/>
    <cellStyle name="headoption" xfId="2861" xr:uid="{00000000-0005-0000-0000-00005B0B0000}"/>
    <cellStyle name="headoption 2" xfId="2862" xr:uid="{00000000-0005-0000-0000-00005C0B0000}"/>
    <cellStyle name="headoption 3" xfId="2863" xr:uid="{00000000-0005-0000-0000-00005D0B0000}"/>
    <cellStyle name="Hoa-Scholl" xfId="2864" xr:uid="{00000000-0005-0000-0000-00005E0B0000}"/>
    <cellStyle name="Hoa-Scholl 2" xfId="2865" xr:uid="{00000000-0005-0000-0000-00005F0B0000}"/>
    <cellStyle name="HUY" xfId="2866" xr:uid="{00000000-0005-0000-0000-0000600B0000}"/>
    <cellStyle name="i phÝ kh¸c_B¶ng 2" xfId="2867" xr:uid="{00000000-0005-0000-0000-0000610B0000}"/>
    <cellStyle name="I.3" xfId="2868" xr:uid="{00000000-0005-0000-0000-0000620B0000}"/>
    <cellStyle name="i·0" xfId="2869" xr:uid="{00000000-0005-0000-0000-0000630B0000}"/>
    <cellStyle name="i·0 2" xfId="2870" xr:uid="{00000000-0005-0000-0000-0000640B0000}"/>
    <cellStyle name="ï-¾È»ê_BiÓu TB" xfId="2871" xr:uid="{00000000-0005-0000-0000-0000650B0000}"/>
    <cellStyle name="Input [yellow]" xfId="2872" xr:uid="{00000000-0005-0000-0000-0000660B0000}"/>
    <cellStyle name="Input [yellow] 10" xfId="2873" xr:uid="{00000000-0005-0000-0000-0000670B0000}"/>
    <cellStyle name="Input [yellow] 11" xfId="2874" xr:uid="{00000000-0005-0000-0000-0000680B0000}"/>
    <cellStyle name="Input [yellow] 12" xfId="2875" xr:uid="{00000000-0005-0000-0000-0000690B0000}"/>
    <cellStyle name="Input [yellow] 13" xfId="2876" xr:uid="{00000000-0005-0000-0000-00006A0B0000}"/>
    <cellStyle name="Input [yellow] 14" xfId="2877" xr:uid="{00000000-0005-0000-0000-00006B0B0000}"/>
    <cellStyle name="Input [yellow] 15" xfId="2878" xr:uid="{00000000-0005-0000-0000-00006C0B0000}"/>
    <cellStyle name="Input [yellow] 16" xfId="2879" xr:uid="{00000000-0005-0000-0000-00006D0B0000}"/>
    <cellStyle name="Input [yellow] 2" xfId="2880" xr:uid="{00000000-0005-0000-0000-00006E0B0000}"/>
    <cellStyle name="Input [yellow] 2 2" xfId="2881" xr:uid="{00000000-0005-0000-0000-00006F0B0000}"/>
    <cellStyle name="Input [yellow] 3" xfId="2882" xr:uid="{00000000-0005-0000-0000-0000700B0000}"/>
    <cellStyle name="Input [yellow] 4" xfId="2883" xr:uid="{00000000-0005-0000-0000-0000710B0000}"/>
    <cellStyle name="Input [yellow] 5" xfId="2884" xr:uid="{00000000-0005-0000-0000-0000720B0000}"/>
    <cellStyle name="Input [yellow] 6" xfId="2885" xr:uid="{00000000-0005-0000-0000-0000730B0000}"/>
    <cellStyle name="Input [yellow] 7" xfId="2886" xr:uid="{00000000-0005-0000-0000-0000740B0000}"/>
    <cellStyle name="Input [yellow] 8" xfId="2887" xr:uid="{00000000-0005-0000-0000-0000750B0000}"/>
    <cellStyle name="Input [yellow] 9" xfId="2888" xr:uid="{00000000-0005-0000-0000-0000760B0000}"/>
    <cellStyle name="Input [yellow]_KH TPCP 2016-2020 (tong hop)" xfId="2889" xr:uid="{00000000-0005-0000-0000-0000770B0000}"/>
    <cellStyle name="Input 2" xfId="2890" xr:uid="{00000000-0005-0000-0000-0000780B0000}"/>
    <cellStyle name="Input 2 2" xfId="5956" xr:uid="{00000000-0005-0000-0000-0000790B0000}"/>
    <cellStyle name="Input 2 2 2" xfId="6385" xr:uid="{00000000-0005-0000-0000-00007A0B0000}"/>
    <cellStyle name="Input 3" xfId="2891" xr:uid="{00000000-0005-0000-0000-00007B0B0000}"/>
    <cellStyle name="Input 3 2" xfId="5957" xr:uid="{00000000-0005-0000-0000-00007C0B0000}"/>
    <cellStyle name="Input 3 2 2" xfId="6386" xr:uid="{00000000-0005-0000-0000-00007D0B0000}"/>
    <cellStyle name="Input 4" xfId="2892" xr:uid="{00000000-0005-0000-0000-00007E0B0000}"/>
    <cellStyle name="Input 4 2" xfId="5958" xr:uid="{00000000-0005-0000-0000-00007F0B0000}"/>
    <cellStyle name="Input 4 2 2" xfId="6387" xr:uid="{00000000-0005-0000-0000-0000800B0000}"/>
    <cellStyle name="Input 5" xfId="2893" xr:uid="{00000000-0005-0000-0000-0000810B0000}"/>
    <cellStyle name="Input 5 2" xfId="5959" xr:uid="{00000000-0005-0000-0000-0000820B0000}"/>
    <cellStyle name="Input 5 2 2" xfId="6388" xr:uid="{00000000-0005-0000-0000-0000830B0000}"/>
    <cellStyle name="Input 6" xfId="2894" xr:uid="{00000000-0005-0000-0000-0000840B0000}"/>
    <cellStyle name="Input 6 2" xfId="5960" xr:uid="{00000000-0005-0000-0000-0000850B0000}"/>
    <cellStyle name="Input 6 2 2" xfId="6389" xr:uid="{00000000-0005-0000-0000-0000860B0000}"/>
    <cellStyle name="Input 7" xfId="2895" xr:uid="{00000000-0005-0000-0000-0000870B0000}"/>
    <cellStyle name="Input 7 2" xfId="5961" xr:uid="{00000000-0005-0000-0000-0000880B0000}"/>
    <cellStyle name="Input 7 2 2" xfId="6390" xr:uid="{00000000-0005-0000-0000-0000890B0000}"/>
    <cellStyle name="Input 8" xfId="55" xr:uid="{00000000-0005-0000-0000-00008A0B0000}"/>
    <cellStyle name="Input 9" xfId="5872" xr:uid="{00000000-0005-0000-0000-00008B0B0000}"/>
    <cellStyle name="k" xfId="2896" xr:uid="{00000000-0005-0000-0000-00008C0B0000}"/>
    <cellStyle name="k_TONG HOP KINH PHI" xfId="2897" xr:uid="{00000000-0005-0000-0000-00008D0B0000}"/>
    <cellStyle name="k_TONG HOP KINH PHI_!1 1 bao cao giao KH ve HTCMT vung TNB   12-12-2011" xfId="2898" xr:uid="{00000000-0005-0000-0000-00008E0B0000}"/>
    <cellStyle name="k_TONG HOP KINH PHI_131114- Bieu giao du toan CTMTQG 2014 giao" xfId="2899" xr:uid="{00000000-0005-0000-0000-00008F0B0000}"/>
    <cellStyle name="k_TONG HOP KINH PHI_Bieu4HTMT" xfId="2900" xr:uid="{00000000-0005-0000-0000-0000900B0000}"/>
    <cellStyle name="k_TONG HOP KINH PHI_Bieu4HTMT_!1 1 bao cao giao KH ve HTCMT vung TNB   12-12-2011" xfId="2901" xr:uid="{00000000-0005-0000-0000-0000910B0000}"/>
    <cellStyle name="k_TONG HOP KINH PHI_Bieu4HTMT_KH TPCP vung TNB (03-1-2012)" xfId="2902" xr:uid="{00000000-0005-0000-0000-0000920B0000}"/>
    <cellStyle name="k_TONG HOP KINH PHI_KH TPCP vung TNB (03-1-2012)" xfId="2903" xr:uid="{00000000-0005-0000-0000-0000930B0000}"/>
    <cellStyle name="k_ÿÿÿÿÿ" xfId="2904" xr:uid="{00000000-0005-0000-0000-0000940B0000}"/>
    <cellStyle name="k_ÿÿÿÿÿ_!1 1 bao cao giao KH ve HTCMT vung TNB   12-12-2011" xfId="2905" xr:uid="{00000000-0005-0000-0000-0000950B0000}"/>
    <cellStyle name="k_ÿÿÿÿÿ_1" xfId="2906" xr:uid="{00000000-0005-0000-0000-0000960B0000}"/>
    <cellStyle name="k_ÿÿÿÿÿ_131114- Bieu giao du toan CTMTQG 2014 giao" xfId="2907" xr:uid="{00000000-0005-0000-0000-0000970B0000}"/>
    <cellStyle name="k_ÿÿÿÿÿ_2" xfId="2908" xr:uid="{00000000-0005-0000-0000-0000980B0000}"/>
    <cellStyle name="k_ÿÿÿÿÿ_2_!1 1 bao cao giao KH ve HTCMT vung TNB   12-12-2011" xfId="2909" xr:uid="{00000000-0005-0000-0000-0000990B0000}"/>
    <cellStyle name="k_ÿÿÿÿÿ_2_131114- Bieu giao du toan CTMTQG 2014 giao" xfId="2910" xr:uid="{00000000-0005-0000-0000-00009A0B0000}"/>
    <cellStyle name="k_ÿÿÿÿÿ_2_Bieu4HTMT" xfId="2911" xr:uid="{00000000-0005-0000-0000-00009B0B0000}"/>
    <cellStyle name="k_ÿÿÿÿÿ_2_Bieu4HTMT_!1 1 bao cao giao KH ve HTCMT vung TNB   12-12-2011" xfId="2912" xr:uid="{00000000-0005-0000-0000-00009C0B0000}"/>
    <cellStyle name="k_ÿÿÿÿÿ_2_Bieu4HTMT_KH TPCP vung TNB (03-1-2012)" xfId="2913" xr:uid="{00000000-0005-0000-0000-00009D0B0000}"/>
    <cellStyle name="k_ÿÿÿÿÿ_2_KH TPCP vung TNB (03-1-2012)" xfId="2914" xr:uid="{00000000-0005-0000-0000-00009E0B0000}"/>
    <cellStyle name="k_ÿÿÿÿÿ_Bieu4HTMT" xfId="2915" xr:uid="{00000000-0005-0000-0000-00009F0B0000}"/>
    <cellStyle name="k_ÿÿÿÿÿ_Bieu4HTMT_!1 1 bao cao giao KH ve HTCMT vung TNB   12-12-2011" xfId="2916" xr:uid="{00000000-0005-0000-0000-0000A00B0000}"/>
    <cellStyle name="k_ÿÿÿÿÿ_Bieu4HTMT_KH TPCP vung TNB (03-1-2012)" xfId="2917" xr:uid="{00000000-0005-0000-0000-0000A10B0000}"/>
    <cellStyle name="k_ÿÿÿÿÿ_KH TPCP vung TNB (03-1-2012)" xfId="2918" xr:uid="{00000000-0005-0000-0000-0000A20B0000}"/>
    <cellStyle name="KLBXUNG" xfId="2922" xr:uid="{00000000-0005-0000-0000-0000A30B0000}"/>
    <cellStyle name="kh¸c_Bang Chi tieu" xfId="2919" xr:uid="{00000000-0005-0000-0000-0000A40B0000}"/>
    <cellStyle name="khanh" xfId="2920" xr:uid="{00000000-0005-0000-0000-0000A50B0000}"/>
    <cellStyle name="khung" xfId="2921" xr:uid="{00000000-0005-0000-0000-0000A60B0000}"/>
    <cellStyle name="khung 2" xfId="5962" xr:uid="{00000000-0005-0000-0000-0000A70B0000}"/>
    <cellStyle name="khung 2 2" xfId="6391" xr:uid="{00000000-0005-0000-0000-0000A80B0000}"/>
    <cellStyle name="Ledger 17 x 11 in" xfId="2923" xr:uid="{00000000-0005-0000-0000-0000A90B0000}"/>
    <cellStyle name="Ledger 17 x 11 in 2" xfId="2924" xr:uid="{00000000-0005-0000-0000-0000AA0B0000}"/>
    <cellStyle name="Ledger 17 x 11 in 2 2" xfId="2925" xr:uid="{00000000-0005-0000-0000-0000AB0B0000}"/>
    <cellStyle name="Ledger 17 x 11 in 3" xfId="2926" xr:uid="{00000000-0005-0000-0000-0000AC0B0000}"/>
    <cellStyle name="Ledger 17 x 11 in 4" xfId="2927" xr:uid="{00000000-0005-0000-0000-0000AD0B0000}"/>
    <cellStyle name="Ledger 17 x 11 in 5" xfId="2928" xr:uid="{00000000-0005-0000-0000-0000AE0B0000}"/>
    <cellStyle name="Ledger 17 x 11 in 5 2" xfId="2929" xr:uid="{00000000-0005-0000-0000-0000AF0B0000}"/>
    <cellStyle name="Ledger 17 x 11 in_bieu 1" xfId="2930" xr:uid="{00000000-0005-0000-0000-0000B00B0000}"/>
    <cellStyle name="left" xfId="2931" xr:uid="{00000000-0005-0000-0000-0000B10B0000}"/>
    <cellStyle name="Line" xfId="2932" xr:uid="{00000000-0005-0000-0000-0000B20B0000}"/>
    <cellStyle name="Link Currency (0)" xfId="2933" xr:uid="{00000000-0005-0000-0000-0000B30B0000}"/>
    <cellStyle name="Link Currency (0) 10" xfId="2934" xr:uid="{00000000-0005-0000-0000-0000B40B0000}"/>
    <cellStyle name="Link Currency (0) 11" xfId="2935" xr:uid="{00000000-0005-0000-0000-0000B50B0000}"/>
    <cellStyle name="Link Currency (0) 12" xfId="2936" xr:uid="{00000000-0005-0000-0000-0000B60B0000}"/>
    <cellStyle name="Link Currency (0) 13" xfId="2937" xr:uid="{00000000-0005-0000-0000-0000B70B0000}"/>
    <cellStyle name="Link Currency (0) 14" xfId="2938" xr:uid="{00000000-0005-0000-0000-0000B80B0000}"/>
    <cellStyle name="Link Currency (0) 15" xfId="2939" xr:uid="{00000000-0005-0000-0000-0000B90B0000}"/>
    <cellStyle name="Link Currency (0) 16" xfId="2940" xr:uid="{00000000-0005-0000-0000-0000BA0B0000}"/>
    <cellStyle name="Link Currency (0) 2" xfId="2941" xr:uid="{00000000-0005-0000-0000-0000BB0B0000}"/>
    <cellStyle name="Link Currency (0) 3" xfId="2942" xr:uid="{00000000-0005-0000-0000-0000BC0B0000}"/>
    <cellStyle name="Link Currency (0) 4" xfId="2943" xr:uid="{00000000-0005-0000-0000-0000BD0B0000}"/>
    <cellStyle name="Link Currency (0) 5" xfId="2944" xr:uid="{00000000-0005-0000-0000-0000BE0B0000}"/>
    <cellStyle name="Link Currency (0) 6" xfId="2945" xr:uid="{00000000-0005-0000-0000-0000BF0B0000}"/>
    <cellStyle name="Link Currency (0) 7" xfId="2946" xr:uid="{00000000-0005-0000-0000-0000C00B0000}"/>
    <cellStyle name="Link Currency (0) 8" xfId="2947" xr:uid="{00000000-0005-0000-0000-0000C10B0000}"/>
    <cellStyle name="Link Currency (0) 9" xfId="2948" xr:uid="{00000000-0005-0000-0000-0000C20B0000}"/>
    <cellStyle name="Link Currency (2)" xfId="2949" xr:uid="{00000000-0005-0000-0000-0000C30B0000}"/>
    <cellStyle name="Link Currency (2) 10" xfId="2950" xr:uid="{00000000-0005-0000-0000-0000C40B0000}"/>
    <cellStyle name="Link Currency (2) 11" xfId="2951" xr:uid="{00000000-0005-0000-0000-0000C50B0000}"/>
    <cellStyle name="Link Currency (2) 12" xfId="2952" xr:uid="{00000000-0005-0000-0000-0000C60B0000}"/>
    <cellStyle name="Link Currency (2) 13" xfId="2953" xr:uid="{00000000-0005-0000-0000-0000C70B0000}"/>
    <cellStyle name="Link Currency (2) 14" xfId="2954" xr:uid="{00000000-0005-0000-0000-0000C80B0000}"/>
    <cellStyle name="Link Currency (2) 15" xfId="2955" xr:uid="{00000000-0005-0000-0000-0000C90B0000}"/>
    <cellStyle name="Link Currency (2) 16" xfId="2956" xr:uid="{00000000-0005-0000-0000-0000CA0B0000}"/>
    <cellStyle name="Link Currency (2) 2" xfId="2957" xr:uid="{00000000-0005-0000-0000-0000CB0B0000}"/>
    <cellStyle name="Link Currency (2) 3" xfId="2958" xr:uid="{00000000-0005-0000-0000-0000CC0B0000}"/>
    <cellStyle name="Link Currency (2) 4" xfId="2959" xr:uid="{00000000-0005-0000-0000-0000CD0B0000}"/>
    <cellStyle name="Link Currency (2) 5" xfId="2960" xr:uid="{00000000-0005-0000-0000-0000CE0B0000}"/>
    <cellStyle name="Link Currency (2) 6" xfId="2961" xr:uid="{00000000-0005-0000-0000-0000CF0B0000}"/>
    <cellStyle name="Link Currency (2) 7" xfId="2962" xr:uid="{00000000-0005-0000-0000-0000D00B0000}"/>
    <cellStyle name="Link Currency (2) 8" xfId="2963" xr:uid="{00000000-0005-0000-0000-0000D10B0000}"/>
    <cellStyle name="Link Currency (2) 9" xfId="2964" xr:uid="{00000000-0005-0000-0000-0000D20B0000}"/>
    <cellStyle name="Link Units (0)" xfId="2965" xr:uid="{00000000-0005-0000-0000-0000D30B0000}"/>
    <cellStyle name="Link Units (0) 10" xfId="2966" xr:uid="{00000000-0005-0000-0000-0000D40B0000}"/>
    <cellStyle name="Link Units (0) 11" xfId="2967" xr:uid="{00000000-0005-0000-0000-0000D50B0000}"/>
    <cellStyle name="Link Units (0) 12" xfId="2968" xr:uid="{00000000-0005-0000-0000-0000D60B0000}"/>
    <cellStyle name="Link Units (0) 13" xfId="2969" xr:uid="{00000000-0005-0000-0000-0000D70B0000}"/>
    <cellStyle name="Link Units (0) 14" xfId="2970" xr:uid="{00000000-0005-0000-0000-0000D80B0000}"/>
    <cellStyle name="Link Units (0) 15" xfId="2971" xr:uid="{00000000-0005-0000-0000-0000D90B0000}"/>
    <cellStyle name="Link Units (0) 16" xfId="2972" xr:uid="{00000000-0005-0000-0000-0000DA0B0000}"/>
    <cellStyle name="Link Units (0) 2" xfId="2973" xr:uid="{00000000-0005-0000-0000-0000DB0B0000}"/>
    <cellStyle name="Link Units (0) 3" xfId="2974" xr:uid="{00000000-0005-0000-0000-0000DC0B0000}"/>
    <cellStyle name="Link Units (0) 4" xfId="2975" xr:uid="{00000000-0005-0000-0000-0000DD0B0000}"/>
    <cellStyle name="Link Units (0) 5" xfId="2976" xr:uid="{00000000-0005-0000-0000-0000DE0B0000}"/>
    <cellStyle name="Link Units (0) 6" xfId="2977" xr:uid="{00000000-0005-0000-0000-0000DF0B0000}"/>
    <cellStyle name="Link Units (0) 7" xfId="2978" xr:uid="{00000000-0005-0000-0000-0000E00B0000}"/>
    <cellStyle name="Link Units (0) 8" xfId="2979" xr:uid="{00000000-0005-0000-0000-0000E10B0000}"/>
    <cellStyle name="Link Units (0) 9" xfId="2980" xr:uid="{00000000-0005-0000-0000-0000E20B0000}"/>
    <cellStyle name="Link Units (1)" xfId="2981" xr:uid="{00000000-0005-0000-0000-0000E30B0000}"/>
    <cellStyle name="Link Units (1) 10" xfId="2982" xr:uid="{00000000-0005-0000-0000-0000E40B0000}"/>
    <cellStyle name="Link Units (1) 11" xfId="2983" xr:uid="{00000000-0005-0000-0000-0000E50B0000}"/>
    <cellStyle name="Link Units (1) 12" xfId="2984" xr:uid="{00000000-0005-0000-0000-0000E60B0000}"/>
    <cellStyle name="Link Units (1) 13" xfId="2985" xr:uid="{00000000-0005-0000-0000-0000E70B0000}"/>
    <cellStyle name="Link Units (1) 14" xfId="2986" xr:uid="{00000000-0005-0000-0000-0000E80B0000}"/>
    <cellStyle name="Link Units (1) 15" xfId="2987" xr:uid="{00000000-0005-0000-0000-0000E90B0000}"/>
    <cellStyle name="Link Units (1) 16" xfId="2988" xr:uid="{00000000-0005-0000-0000-0000EA0B0000}"/>
    <cellStyle name="Link Units (1) 2" xfId="2989" xr:uid="{00000000-0005-0000-0000-0000EB0B0000}"/>
    <cellStyle name="Link Units (1) 3" xfId="2990" xr:uid="{00000000-0005-0000-0000-0000EC0B0000}"/>
    <cellStyle name="Link Units (1) 4" xfId="2991" xr:uid="{00000000-0005-0000-0000-0000ED0B0000}"/>
    <cellStyle name="Link Units (1) 5" xfId="2992" xr:uid="{00000000-0005-0000-0000-0000EE0B0000}"/>
    <cellStyle name="Link Units (1) 6" xfId="2993" xr:uid="{00000000-0005-0000-0000-0000EF0B0000}"/>
    <cellStyle name="Link Units (1) 7" xfId="2994" xr:uid="{00000000-0005-0000-0000-0000F00B0000}"/>
    <cellStyle name="Link Units (1) 8" xfId="2995" xr:uid="{00000000-0005-0000-0000-0000F10B0000}"/>
    <cellStyle name="Link Units (1) 9" xfId="2996" xr:uid="{00000000-0005-0000-0000-0000F20B0000}"/>
    <cellStyle name="Link Units (2)" xfId="2997" xr:uid="{00000000-0005-0000-0000-0000F30B0000}"/>
    <cellStyle name="Link Units (2) 10" xfId="2998" xr:uid="{00000000-0005-0000-0000-0000F40B0000}"/>
    <cellStyle name="Link Units (2) 11" xfId="2999" xr:uid="{00000000-0005-0000-0000-0000F50B0000}"/>
    <cellStyle name="Link Units (2) 12" xfId="3000" xr:uid="{00000000-0005-0000-0000-0000F60B0000}"/>
    <cellStyle name="Link Units (2) 13" xfId="3001" xr:uid="{00000000-0005-0000-0000-0000F70B0000}"/>
    <cellStyle name="Link Units (2) 14" xfId="3002" xr:uid="{00000000-0005-0000-0000-0000F80B0000}"/>
    <cellStyle name="Link Units (2) 15" xfId="3003" xr:uid="{00000000-0005-0000-0000-0000F90B0000}"/>
    <cellStyle name="Link Units (2) 16" xfId="3004" xr:uid="{00000000-0005-0000-0000-0000FA0B0000}"/>
    <cellStyle name="Link Units (2) 2" xfId="3005" xr:uid="{00000000-0005-0000-0000-0000FB0B0000}"/>
    <cellStyle name="Link Units (2) 3" xfId="3006" xr:uid="{00000000-0005-0000-0000-0000FC0B0000}"/>
    <cellStyle name="Link Units (2) 4" xfId="3007" xr:uid="{00000000-0005-0000-0000-0000FD0B0000}"/>
    <cellStyle name="Link Units (2) 5" xfId="3008" xr:uid="{00000000-0005-0000-0000-0000FE0B0000}"/>
    <cellStyle name="Link Units (2) 6" xfId="3009" xr:uid="{00000000-0005-0000-0000-0000FF0B0000}"/>
    <cellStyle name="Link Units (2) 7" xfId="3010" xr:uid="{00000000-0005-0000-0000-0000000C0000}"/>
    <cellStyle name="Link Units (2) 8" xfId="3011" xr:uid="{00000000-0005-0000-0000-0000010C0000}"/>
    <cellStyle name="Link Units (2) 9" xfId="3012" xr:uid="{00000000-0005-0000-0000-0000020C0000}"/>
    <cellStyle name="Linked Cell 2" xfId="57" xr:uid="{00000000-0005-0000-0000-0000030C0000}"/>
    <cellStyle name="Linked Cell 3" xfId="3013" xr:uid="{00000000-0005-0000-0000-0000040C0000}"/>
    <cellStyle name="Linked Cell 4" xfId="3014" xr:uid="{00000000-0005-0000-0000-0000050C0000}"/>
    <cellStyle name="Linked Cell 5" xfId="56" xr:uid="{00000000-0005-0000-0000-0000060C0000}"/>
    <cellStyle name="Loai CBDT" xfId="3015" xr:uid="{00000000-0005-0000-0000-0000070C0000}"/>
    <cellStyle name="Loai CT" xfId="3016" xr:uid="{00000000-0005-0000-0000-0000080C0000}"/>
    <cellStyle name="Loai GD" xfId="3017" xr:uid="{00000000-0005-0000-0000-0000090C0000}"/>
    <cellStyle name="luc" xfId="3018" xr:uid="{00000000-0005-0000-0000-00000A0C0000}"/>
    <cellStyle name="luc2" xfId="3019" xr:uid="{00000000-0005-0000-0000-00000B0C0000}"/>
    <cellStyle name="MAU" xfId="3020" xr:uid="{00000000-0005-0000-0000-00000C0C0000}"/>
    <cellStyle name="MAU 2" xfId="3021" xr:uid="{00000000-0005-0000-0000-00000D0C0000}"/>
    <cellStyle name="Migliaia (0)_CALPREZZ" xfId="3022" xr:uid="{00000000-0005-0000-0000-00000E0C0000}"/>
    <cellStyle name="Migliaia_ PESO ELETTR." xfId="3023" xr:uid="{00000000-0005-0000-0000-00000F0C0000}"/>
    <cellStyle name="Millares [0]_Well Timing" xfId="3024" xr:uid="{00000000-0005-0000-0000-0000100C0000}"/>
    <cellStyle name="Millares_Well Timing" xfId="3025" xr:uid="{00000000-0005-0000-0000-0000110C0000}"/>
    <cellStyle name="Milliers [0]_      " xfId="3026" xr:uid="{00000000-0005-0000-0000-0000120C0000}"/>
    <cellStyle name="Milliers_      " xfId="3027" xr:uid="{00000000-0005-0000-0000-0000130C0000}"/>
    <cellStyle name="Model" xfId="3029" xr:uid="{00000000-0005-0000-0000-0000140C0000}"/>
    <cellStyle name="Model 2" xfId="3030" xr:uid="{00000000-0005-0000-0000-0000150C0000}"/>
    <cellStyle name="moi" xfId="3031" xr:uid="{00000000-0005-0000-0000-0000160C0000}"/>
    <cellStyle name="moi 2" xfId="3032" xr:uid="{00000000-0005-0000-0000-0000170C0000}"/>
    <cellStyle name="moi 3" xfId="3033" xr:uid="{00000000-0005-0000-0000-0000180C0000}"/>
    <cellStyle name="Moneda [0]_Well Timing" xfId="3034" xr:uid="{00000000-0005-0000-0000-0000190C0000}"/>
    <cellStyle name="Moneda_Well Timing" xfId="3035" xr:uid="{00000000-0005-0000-0000-00001A0C0000}"/>
    <cellStyle name="Monétaire [0]_      " xfId="3036" xr:uid="{00000000-0005-0000-0000-00001B0C0000}"/>
    <cellStyle name="Monétaire_      " xfId="3037" xr:uid="{00000000-0005-0000-0000-00001C0C0000}"/>
    <cellStyle name="Môc" xfId="3028" xr:uid="{00000000-0005-0000-0000-00001D0C0000}"/>
    <cellStyle name="n" xfId="3038" xr:uid="{00000000-0005-0000-0000-00001E0C0000}"/>
    <cellStyle name="n_Book1_Bieu du thao QD von ho tro co MT 3 2" xfId="3039" xr:uid="{00000000-0005-0000-0000-00001F0C0000}"/>
    <cellStyle name="n1" xfId="3040" xr:uid="{00000000-0005-0000-0000-0000200C0000}"/>
    <cellStyle name="Neutral 2" xfId="3041" xr:uid="{00000000-0005-0000-0000-0000210C0000}"/>
    <cellStyle name="Neutral 3" xfId="3042" xr:uid="{00000000-0005-0000-0000-0000220C0000}"/>
    <cellStyle name="Neutral 4" xfId="3043" xr:uid="{00000000-0005-0000-0000-0000230C0000}"/>
    <cellStyle name="Neutral 5" xfId="58" xr:uid="{00000000-0005-0000-0000-0000240C0000}"/>
    <cellStyle name="New" xfId="3044" xr:uid="{00000000-0005-0000-0000-0000250C0000}"/>
    <cellStyle name="New Times Roman" xfId="3045" xr:uid="{00000000-0005-0000-0000-0000260C0000}"/>
    <cellStyle name="New Times Roman 2" xfId="3046" xr:uid="{00000000-0005-0000-0000-0000270C0000}"/>
    <cellStyle name="no dec" xfId="3048" xr:uid="{00000000-0005-0000-0000-0000280C0000}"/>
    <cellStyle name="no dec 2" xfId="3049" xr:uid="{00000000-0005-0000-0000-0000290C0000}"/>
    <cellStyle name="no dec 2 2" xfId="3050" xr:uid="{00000000-0005-0000-0000-00002A0C0000}"/>
    <cellStyle name="ÑONVÒ" xfId="3051" xr:uid="{00000000-0005-0000-0000-00002B0C0000}"/>
    <cellStyle name="ÑONVÒ 2" xfId="3052" xr:uid="{00000000-0005-0000-0000-00002C0C0000}"/>
    <cellStyle name="Normal - Style1" xfId="3053" xr:uid="{00000000-0005-0000-0000-00002E0C0000}"/>
    <cellStyle name="Normal - Style1 2" xfId="3054" xr:uid="{00000000-0005-0000-0000-00002F0C0000}"/>
    <cellStyle name="Normal - Style1 2 2" xfId="3055" xr:uid="{00000000-0005-0000-0000-0000300C0000}"/>
    <cellStyle name="Normal - Style1 3" xfId="3056" xr:uid="{00000000-0005-0000-0000-0000310C0000}"/>
    <cellStyle name="Normal - Style1_KH TPCP 2016-2020 (tong hop)" xfId="3057" xr:uid="{00000000-0005-0000-0000-0000320C0000}"/>
    <cellStyle name="Normal - 유형1" xfId="3058" xr:uid="{00000000-0005-0000-0000-0000330C0000}"/>
    <cellStyle name="Normal 10" xfId="3059" xr:uid="{00000000-0005-0000-0000-0000340C0000}"/>
    <cellStyle name="Normal 10 10" xfId="5963" xr:uid="{00000000-0005-0000-0000-0000350C0000}"/>
    <cellStyle name="Normal 10 11" xfId="5873" xr:uid="{00000000-0005-0000-0000-0000360C0000}"/>
    <cellStyle name="Normal 10 11 2" xfId="6361" xr:uid="{00000000-0005-0000-0000-0000370C0000}"/>
    <cellStyle name="Normal 10 2" xfId="59" xr:uid="{00000000-0005-0000-0000-0000380C0000}"/>
    <cellStyle name="Normal 10 2 2" xfId="3060" xr:uid="{00000000-0005-0000-0000-0000390C0000}"/>
    <cellStyle name="Normal 10 2 24" xfId="60" xr:uid="{00000000-0005-0000-0000-00003A0C0000}"/>
    <cellStyle name="Normal 10 2 28" xfId="3061" xr:uid="{00000000-0005-0000-0000-00003B0C0000}"/>
    <cellStyle name="Normal 10 2 3" xfId="5893" xr:uid="{00000000-0005-0000-0000-00003C0C0000}"/>
    <cellStyle name="Normal 10 2 4" xfId="3062" xr:uid="{00000000-0005-0000-0000-00003D0C0000}"/>
    <cellStyle name="Normal 10 3" xfId="3063" xr:uid="{00000000-0005-0000-0000-00003E0C0000}"/>
    <cellStyle name="Normal 10 3 2" xfId="3064" xr:uid="{00000000-0005-0000-0000-00003F0C0000}"/>
    <cellStyle name="Normal 10 3 3" xfId="3065" xr:uid="{00000000-0005-0000-0000-0000400C0000}"/>
    <cellStyle name="Normal 10 3 3 2" xfId="3066" xr:uid="{00000000-0005-0000-0000-0000410C0000}"/>
    <cellStyle name="Normal 10 3 3 3" xfId="5964" xr:uid="{00000000-0005-0000-0000-0000420C0000}"/>
    <cellStyle name="Normal 10 4" xfId="3067" xr:uid="{00000000-0005-0000-0000-0000430C0000}"/>
    <cellStyle name="Normal 10 5" xfId="3068" xr:uid="{00000000-0005-0000-0000-0000440C0000}"/>
    <cellStyle name="Normal 10 6" xfId="3069" xr:uid="{00000000-0005-0000-0000-0000450C0000}"/>
    <cellStyle name="Normal 10 7" xfId="3070" xr:uid="{00000000-0005-0000-0000-0000460C0000}"/>
    <cellStyle name="Normal 10 7 2" xfId="3071" xr:uid="{00000000-0005-0000-0000-0000470C0000}"/>
    <cellStyle name="Normal 10 7 3" xfId="3072" xr:uid="{00000000-0005-0000-0000-0000480C0000}"/>
    <cellStyle name="Normal 10 7 3 2" xfId="3073" xr:uid="{00000000-0005-0000-0000-0000490C0000}"/>
    <cellStyle name="Normal 10 7 3 2 2" xfId="3074" xr:uid="{00000000-0005-0000-0000-00004A0C0000}"/>
    <cellStyle name="Normal 10 7 3 2 2 2" xfId="5967" xr:uid="{00000000-0005-0000-0000-00004B0C0000}"/>
    <cellStyle name="Normal 10 7 3 2 3" xfId="5966" xr:uid="{00000000-0005-0000-0000-00004C0C0000}"/>
    <cellStyle name="Normal 10 7 3 3" xfId="3075" xr:uid="{00000000-0005-0000-0000-00004D0C0000}"/>
    <cellStyle name="Normal 10 7 3 3 2" xfId="5968" xr:uid="{00000000-0005-0000-0000-00004E0C0000}"/>
    <cellStyle name="Normal 10 7 3 4" xfId="5965" xr:uid="{00000000-0005-0000-0000-00004F0C0000}"/>
    <cellStyle name="Normal 10 7 4" xfId="3076" xr:uid="{00000000-0005-0000-0000-0000500C0000}"/>
    <cellStyle name="Normal 10 7 4 2" xfId="3077" xr:uid="{00000000-0005-0000-0000-0000510C0000}"/>
    <cellStyle name="Normal 10 7 4 2 2" xfId="5970" xr:uid="{00000000-0005-0000-0000-0000520C0000}"/>
    <cellStyle name="Normal 10 7 4 3" xfId="5969" xr:uid="{00000000-0005-0000-0000-0000530C0000}"/>
    <cellStyle name="Normal 10 8" xfId="3078" xr:uid="{00000000-0005-0000-0000-0000540C0000}"/>
    <cellStyle name="Normal 10 9" xfId="3079" xr:uid="{00000000-0005-0000-0000-0000550C0000}"/>
    <cellStyle name="Normal 10_05-12  KH trung han 2016-2020 - Liem Thinh edited" xfId="3080" xr:uid="{00000000-0005-0000-0000-0000560C0000}"/>
    <cellStyle name="Normal 100" xfId="3081" xr:uid="{00000000-0005-0000-0000-0000570C0000}"/>
    <cellStyle name="Normal 108" xfId="3082" xr:uid="{00000000-0005-0000-0000-0000580C0000}"/>
    <cellStyle name="Normal 109" xfId="3083" xr:uid="{00000000-0005-0000-0000-0000590C0000}"/>
    <cellStyle name="Normal 11" xfId="3084" xr:uid="{00000000-0005-0000-0000-00005A0C0000}"/>
    <cellStyle name="Normal 11 2" xfId="3085" xr:uid="{00000000-0005-0000-0000-00005B0C0000}"/>
    <cellStyle name="Normal 11 2 2" xfId="3086" xr:uid="{00000000-0005-0000-0000-00005C0C0000}"/>
    <cellStyle name="Normal 11 29 4 2" xfId="61" xr:uid="{00000000-0005-0000-0000-00005D0C0000}"/>
    <cellStyle name="Normal 11 29 4 2 3" xfId="3087" xr:uid="{00000000-0005-0000-0000-00005E0C0000}"/>
    <cellStyle name="Normal 11 29 4 2 3 2" xfId="3088" xr:uid="{00000000-0005-0000-0000-00005F0C0000}"/>
    <cellStyle name="Normal 11 29 4 2 3 2 2" xfId="62" xr:uid="{00000000-0005-0000-0000-0000600C0000}"/>
    <cellStyle name="Normal 11 29 4 2 3 3" xfId="3089" xr:uid="{00000000-0005-0000-0000-0000610C0000}"/>
    <cellStyle name="Normal 11 29 6" xfId="3090" xr:uid="{00000000-0005-0000-0000-0000620C0000}"/>
    <cellStyle name="Normal 11 29 6 2" xfId="3091" xr:uid="{00000000-0005-0000-0000-0000630C0000}"/>
    <cellStyle name="Normal 11 3" xfId="3092" xr:uid="{00000000-0005-0000-0000-0000640C0000}"/>
    <cellStyle name="Normal 11 3 2" xfId="3093" xr:uid="{00000000-0005-0000-0000-0000650C0000}"/>
    <cellStyle name="Normal 11 3 2 2" xfId="3094" xr:uid="{00000000-0005-0000-0000-0000660C0000}"/>
    <cellStyle name="Normal 11 3 2 2 2" xfId="3095" xr:uid="{00000000-0005-0000-0000-0000670C0000}"/>
    <cellStyle name="Normal 11 3 2 2 2 2" xfId="5974" xr:uid="{00000000-0005-0000-0000-0000680C0000}"/>
    <cellStyle name="Normal 11 3 2 2 3" xfId="5973" xr:uid="{00000000-0005-0000-0000-0000690C0000}"/>
    <cellStyle name="Normal 11 3 2 3" xfId="3096" xr:uid="{00000000-0005-0000-0000-00006A0C0000}"/>
    <cellStyle name="Normal 11 3 2 3 2" xfId="5975" xr:uid="{00000000-0005-0000-0000-00006B0C0000}"/>
    <cellStyle name="Normal 11 3 2 4" xfId="5972" xr:uid="{00000000-0005-0000-0000-00006C0C0000}"/>
    <cellStyle name="Normal 11 3 3" xfId="3097" xr:uid="{00000000-0005-0000-0000-00006D0C0000}"/>
    <cellStyle name="Normal 11 3 3 2" xfId="3098" xr:uid="{00000000-0005-0000-0000-00006E0C0000}"/>
    <cellStyle name="Normal 11 3 3 2 2" xfId="3099" xr:uid="{00000000-0005-0000-0000-00006F0C0000}"/>
    <cellStyle name="Normal 11 3 3 2 2 2" xfId="3100" xr:uid="{00000000-0005-0000-0000-0000700C0000}"/>
    <cellStyle name="Normal 11 3 3 2 2 2 2" xfId="5979" xr:uid="{00000000-0005-0000-0000-0000710C0000}"/>
    <cellStyle name="Normal 11 3 3 2 2 3" xfId="5978" xr:uid="{00000000-0005-0000-0000-0000720C0000}"/>
    <cellStyle name="Normal 11 3 3 2 3" xfId="3101" xr:uid="{00000000-0005-0000-0000-0000730C0000}"/>
    <cellStyle name="Normal 11 3 3 2 3 2" xfId="5980" xr:uid="{00000000-0005-0000-0000-0000740C0000}"/>
    <cellStyle name="Normal 11 3 3 2 4" xfId="5977" xr:uid="{00000000-0005-0000-0000-0000750C0000}"/>
    <cellStyle name="Normal 11 3 3 3" xfId="3102" xr:uid="{00000000-0005-0000-0000-0000760C0000}"/>
    <cellStyle name="Normal 11 3 3 3 2" xfId="3103" xr:uid="{00000000-0005-0000-0000-0000770C0000}"/>
    <cellStyle name="Normal 11 3 3 3 2 2" xfId="5982" xr:uid="{00000000-0005-0000-0000-0000780C0000}"/>
    <cellStyle name="Normal 11 3 3 3 3" xfId="5981" xr:uid="{00000000-0005-0000-0000-0000790C0000}"/>
    <cellStyle name="Normal 11 3 3 4" xfId="3104" xr:uid="{00000000-0005-0000-0000-00007A0C0000}"/>
    <cellStyle name="Normal 11 3 3 4 2" xfId="5983" xr:uid="{00000000-0005-0000-0000-00007B0C0000}"/>
    <cellStyle name="Normal 11 3 3 5" xfId="5976" xr:uid="{00000000-0005-0000-0000-00007C0C0000}"/>
    <cellStyle name="Normal 11 3 4" xfId="3105" xr:uid="{00000000-0005-0000-0000-00007D0C0000}"/>
    <cellStyle name="Normal 11 3 4 2" xfId="3106" xr:uid="{00000000-0005-0000-0000-00007E0C0000}"/>
    <cellStyle name="Normal 11 3 4 2 2" xfId="3107" xr:uid="{00000000-0005-0000-0000-00007F0C0000}"/>
    <cellStyle name="Normal 11 3 4 2 2 2" xfId="3108" xr:uid="{00000000-0005-0000-0000-0000800C0000}"/>
    <cellStyle name="Normal 11 3 4 2 2 2 2" xfId="3109" xr:uid="{00000000-0005-0000-0000-0000810C0000}"/>
    <cellStyle name="Normal 11 3 4 2 2 2 2 2" xfId="3110" xr:uid="{00000000-0005-0000-0000-0000820C0000}"/>
    <cellStyle name="Normal 11 3 4 2 2 2 2 2 2" xfId="5989" xr:uid="{00000000-0005-0000-0000-0000830C0000}"/>
    <cellStyle name="Normal 11 3 4 2 2 2 2 3" xfId="5988" xr:uid="{00000000-0005-0000-0000-0000840C0000}"/>
    <cellStyle name="Normal 11 3 4 2 2 2 3" xfId="3111" xr:uid="{00000000-0005-0000-0000-0000850C0000}"/>
    <cellStyle name="Normal 11 3 4 2 2 2 3 2" xfId="5990" xr:uid="{00000000-0005-0000-0000-0000860C0000}"/>
    <cellStyle name="Normal 11 3 4 2 2 2 4" xfId="5987" xr:uid="{00000000-0005-0000-0000-0000870C0000}"/>
    <cellStyle name="Normal 11 3 4 2 2 3" xfId="3112" xr:uid="{00000000-0005-0000-0000-0000880C0000}"/>
    <cellStyle name="Normal 11 3 4 2 2 3 2" xfId="3113" xr:uid="{00000000-0005-0000-0000-0000890C0000}"/>
    <cellStyle name="Normal 11 3 4 2 2 3 2 2" xfId="5992" xr:uid="{00000000-0005-0000-0000-00008A0C0000}"/>
    <cellStyle name="Normal 11 3 4 2 2 3 3" xfId="5991" xr:uid="{00000000-0005-0000-0000-00008B0C0000}"/>
    <cellStyle name="Normal 11 3 4 2 2 4" xfId="3114" xr:uid="{00000000-0005-0000-0000-00008C0C0000}"/>
    <cellStyle name="Normal 11 3 4 2 2 4 2" xfId="5993" xr:uid="{00000000-0005-0000-0000-00008D0C0000}"/>
    <cellStyle name="Normal 11 3 4 2 2 5" xfId="5986" xr:uid="{00000000-0005-0000-0000-00008E0C0000}"/>
    <cellStyle name="Normal 11 3 4 2 3" xfId="3115" xr:uid="{00000000-0005-0000-0000-00008F0C0000}"/>
    <cellStyle name="Normal 11 3 4 2 3 2" xfId="3116" xr:uid="{00000000-0005-0000-0000-0000900C0000}"/>
    <cellStyle name="Normal 11 3 4 2 3 2 2" xfId="3117" xr:uid="{00000000-0005-0000-0000-0000910C0000}"/>
    <cellStyle name="Normal 11 3 4 2 3 2 2 2" xfId="5996" xr:uid="{00000000-0005-0000-0000-0000920C0000}"/>
    <cellStyle name="Normal 11 3 4 2 3 2 3" xfId="5995" xr:uid="{00000000-0005-0000-0000-0000930C0000}"/>
    <cellStyle name="Normal 11 3 4 2 3 3" xfId="3118" xr:uid="{00000000-0005-0000-0000-0000940C0000}"/>
    <cellStyle name="Normal 11 3 4 2 3 3 2" xfId="5997" xr:uid="{00000000-0005-0000-0000-0000950C0000}"/>
    <cellStyle name="Normal 11 3 4 2 3 4" xfId="5994" xr:uid="{00000000-0005-0000-0000-0000960C0000}"/>
    <cellStyle name="Normal 11 3 4 2 4" xfId="3119" xr:uid="{00000000-0005-0000-0000-0000970C0000}"/>
    <cellStyle name="Normal 11 3 4 2 4 2" xfId="3120" xr:uid="{00000000-0005-0000-0000-0000980C0000}"/>
    <cellStyle name="Normal 11 3 4 2 4 2 2" xfId="5999" xr:uid="{00000000-0005-0000-0000-0000990C0000}"/>
    <cellStyle name="Normal 11 3 4 2 4 3" xfId="5998" xr:uid="{00000000-0005-0000-0000-00009A0C0000}"/>
    <cellStyle name="Normal 11 3 4 2 5" xfId="3121" xr:uid="{00000000-0005-0000-0000-00009B0C0000}"/>
    <cellStyle name="Normal 11 3 4 2 5 2" xfId="6000" xr:uid="{00000000-0005-0000-0000-00009C0C0000}"/>
    <cellStyle name="Normal 11 3 4 2 6" xfId="5985" xr:uid="{00000000-0005-0000-0000-00009D0C0000}"/>
    <cellStyle name="Normal 11 3 4 3" xfId="3122" xr:uid="{00000000-0005-0000-0000-00009E0C0000}"/>
    <cellStyle name="Normal 11 3 4 3 2" xfId="3123" xr:uid="{00000000-0005-0000-0000-00009F0C0000}"/>
    <cellStyle name="Normal 11 3 4 3 2 2" xfId="3124" xr:uid="{00000000-0005-0000-0000-0000A00C0000}"/>
    <cellStyle name="Normal 11 3 4 3 2 2 2" xfId="3125" xr:uid="{00000000-0005-0000-0000-0000A10C0000}"/>
    <cellStyle name="Normal 11 3 4 3 2 2 2 2" xfId="3126" xr:uid="{00000000-0005-0000-0000-0000A20C0000}"/>
    <cellStyle name="Normal 11 3 4 3 2 2 2 2 2" xfId="6005" xr:uid="{00000000-0005-0000-0000-0000A30C0000}"/>
    <cellStyle name="Normal 11 3 4 3 2 2 2 3" xfId="6004" xr:uid="{00000000-0005-0000-0000-0000A40C0000}"/>
    <cellStyle name="Normal 11 3 4 3 2 2 3" xfId="3127" xr:uid="{00000000-0005-0000-0000-0000A50C0000}"/>
    <cellStyle name="Normal 11 3 4 3 2 2 3 2" xfId="6006" xr:uid="{00000000-0005-0000-0000-0000A60C0000}"/>
    <cellStyle name="Normal 11 3 4 3 2 2 4" xfId="6003" xr:uid="{00000000-0005-0000-0000-0000A70C0000}"/>
    <cellStyle name="Normal 11 3 4 3 2 3" xfId="3128" xr:uid="{00000000-0005-0000-0000-0000A80C0000}"/>
    <cellStyle name="Normal 11 3 4 3 2 3 2" xfId="3129" xr:uid="{00000000-0005-0000-0000-0000A90C0000}"/>
    <cellStyle name="Normal 11 3 4 3 2 3 2 2" xfId="6008" xr:uid="{00000000-0005-0000-0000-0000AA0C0000}"/>
    <cellStyle name="Normal 11 3 4 3 2 3 3" xfId="6007" xr:uid="{00000000-0005-0000-0000-0000AB0C0000}"/>
    <cellStyle name="Normal 11 3 4 3 2 4" xfId="3130" xr:uid="{00000000-0005-0000-0000-0000AC0C0000}"/>
    <cellStyle name="Normal 11 3 4 3 2 4 2" xfId="6009" xr:uid="{00000000-0005-0000-0000-0000AD0C0000}"/>
    <cellStyle name="Normal 11 3 4 3 2 5" xfId="6002" xr:uid="{00000000-0005-0000-0000-0000AE0C0000}"/>
    <cellStyle name="Normal 11 3 4 3 3" xfId="3131" xr:uid="{00000000-0005-0000-0000-0000AF0C0000}"/>
    <cellStyle name="Normal 11 3 4 3 3 2" xfId="3132" xr:uid="{00000000-0005-0000-0000-0000B00C0000}"/>
    <cellStyle name="Normal 11 3 4 3 3 2 2" xfId="3133" xr:uid="{00000000-0005-0000-0000-0000B10C0000}"/>
    <cellStyle name="Normal 11 3 4 3 3 2 2 2" xfId="6012" xr:uid="{00000000-0005-0000-0000-0000B20C0000}"/>
    <cellStyle name="Normal 11 3 4 3 3 2 3" xfId="6011" xr:uid="{00000000-0005-0000-0000-0000B30C0000}"/>
    <cellStyle name="Normal 11 3 4 3 3 3" xfId="3134" xr:uid="{00000000-0005-0000-0000-0000B40C0000}"/>
    <cellStyle name="Normal 11 3 4 3 3 3 2" xfId="6013" xr:uid="{00000000-0005-0000-0000-0000B50C0000}"/>
    <cellStyle name="Normal 11 3 4 3 3 4" xfId="6010" xr:uid="{00000000-0005-0000-0000-0000B60C0000}"/>
    <cellStyle name="Normal 11 3 4 3 4" xfId="3135" xr:uid="{00000000-0005-0000-0000-0000B70C0000}"/>
    <cellStyle name="Normal 11 3 4 3 4 2" xfId="3136" xr:uid="{00000000-0005-0000-0000-0000B80C0000}"/>
    <cellStyle name="Normal 11 3 4 3 4 2 2" xfId="6015" xr:uid="{00000000-0005-0000-0000-0000B90C0000}"/>
    <cellStyle name="Normal 11 3 4 3 4 3" xfId="6014" xr:uid="{00000000-0005-0000-0000-0000BA0C0000}"/>
    <cellStyle name="Normal 11 3 4 3 5" xfId="3137" xr:uid="{00000000-0005-0000-0000-0000BB0C0000}"/>
    <cellStyle name="Normal 11 3 4 3 5 2" xfId="6016" xr:uid="{00000000-0005-0000-0000-0000BC0C0000}"/>
    <cellStyle name="Normal 11 3 4 3 6" xfId="6001" xr:uid="{00000000-0005-0000-0000-0000BD0C0000}"/>
    <cellStyle name="Normal 11 3 4 4" xfId="3138" xr:uid="{00000000-0005-0000-0000-0000BE0C0000}"/>
    <cellStyle name="Normal 11 3 4 4 2" xfId="3139" xr:uid="{00000000-0005-0000-0000-0000BF0C0000}"/>
    <cellStyle name="Normal 11 3 4 4 2 2" xfId="3140" xr:uid="{00000000-0005-0000-0000-0000C00C0000}"/>
    <cellStyle name="Normal 11 3 4 4 2 2 2" xfId="6019" xr:uid="{00000000-0005-0000-0000-0000C10C0000}"/>
    <cellStyle name="Normal 11 3 4 4 2 3" xfId="6018" xr:uid="{00000000-0005-0000-0000-0000C20C0000}"/>
    <cellStyle name="Normal 11 3 4 4 3" xfId="3141" xr:uid="{00000000-0005-0000-0000-0000C30C0000}"/>
    <cellStyle name="Normal 11 3 4 4 3 2" xfId="6020" xr:uid="{00000000-0005-0000-0000-0000C40C0000}"/>
    <cellStyle name="Normal 11 3 4 4 4" xfId="6017" xr:uid="{00000000-0005-0000-0000-0000C50C0000}"/>
    <cellStyle name="Normal 11 3 4 5" xfId="3142" xr:uid="{00000000-0005-0000-0000-0000C60C0000}"/>
    <cellStyle name="Normal 11 3 4 5 2" xfId="3143" xr:uid="{00000000-0005-0000-0000-0000C70C0000}"/>
    <cellStyle name="Normal 11 3 4 5 2 2" xfId="6022" xr:uid="{00000000-0005-0000-0000-0000C80C0000}"/>
    <cellStyle name="Normal 11 3 4 5 3" xfId="6021" xr:uid="{00000000-0005-0000-0000-0000C90C0000}"/>
    <cellStyle name="Normal 11 3 4 6" xfId="3144" xr:uid="{00000000-0005-0000-0000-0000CA0C0000}"/>
    <cellStyle name="Normal 11 3 4 6 2" xfId="3145" xr:uid="{00000000-0005-0000-0000-0000CB0C0000}"/>
    <cellStyle name="Normal 11 3 4 6 2 2" xfId="6024" xr:uid="{00000000-0005-0000-0000-0000CC0C0000}"/>
    <cellStyle name="Normal 11 3 4 6 3" xfId="6023" xr:uid="{00000000-0005-0000-0000-0000CD0C0000}"/>
    <cellStyle name="Normal 11 3 4 7" xfId="3146" xr:uid="{00000000-0005-0000-0000-0000CE0C0000}"/>
    <cellStyle name="Normal 11 3 4 7 2" xfId="6025" xr:uid="{00000000-0005-0000-0000-0000CF0C0000}"/>
    <cellStyle name="Normal 11 3 4 8" xfId="5984" xr:uid="{00000000-0005-0000-0000-0000D00C0000}"/>
    <cellStyle name="Normal 11 3 5" xfId="3147" xr:uid="{00000000-0005-0000-0000-0000D10C0000}"/>
    <cellStyle name="Normal 11 3 5 2" xfId="3148" xr:uid="{00000000-0005-0000-0000-0000D20C0000}"/>
    <cellStyle name="Normal 11 3 5 2 2" xfId="6027" xr:uid="{00000000-0005-0000-0000-0000D30C0000}"/>
    <cellStyle name="Normal 11 3 5 3" xfId="6026" xr:uid="{00000000-0005-0000-0000-0000D40C0000}"/>
    <cellStyle name="Normal 11 3 6" xfId="3149" xr:uid="{00000000-0005-0000-0000-0000D50C0000}"/>
    <cellStyle name="Normal 11 3 6 2" xfId="6028" xr:uid="{00000000-0005-0000-0000-0000D60C0000}"/>
    <cellStyle name="Normal 11 3 7" xfId="5971" xr:uid="{00000000-0005-0000-0000-0000D70C0000}"/>
    <cellStyle name="Normal 110" xfId="3150" xr:uid="{00000000-0005-0000-0000-0000D80C0000}"/>
    <cellStyle name="Normal 111" xfId="3151" xr:uid="{00000000-0005-0000-0000-0000D90C0000}"/>
    <cellStyle name="Normal 112" xfId="3152" xr:uid="{00000000-0005-0000-0000-0000DA0C0000}"/>
    <cellStyle name="Normal 113" xfId="3153" xr:uid="{00000000-0005-0000-0000-0000DB0C0000}"/>
    <cellStyle name="Normal 114" xfId="3154" xr:uid="{00000000-0005-0000-0000-0000DC0C0000}"/>
    <cellStyle name="Normal 115" xfId="3155" xr:uid="{00000000-0005-0000-0000-0000DD0C0000}"/>
    <cellStyle name="Normal 117" xfId="3156" xr:uid="{00000000-0005-0000-0000-0000DE0C0000}"/>
    <cellStyle name="Normal 118" xfId="3157" xr:uid="{00000000-0005-0000-0000-0000DF0C0000}"/>
    <cellStyle name="Normal 12" xfId="3158" xr:uid="{00000000-0005-0000-0000-0000E00C0000}"/>
    <cellStyle name="Normal 12 2" xfId="3159" xr:uid="{00000000-0005-0000-0000-0000E10C0000}"/>
    <cellStyle name="Normal 12 3" xfId="3160" xr:uid="{00000000-0005-0000-0000-0000E20C0000}"/>
    <cellStyle name="Normal 120" xfId="3161" xr:uid="{00000000-0005-0000-0000-0000E30C0000}"/>
    <cellStyle name="Normal 122" xfId="3162" xr:uid="{00000000-0005-0000-0000-0000E40C0000}"/>
    <cellStyle name="Normal 124" xfId="3163" xr:uid="{00000000-0005-0000-0000-0000E50C0000}"/>
    <cellStyle name="Normal 126" xfId="3164" xr:uid="{00000000-0005-0000-0000-0000E60C0000}"/>
    <cellStyle name="Normal 128" xfId="3165" xr:uid="{00000000-0005-0000-0000-0000E70C0000}"/>
    <cellStyle name="Normal 13" xfId="3166" xr:uid="{00000000-0005-0000-0000-0000E80C0000}"/>
    <cellStyle name="Normal 13 2" xfId="3167" xr:uid="{00000000-0005-0000-0000-0000E90C0000}"/>
    <cellStyle name="Normal 13 3" xfId="3168" xr:uid="{00000000-0005-0000-0000-0000EA0C0000}"/>
    <cellStyle name="Normal 130" xfId="3169" xr:uid="{00000000-0005-0000-0000-0000EB0C0000}"/>
    <cellStyle name="Normal 132" xfId="3170" xr:uid="{00000000-0005-0000-0000-0000EC0C0000}"/>
    <cellStyle name="Normal 134" xfId="3171" xr:uid="{00000000-0005-0000-0000-0000ED0C0000}"/>
    <cellStyle name="Normal 136" xfId="3172" xr:uid="{00000000-0005-0000-0000-0000EE0C0000}"/>
    <cellStyle name="Normal 138" xfId="3173" xr:uid="{00000000-0005-0000-0000-0000EF0C0000}"/>
    <cellStyle name="Normal 14" xfId="3174" xr:uid="{00000000-0005-0000-0000-0000F00C0000}"/>
    <cellStyle name="Normal 14 2" xfId="3175" xr:uid="{00000000-0005-0000-0000-0000F10C0000}"/>
    <cellStyle name="Normal 14 3" xfId="3176" xr:uid="{00000000-0005-0000-0000-0000F20C0000}"/>
    <cellStyle name="Normal 14 4" xfId="3177" xr:uid="{00000000-0005-0000-0000-0000F30C0000}"/>
    <cellStyle name="Normal 140" xfId="3178" xr:uid="{00000000-0005-0000-0000-0000F40C0000}"/>
    <cellStyle name="Normal 142" xfId="3179" xr:uid="{00000000-0005-0000-0000-0000F50C0000}"/>
    <cellStyle name="Normal 144" xfId="3180" xr:uid="{00000000-0005-0000-0000-0000F60C0000}"/>
    <cellStyle name="Normal 146" xfId="3181" xr:uid="{00000000-0005-0000-0000-0000F70C0000}"/>
    <cellStyle name="Normal 148" xfId="3182" xr:uid="{00000000-0005-0000-0000-0000F80C0000}"/>
    <cellStyle name="Normal 15" xfId="3183" xr:uid="{00000000-0005-0000-0000-0000F90C0000}"/>
    <cellStyle name="Normal 15 2" xfId="3184" xr:uid="{00000000-0005-0000-0000-0000FA0C0000}"/>
    <cellStyle name="Normal 15 3" xfId="3185" xr:uid="{00000000-0005-0000-0000-0000FB0C0000}"/>
    <cellStyle name="Normal 15 4" xfId="3186" xr:uid="{00000000-0005-0000-0000-0000FC0C0000}"/>
    <cellStyle name="Normal 150" xfId="3187" xr:uid="{00000000-0005-0000-0000-0000FD0C0000}"/>
    <cellStyle name="Normal 152" xfId="3188" xr:uid="{00000000-0005-0000-0000-0000FE0C0000}"/>
    <cellStyle name="Normal 153" xfId="3189" xr:uid="{00000000-0005-0000-0000-0000FF0C0000}"/>
    <cellStyle name="Normal 155" xfId="3190" xr:uid="{00000000-0005-0000-0000-0000000D0000}"/>
    <cellStyle name="Normal 157" xfId="3191" xr:uid="{00000000-0005-0000-0000-0000010D0000}"/>
    <cellStyle name="Normal 159" xfId="3192" xr:uid="{00000000-0005-0000-0000-0000020D0000}"/>
    <cellStyle name="Normal 16" xfId="3193" xr:uid="{00000000-0005-0000-0000-0000030D0000}"/>
    <cellStyle name="Normal 16 2" xfId="3194" xr:uid="{00000000-0005-0000-0000-0000040D0000}"/>
    <cellStyle name="Normal 16 2 2" xfId="3195" xr:uid="{00000000-0005-0000-0000-0000050D0000}"/>
    <cellStyle name="Normal 16 2 2 2" xfId="3196" xr:uid="{00000000-0005-0000-0000-0000060D0000}"/>
    <cellStyle name="Normal 16 2 2 2 2" xfId="3197" xr:uid="{00000000-0005-0000-0000-0000070D0000}"/>
    <cellStyle name="Normal 16 2 2 2 2 2" xfId="3198" xr:uid="{00000000-0005-0000-0000-0000080D0000}"/>
    <cellStyle name="Normal 16 2 2 2 2 2 2" xfId="6032" xr:uid="{00000000-0005-0000-0000-0000090D0000}"/>
    <cellStyle name="Normal 16 2 2 2 2 3" xfId="6031" xr:uid="{00000000-0005-0000-0000-00000A0D0000}"/>
    <cellStyle name="Normal 16 2 2 2 3" xfId="3199" xr:uid="{00000000-0005-0000-0000-00000B0D0000}"/>
    <cellStyle name="Normal 16 2 2 2 3 2" xfId="6033" xr:uid="{00000000-0005-0000-0000-00000C0D0000}"/>
    <cellStyle name="Normal 16 2 2 2 4" xfId="6030" xr:uid="{00000000-0005-0000-0000-00000D0D0000}"/>
    <cellStyle name="Normal 16 2 2 3" xfId="3200" xr:uid="{00000000-0005-0000-0000-00000E0D0000}"/>
    <cellStyle name="Normal 16 2 2 4" xfId="3201" xr:uid="{00000000-0005-0000-0000-00000F0D0000}"/>
    <cellStyle name="Normal 16 2 2 4 2" xfId="3202" xr:uid="{00000000-0005-0000-0000-0000100D0000}"/>
    <cellStyle name="Normal 16 2 2 4 2 2" xfId="6035" xr:uid="{00000000-0005-0000-0000-0000110D0000}"/>
    <cellStyle name="Normal 16 2 2 4 3" xfId="6034" xr:uid="{00000000-0005-0000-0000-0000120D0000}"/>
    <cellStyle name="Normal 16 2 2 5" xfId="3203" xr:uid="{00000000-0005-0000-0000-0000130D0000}"/>
    <cellStyle name="Normal 16 2 2 5 2" xfId="6036" xr:uid="{00000000-0005-0000-0000-0000140D0000}"/>
    <cellStyle name="Normal 16 2 2 6" xfId="6029" xr:uid="{00000000-0005-0000-0000-0000150D0000}"/>
    <cellStyle name="Normal 16 2 3" xfId="3204" xr:uid="{00000000-0005-0000-0000-0000160D0000}"/>
    <cellStyle name="Normal 16 2 3 2" xfId="3205" xr:uid="{00000000-0005-0000-0000-0000170D0000}"/>
    <cellStyle name="Normal 16 2 3 2 2" xfId="3206" xr:uid="{00000000-0005-0000-0000-0000180D0000}"/>
    <cellStyle name="Normal 16 2 3 2 2 2" xfId="3207" xr:uid="{00000000-0005-0000-0000-0000190D0000}"/>
    <cellStyle name="Normal 16 2 3 2 2 2 2" xfId="6040" xr:uid="{00000000-0005-0000-0000-00001A0D0000}"/>
    <cellStyle name="Normal 16 2 3 2 2 3" xfId="6039" xr:uid="{00000000-0005-0000-0000-00001B0D0000}"/>
    <cellStyle name="Normal 16 2 3 2 3" xfId="3208" xr:uid="{00000000-0005-0000-0000-00001C0D0000}"/>
    <cellStyle name="Normal 16 2 3 2 3 2" xfId="6041" xr:uid="{00000000-0005-0000-0000-00001D0D0000}"/>
    <cellStyle name="Normal 16 2 3 2 4" xfId="6038" xr:uid="{00000000-0005-0000-0000-00001E0D0000}"/>
    <cellStyle name="Normal 16 2 3 3" xfId="3209" xr:uid="{00000000-0005-0000-0000-00001F0D0000}"/>
    <cellStyle name="Normal 16 2 3 3 2" xfId="3210" xr:uid="{00000000-0005-0000-0000-0000200D0000}"/>
    <cellStyle name="Normal 16 2 3 3 2 2" xfId="6043" xr:uid="{00000000-0005-0000-0000-0000210D0000}"/>
    <cellStyle name="Normal 16 2 3 3 3" xfId="6042" xr:uid="{00000000-0005-0000-0000-0000220D0000}"/>
    <cellStyle name="Normal 16 2 3 4" xfId="3211" xr:uid="{00000000-0005-0000-0000-0000230D0000}"/>
    <cellStyle name="Normal 16 2 3 4 2" xfId="6044" xr:uid="{00000000-0005-0000-0000-0000240D0000}"/>
    <cellStyle name="Normal 16 2 3 5" xfId="6037" xr:uid="{00000000-0005-0000-0000-0000250D0000}"/>
    <cellStyle name="Normal 16 2 4" xfId="3212" xr:uid="{00000000-0005-0000-0000-0000260D0000}"/>
    <cellStyle name="Normal 16 3" xfId="3213" xr:uid="{00000000-0005-0000-0000-0000270D0000}"/>
    <cellStyle name="Normal 16 4" xfId="3214" xr:uid="{00000000-0005-0000-0000-0000280D0000}"/>
    <cellStyle name="Normal 16 4 2" xfId="3215" xr:uid="{00000000-0005-0000-0000-0000290D0000}"/>
    <cellStyle name="Normal 16 4 2 2" xfId="3216" xr:uid="{00000000-0005-0000-0000-00002A0D0000}"/>
    <cellStyle name="Normal 16 4 2 2 2" xfId="3217" xr:uid="{00000000-0005-0000-0000-00002B0D0000}"/>
    <cellStyle name="Normal 16 4 2 2 2 2" xfId="6048" xr:uid="{00000000-0005-0000-0000-00002C0D0000}"/>
    <cellStyle name="Normal 16 4 2 2 3" xfId="6047" xr:uid="{00000000-0005-0000-0000-00002D0D0000}"/>
    <cellStyle name="Normal 16 4 2 3" xfId="3218" xr:uid="{00000000-0005-0000-0000-00002E0D0000}"/>
    <cellStyle name="Normal 16 4 2 3 2" xfId="6049" xr:uid="{00000000-0005-0000-0000-00002F0D0000}"/>
    <cellStyle name="Normal 16 4 2 4" xfId="6046" xr:uid="{00000000-0005-0000-0000-0000300D0000}"/>
    <cellStyle name="Normal 16 4 3" xfId="3219" xr:uid="{00000000-0005-0000-0000-0000310D0000}"/>
    <cellStyle name="Normal 16 4 3 2" xfId="3220" xr:uid="{00000000-0005-0000-0000-0000320D0000}"/>
    <cellStyle name="Normal 16 4 3 2 2" xfId="6051" xr:uid="{00000000-0005-0000-0000-0000330D0000}"/>
    <cellStyle name="Normal 16 4 3 3" xfId="6050" xr:uid="{00000000-0005-0000-0000-0000340D0000}"/>
    <cellStyle name="Normal 16 4 4" xfId="3221" xr:uid="{00000000-0005-0000-0000-0000350D0000}"/>
    <cellStyle name="Normal 16 4 4 2" xfId="6052" xr:uid="{00000000-0005-0000-0000-0000360D0000}"/>
    <cellStyle name="Normal 16 4 5" xfId="6045" xr:uid="{00000000-0005-0000-0000-0000370D0000}"/>
    <cellStyle name="Normal 16 5" xfId="3222" xr:uid="{00000000-0005-0000-0000-0000380D0000}"/>
    <cellStyle name="Normal 16 5 2" xfId="3223" xr:uid="{00000000-0005-0000-0000-0000390D0000}"/>
    <cellStyle name="Normal 16 5 2 2" xfId="3224" xr:uid="{00000000-0005-0000-0000-00003A0D0000}"/>
    <cellStyle name="Normal 16 5 2 2 2" xfId="3225" xr:uid="{00000000-0005-0000-0000-00003B0D0000}"/>
    <cellStyle name="Normal 16 5 2 2 2 2" xfId="6056" xr:uid="{00000000-0005-0000-0000-00003C0D0000}"/>
    <cellStyle name="Normal 16 5 2 2 3" xfId="6055" xr:uid="{00000000-0005-0000-0000-00003D0D0000}"/>
    <cellStyle name="Normal 16 5 2 3" xfId="3226" xr:uid="{00000000-0005-0000-0000-00003E0D0000}"/>
    <cellStyle name="Normal 16 5 2 3 2" xfId="6057" xr:uid="{00000000-0005-0000-0000-00003F0D0000}"/>
    <cellStyle name="Normal 16 5 2 4" xfId="6054" xr:uid="{00000000-0005-0000-0000-0000400D0000}"/>
    <cellStyle name="Normal 16 5 3" xfId="3227" xr:uid="{00000000-0005-0000-0000-0000410D0000}"/>
    <cellStyle name="Normal 16 5 3 2" xfId="3228" xr:uid="{00000000-0005-0000-0000-0000420D0000}"/>
    <cellStyle name="Normal 16 5 3 2 2" xfId="6059" xr:uid="{00000000-0005-0000-0000-0000430D0000}"/>
    <cellStyle name="Normal 16 5 3 3" xfId="6058" xr:uid="{00000000-0005-0000-0000-0000440D0000}"/>
    <cellStyle name="Normal 16 5 4" xfId="3229" xr:uid="{00000000-0005-0000-0000-0000450D0000}"/>
    <cellStyle name="Normal 16 5 4 2" xfId="6060" xr:uid="{00000000-0005-0000-0000-0000460D0000}"/>
    <cellStyle name="Normal 16 5 5" xfId="6053" xr:uid="{00000000-0005-0000-0000-0000470D0000}"/>
    <cellStyle name="Normal 161" xfId="3230" xr:uid="{00000000-0005-0000-0000-0000480D0000}"/>
    <cellStyle name="Normal 163" xfId="3231" xr:uid="{00000000-0005-0000-0000-0000490D0000}"/>
    <cellStyle name="Normal 165" xfId="3232" xr:uid="{00000000-0005-0000-0000-00004A0D0000}"/>
    <cellStyle name="Normal 166" xfId="3233" xr:uid="{00000000-0005-0000-0000-00004B0D0000}"/>
    <cellStyle name="Normal 168" xfId="3234" xr:uid="{00000000-0005-0000-0000-00004C0D0000}"/>
    <cellStyle name="Normal 17" xfId="3235" xr:uid="{00000000-0005-0000-0000-00004D0D0000}"/>
    <cellStyle name="Normal 17 2" xfId="3236" xr:uid="{00000000-0005-0000-0000-00004E0D0000}"/>
    <cellStyle name="Normal 17 3 2" xfId="3237" xr:uid="{00000000-0005-0000-0000-00004F0D0000}"/>
    <cellStyle name="Normal 17 3 2 2" xfId="3238" xr:uid="{00000000-0005-0000-0000-0000500D0000}"/>
    <cellStyle name="Normal 17 3 2 2 2" xfId="3239" xr:uid="{00000000-0005-0000-0000-0000510D0000}"/>
    <cellStyle name="Normal 17 3 2 2 2 2" xfId="3240" xr:uid="{00000000-0005-0000-0000-0000520D0000}"/>
    <cellStyle name="Normal 17 3 2 2 2 2 2" xfId="3241" xr:uid="{00000000-0005-0000-0000-0000530D0000}"/>
    <cellStyle name="Normal 17 3 2 2 2 2 2 2" xfId="6065" xr:uid="{00000000-0005-0000-0000-0000540D0000}"/>
    <cellStyle name="Normal 17 3 2 2 2 2 3" xfId="6064" xr:uid="{00000000-0005-0000-0000-0000550D0000}"/>
    <cellStyle name="Normal 17 3 2 2 2 3" xfId="3242" xr:uid="{00000000-0005-0000-0000-0000560D0000}"/>
    <cellStyle name="Normal 17 3 2 2 2 3 2" xfId="6066" xr:uid="{00000000-0005-0000-0000-0000570D0000}"/>
    <cellStyle name="Normal 17 3 2 2 2 4" xfId="6063" xr:uid="{00000000-0005-0000-0000-0000580D0000}"/>
    <cellStyle name="Normal 17 3 2 2 3" xfId="3243" xr:uid="{00000000-0005-0000-0000-0000590D0000}"/>
    <cellStyle name="Normal 17 3 2 2 3 2" xfId="3244" xr:uid="{00000000-0005-0000-0000-00005A0D0000}"/>
    <cellStyle name="Normal 17 3 2 2 3 2 2" xfId="6068" xr:uid="{00000000-0005-0000-0000-00005B0D0000}"/>
    <cellStyle name="Normal 17 3 2 2 3 3" xfId="6067" xr:uid="{00000000-0005-0000-0000-00005C0D0000}"/>
    <cellStyle name="Normal 17 3 2 2 4" xfId="3245" xr:uid="{00000000-0005-0000-0000-00005D0D0000}"/>
    <cellStyle name="Normal 17 3 2 2 4 2" xfId="6069" xr:uid="{00000000-0005-0000-0000-00005E0D0000}"/>
    <cellStyle name="Normal 17 3 2 2 5" xfId="6062" xr:uid="{00000000-0005-0000-0000-00005F0D0000}"/>
    <cellStyle name="Normal 17 3 2 3" xfId="3246" xr:uid="{00000000-0005-0000-0000-0000600D0000}"/>
    <cellStyle name="Normal 17 3 2 3 2" xfId="3247" xr:uid="{00000000-0005-0000-0000-0000610D0000}"/>
    <cellStyle name="Normal 17 3 2 3 2 2" xfId="3248" xr:uid="{00000000-0005-0000-0000-0000620D0000}"/>
    <cellStyle name="Normal 17 3 2 3 2 2 2" xfId="3249" xr:uid="{00000000-0005-0000-0000-0000630D0000}"/>
    <cellStyle name="Normal 17 3 2 3 2 2 2 2" xfId="6073" xr:uid="{00000000-0005-0000-0000-0000640D0000}"/>
    <cellStyle name="Normal 17 3 2 3 2 2 3" xfId="6072" xr:uid="{00000000-0005-0000-0000-0000650D0000}"/>
    <cellStyle name="Normal 17 3 2 3 2 3" xfId="3250" xr:uid="{00000000-0005-0000-0000-0000660D0000}"/>
    <cellStyle name="Normal 17 3 2 3 2 3 2" xfId="6074" xr:uid="{00000000-0005-0000-0000-0000670D0000}"/>
    <cellStyle name="Normal 17 3 2 3 2 4" xfId="6071" xr:uid="{00000000-0005-0000-0000-0000680D0000}"/>
    <cellStyle name="Normal 17 3 2 3 3" xfId="3251" xr:uid="{00000000-0005-0000-0000-0000690D0000}"/>
    <cellStyle name="Normal 17 3 2 3 3 2" xfId="3252" xr:uid="{00000000-0005-0000-0000-00006A0D0000}"/>
    <cellStyle name="Normal 17 3 2 3 3 2 2" xfId="6076" xr:uid="{00000000-0005-0000-0000-00006B0D0000}"/>
    <cellStyle name="Normal 17 3 2 3 3 3" xfId="6075" xr:uid="{00000000-0005-0000-0000-00006C0D0000}"/>
    <cellStyle name="Normal 17 3 2 3 4" xfId="3253" xr:uid="{00000000-0005-0000-0000-00006D0D0000}"/>
    <cellStyle name="Normal 17 3 2 3 4 2" xfId="6077" xr:uid="{00000000-0005-0000-0000-00006E0D0000}"/>
    <cellStyle name="Normal 17 3 2 3 5" xfId="6070" xr:uid="{00000000-0005-0000-0000-00006F0D0000}"/>
    <cellStyle name="Normal 17 3 2 4" xfId="3254" xr:uid="{00000000-0005-0000-0000-0000700D0000}"/>
    <cellStyle name="Normal 17 3 2 4 2" xfId="3255" xr:uid="{00000000-0005-0000-0000-0000710D0000}"/>
    <cellStyle name="Normal 17 3 2 4 2 2" xfId="3256" xr:uid="{00000000-0005-0000-0000-0000720D0000}"/>
    <cellStyle name="Normal 17 3 2 4 2 2 2" xfId="6080" xr:uid="{00000000-0005-0000-0000-0000730D0000}"/>
    <cellStyle name="Normal 17 3 2 4 2 3" xfId="6079" xr:uid="{00000000-0005-0000-0000-0000740D0000}"/>
    <cellStyle name="Normal 17 3 2 4 3" xfId="3257" xr:uid="{00000000-0005-0000-0000-0000750D0000}"/>
    <cellStyle name="Normal 17 3 2 4 3 2" xfId="6081" xr:uid="{00000000-0005-0000-0000-0000760D0000}"/>
    <cellStyle name="Normal 17 3 2 4 4" xfId="6078" xr:uid="{00000000-0005-0000-0000-0000770D0000}"/>
    <cellStyle name="Normal 17 3 2 5" xfId="3258" xr:uid="{00000000-0005-0000-0000-0000780D0000}"/>
    <cellStyle name="Normal 17 3 2 5 2" xfId="3259" xr:uid="{00000000-0005-0000-0000-0000790D0000}"/>
    <cellStyle name="Normal 17 3 2 5 2 2" xfId="6083" xr:uid="{00000000-0005-0000-0000-00007A0D0000}"/>
    <cellStyle name="Normal 17 3 2 5 3" xfId="6082" xr:uid="{00000000-0005-0000-0000-00007B0D0000}"/>
    <cellStyle name="Normal 17 3 2 6" xfId="3260" xr:uid="{00000000-0005-0000-0000-00007C0D0000}"/>
    <cellStyle name="Normal 17 3 2 6 2" xfId="6084" xr:uid="{00000000-0005-0000-0000-00007D0D0000}"/>
    <cellStyle name="Normal 17 3 2 7" xfId="6061" xr:uid="{00000000-0005-0000-0000-00007E0D0000}"/>
    <cellStyle name="Normal 170" xfId="3261" xr:uid="{00000000-0005-0000-0000-00007F0D0000}"/>
    <cellStyle name="Normal 172" xfId="3262" xr:uid="{00000000-0005-0000-0000-0000800D0000}"/>
    <cellStyle name="Normal 174" xfId="3263" xr:uid="{00000000-0005-0000-0000-0000810D0000}"/>
    <cellStyle name="Normal 176" xfId="3264" xr:uid="{00000000-0005-0000-0000-0000820D0000}"/>
    <cellStyle name="Normal 178" xfId="3265" xr:uid="{00000000-0005-0000-0000-0000830D0000}"/>
    <cellStyle name="Normal 18" xfId="3266" xr:uid="{00000000-0005-0000-0000-0000840D0000}"/>
    <cellStyle name="Normal 18 2" xfId="3267" xr:uid="{00000000-0005-0000-0000-0000850D0000}"/>
    <cellStyle name="Normal 18 2 2" xfId="3268" xr:uid="{00000000-0005-0000-0000-0000860D0000}"/>
    <cellStyle name="Normal 18 2 3" xfId="6086" xr:uid="{00000000-0005-0000-0000-0000870D0000}"/>
    <cellStyle name="Normal 18 3" xfId="3269" xr:uid="{00000000-0005-0000-0000-0000880D0000}"/>
    <cellStyle name="Normal 18 4" xfId="6085" xr:uid="{00000000-0005-0000-0000-0000890D0000}"/>
    <cellStyle name="Normal 18_05-12  KH trung han 2016-2020 - Liem Thinh edited" xfId="3270" xr:uid="{00000000-0005-0000-0000-00008A0D0000}"/>
    <cellStyle name="Normal 180" xfId="3271" xr:uid="{00000000-0005-0000-0000-00008B0D0000}"/>
    <cellStyle name="Normal 182" xfId="3272" xr:uid="{00000000-0005-0000-0000-00008C0D0000}"/>
    <cellStyle name="Normal 184" xfId="3273" xr:uid="{00000000-0005-0000-0000-00008D0D0000}"/>
    <cellStyle name="Normal 186" xfId="3274" xr:uid="{00000000-0005-0000-0000-00008E0D0000}"/>
    <cellStyle name="Normal 188" xfId="3275" xr:uid="{00000000-0005-0000-0000-00008F0D0000}"/>
    <cellStyle name="Normal 19" xfId="3276" xr:uid="{00000000-0005-0000-0000-0000900D0000}"/>
    <cellStyle name="Normal 19 2" xfId="3277" xr:uid="{00000000-0005-0000-0000-0000910D0000}"/>
    <cellStyle name="Normal 19 3" xfId="3278" xr:uid="{00000000-0005-0000-0000-0000920D0000}"/>
    <cellStyle name="Normal 190" xfId="3279" xr:uid="{00000000-0005-0000-0000-0000930D0000}"/>
    <cellStyle name="Normal 192" xfId="3280" xr:uid="{00000000-0005-0000-0000-0000940D0000}"/>
    <cellStyle name="Normal 194" xfId="3281" xr:uid="{00000000-0005-0000-0000-0000950D0000}"/>
    <cellStyle name="Normal 195" xfId="3282" xr:uid="{00000000-0005-0000-0000-0000960D0000}"/>
    <cellStyle name="Normal 196" xfId="3283" xr:uid="{00000000-0005-0000-0000-0000970D0000}"/>
    <cellStyle name="Normal 198" xfId="3284" xr:uid="{00000000-0005-0000-0000-0000980D0000}"/>
    <cellStyle name="Normal 2" xfId="63" xr:uid="{00000000-0005-0000-0000-0000990D0000}"/>
    <cellStyle name="Normal 2 10" xfId="3285" xr:uid="{00000000-0005-0000-0000-00009A0D0000}"/>
    <cellStyle name="Normal 2 10 10" xfId="8" xr:uid="{00000000-0005-0000-0000-00009B0D0000}"/>
    <cellStyle name="Normal 2 10 10 2" xfId="5878" xr:uid="{00000000-0005-0000-0000-00009C0D0000}"/>
    <cellStyle name="Normal 2 10 2" xfId="3286" xr:uid="{00000000-0005-0000-0000-00009D0D0000}"/>
    <cellStyle name="Normal 2 11" xfId="3287" xr:uid="{00000000-0005-0000-0000-00009E0D0000}"/>
    <cellStyle name="Normal 2 11 2" xfId="3288" xr:uid="{00000000-0005-0000-0000-00009F0D0000}"/>
    <cellStyle name="Normal 2 12" xfId="3289" xr:uid="{00000000-0005-0000-0000-0000A00D0000}"/>
    <cellStyle name="Normal 2 12 2" xfId="3290" xr:uid="{00000000-0005-0000-0000-0000A10D0000}"/>
    <cellStyle name="Normal 2 13" xfId="3291" xr:uid="{00000000-0005-0000-0000-0000A20D0000}"/>
    <cellStyle name="Normal 2 13 2" xfId="3292" xr:uid="{00000000-0005-0000-0000-0000A30D0000}"/>
    <cellStyle name="Normal 2 14" xfId="3293" xr:uid="{00000000-0005-0000-0000-0000A40D0000}"/>
    <cellStyle name="Normal 2 14 2" xfId="3294" xr:uid="{00000000-0005-0000-0000-0000A50D0000}"/>
    <cellStyle name="Normal 2 15" xfId="3295" xr:uid="{00000000-0005-0000-0000-0000A60D0000}"/>
    <cellStyle name="Normal 2 16" xfId="3296" xr:uid="{00000000-0005-0000-0000-0000A70D0000}"/>
    <cellStyle name="Normal 2 17" xfId="3297" xr:uid="{00000000-0005-0000-0000-0000A80D0000}"/>
    <cellStyle name="Normal 2 18" xfId="3298" xr:uid="{00000000-0005-0000-0000-0000A90D0000}"/>
    <cellStyle name="Normal 2 19" xfId="3299" xr:uid="{00000000-0005-0000-0000-0000AA0D0000}"/>
    <cellStyle name="Normal 2 2" xfId="64" xr:uid="{00000000-0005-0000-0000-0000AB0D0000}"/>
    <cellStyle name="Normal 2 2 10" xfId="65" xr:uid="{00000000-0005-0000-0000-0000AC0D0000}"/>
    <cellStyle name="Normal 2 2 10 2" xfId="3300" xr:uid="{00000000-0005-0000-0000-0000AD0D0000}"/>
    <cellStyle name="Normal 2 2 11" xfId="3301" xr:uid="{00000000-0005-0000-0000-0000AE0D0000}"/>
    <cellStyle name="Normal 2 2 12" xfId="3302" xr:uid="{00000000-0005-0000-0000-0000AF0D0000}"/>
    <cellStyle name="Normal 2 2 13" xfId="3303" xr:uid="{00000000-0005-0000-0000-0000B00D0000}"/>
    <cellStyle name="Normal 2 2 14" xfId="3304" xr:uid="{00000000-0005-0000-0000-0000B10D0000}"/>
    <cellStyle name="Normal 2 2 15" xfId="3305" xr:uid="{00000000-0005-0000-0000-0000B20D0000}"/>
    <cellStyle name="Normal 2 2 16" xfId="3306" xr:uid="{00000000-0005-0000-0000-0000B30D0000}"/>
    <cellStyle name="Normal 2 2 16 2" xfId="6087" xr:uid="{00000000-0005-0000-0000-0000B40D0000}"/>
    <cellStyle name="Normal 2 2 2" xfId="3307" xr:uid="{00000000-0005-0000-0000-0000B50D0000}"/>
    <cellStyle name="Normal 2 2 2 10" xfId="3308" xr:uid="{00000000-0005-0000-0000-0000B60D0000}"/>
    <cellStyle name="Normal 2 2 2 11" xfId="3309" xr:uid="{00000000-0005-0000-0000-0000B70D0000}"/>
    <cellStyle name="Normal 2 2 2 2" xfId="3310" xr:uid="{00000000-0005-0000-0000-0000B80D0000}"/>
    <cellStyle name="Normal 2 2 2 2 2" xfId="3311" xr:uid="{00000000-0005-0000-0000-0000B90D0000}"/>
    <cellStyle name="Normal 2 2 2 3" xfId="3312" xr:uid="{00000000-0005-0000-0000-0000BA0D0000}"/>
    <cellStyle name="Normal 2 2 2 4" xfId="3313" xr:uid="{00000000-0005-0000-0000-0000BB0D0000}"/>
    <cellStyle name="Normal 2 2 2 5" xfId="3314" xr:uid="{00000000-0005-0000-0000-0000BC0D0000}"/>
    <cellStyle name="Normal 2 2 2 6" xfId="3315" xr:uid="{00000000-0005-0000-0000-0000BD0D0000}"/>
    <cellStyle name="Normal 2 2 2 7" xfId="3316" xr:uid="{00000000-0005-0000-0000-0000BE0D0000}"/>
    <cellStyle name="Normal 2 2 2 8" xfId="3317" xr:uid="{00000000-0005-0000-0000-0000BF0D0000}"/>
    <cellStyle name="Normal 2 2 2 9" xfId="3318" xr:uid="{00000000-0005-0000-0000-0000C00D0000}"/>
    <cellStyle name="Normal 2 2 3" xfId="3319" xr:uid="{00000000-0005-0000-0000-0000C10D0000}"/>
    <cellStyle name="Normal 2 2 3 2" xfId="6088" xr:uid="{00000000-0005-0000-0000-0000C20D0000}"/>
    <cellStyle name="Normal 2 2 33 4" xfId="3320" xr:uid="{00000000-0005-0000-0000-0000C30D0000}"/>
    <cellStyle name="Normal 2 2 33 4 2" xfId="3321" xr:uid="{00000000-0005-0000-0000-0000C40D0000}"/>
    <cellStyle name="Normal 2 2 33 4 2 2" xfId="3322" xr:uid="{00000000-0005-0000-0000-0000C50D0000}"/>
    <cellStyle name="Normal 2 2 33 4 2 2 2" xfId="3323" xr:uid="{00000000-0005-0000-0000-0000C60D0000}"/>
    <cellStyle name="Normal 2 2 33 4 2 2 2 2" xfId="3324" xr:uid="{00000000-0005-0000-0000-0000C70D0000}"/>
    <cellStyle name="Normal 2 2 33 4 2 2 2 2 2" xfId="6093" xr:uid="{00000000-0005-0000-0000-0000C80D0000}"/>
    <cellStyle name="Normal 2 2 33 4 2 2 2 3" xfId="6092" xr:uid="{00000000-0005-0000-0000-0000C90D0000}"/>
    <cellStyle name="Normal 2 2 33 4 2 2 3" xfId="3325" xr:uid="{00000000-0005-0000-0000-0000CA0D0000}"/>
    <cellStyle name="Normal 2 2 33 4 2 2 3 2" xfId="6094" xr:uid="{00000000-0005-0000-0000-0000CB0D0000}"/>
    <cellStyle name="Normal 2 2 33 4 2 2 4" xfId="6091" xr:uid="{00000000-0005-0000-0000-0000CC0D0000}"/>
    <cellStyle name="Normal 2 2 33 4 2 3" xfId="3326" xr:uid="{00000000-0005-0000-0000-0000CD0D0000}"/>
    <cellStyle name="Normal 2 2 33 4 2 3 2" xfId="3327" xr:uid="{00000000-0005-0000-0000-0000CE0D0000}"/>
    <cellStyle name="Normal 2 2 33 4 2 3 2 2" xfId="6096" xr:uid="{00000000-0005-0000-0000-0000CF0D0000}"/>
    <cellStyle name="Normal 2 2 33 4 2 3 3" xfId="6095" xr:uid="{00000000-0005-0000-0000-0000D00D0000}"/>
    <cellStyle name="Normal 2 2 33 4 2 4" xfId="3328" xr:uid="{00000000-0005-0000-0000-0000D10D0000}"/>
    <cellStyle name="Normal 2 2 33 4 2 4 2" xfId="6097" xr:uid="{00000000-0005-0000-0000-0000D20D0000}"/>
    <cellStyle name="Normal 2 2 33 4 2 5" xfId="6090" xr:uid="{00000000-0005-0000-0000-0000D30D0000}"/>
    <cellStyle name="Normal 2 2 33 4 3" xfId="3329" xr:uid="{00000000-0005-0000-0000-0000D40D0000}"/>
    <cellStyle name="Normal 2 2 33 4 3 2" xfId="3330" xr:uid="{00000000-0005-0000-0000-0000D50D0000}"/>
    <cellStyle name="Normal 2 2 33 4 3 2 2" xfId="3331" xr:uid="{00000000-0005-0000-0000-0000D60D0000}"/>
    <cellStyle name="Normal 2 2 33 4 3 2 2 2" xfId="6100" xr:uid="{00000000-0005-0000-0000-0000D70D0000}"/>
    <cellStyle name="Normal 2 2 33 4 3 2 3" xfId="6099" xr:uid="{00000000-0005-0000-0000-0000D80D0000}"/>
    <cellStyle name="Normal 2 2 33 4 3 3" xfId="3332" xr:uid="{00000000-0005-0000-0000-0000D90D0000}"/>
    <cellStyle name="Normal 2 2 33 4 3 3 2" xfId="6101" xr:uid="{00000000-0005-0000-0000-0000DA0D0000}"/>
    <cellStyle name="Normal 2 2 33 4 3 4" xfId="6098" xr:uid="{00000000-0005-0000-0000-0000DB0D0000}"/>
    <cellStyle name="Normal 2 2 33 4 4" xfId="3333" xr:uid="{00000000-0005-0000-0000-0000DC0D0000}"/>
    <cellStyle name="Normal 2 2 33 4 4 2" xfId="3334" xr:uid="{00000000-0005-0000-0000-0000DD0D0000}"/>
    <cellStyle name="Normal 2 2 33 4 4 2 2" xfId="6103" xr:uid="{00000000-0005-0000-0000-0000DE0D0000}"/>
    <cellStyle name="Normal 2 2 33 4 4 3" xfId="6102" xr:uid="{00000000-0005-0000-0000-0000DF0D0000}"/>
    <cellStyle name="Normal 2 2 33 4 5" xfId="3335" xr:uid="{00000000-0005-0000-0000-0000E00D0000}"/>
    <cellStyle name="Normal 2 2 33 4 5 2" xfId="6104" xr:uid="{00000000-0005-0000-0000-0000E10D0000}"/>
    <cellStyle name="Normal 2 2 33 4 6" xfId="6089" xr:uid="{00000000-0005-0000-0000-0000E20D0000}"/>
    <cellStyle name="Normal 2 2 4" xfId="3336" xr:uid="{00000000-0005-0000-0000-0000E30D0000}"/>
    <cellStyle name="Normal 2 2 4 2" xfId="3337" xr:uid="{00000000-0005-0000-0000-0000E40D0000}"/>
    <cellStyle name="Normal 2 2 4 3" xfId="3338" xr:uid="{00000000-0005-0000-0000-0000E50D0000}"/>
    <cellStyle name="Normal 2 2 5" xfId="3339" xr:uid="{00000000-0005-0000-0000-0000E60D0000}"/>
    <cellStyle name="Normal 2 2 6" xfId="3340" xr:uid="{00000000-0005-0000-0000-0000E70D0000}"/>
    <cellStyle name="Normal 2 2 7" xfId="3341" xr:uid="{00000000-0005-0000-0000-0000E80D0000}"/>
    <cellStyle name="Normal 2 2 8" xfId="3342" xr:uid="{00000000-0005-0000-0000-0000E90D0000}"/>
    <cellStyle name="Normal 2 2 9" xfId="3343" xr:uid="{00000000-0005-0000-0000-0000EA0D0000}"/>
    <cellStyle name="Normal 2 2_20.Vinh Phuc" xfId="3344" xr:uid="{00000000-0005-0000-0000-0000EB0D0000}"/>
    <cellStyle name="Normal 2 20" xfId="3345" xr:uid="{00000000-0005-0000-0000-0000EC0D0000}"/>
    <cellStyle name="Normal 2 21" xfId="3346" xr:uid="{00000000-0005-0000-0000-0000ED0D0000}"/>
    <cellStyle name="Normal 2 22" xfId="3347" xr:uid="{00000000-0005-0000-0000-0000EE0D0000}"/>
    <cellStyle name="Normal 2 23" xfId="3348" xr:uid="{00000000-0005-0000-0000-0000EF0D0000}"/>
    <cellStyle name="Normal 2 24" xfId="3349" xr:uid="{00000000-0005-0000-0000-0000F00D0000}"/>
    <cellStyle name="Normal 2 25" xfId="3350" xr:uid="{00000000-0005-0000-0000-0000F10D0000}"/>
    <cellStyle name="Normal 2 26" xfId="3351" xr:uid="{00000000-0005-0000-0000-0000F20D0000}"/>
    <cellStyle name="Normal 2 26 2" xfId="3352" xr:uid="{00000000-0005-0000-0000-0000F30D0000}"/>
    <cellStyle name="Normal 2 27" xfId="3353" xr:uid="{00000000-0005-0000-0000-0000F40D0000}"/>
    <cellStyle name="Normal 2 28" xfId="3354" xr:uid="{00000000-0005-0000-0000-0000F50D0000}"/>
    <cellStyle name="Normal 2 28 2" xfId="3355" xr:uid="{00000000-0005-0000-0000-0000F60D0000}"/>
    <cellStyle name="Normal 2 28 2 2" xfId="3356" xr:uid="{00000000-0005-0000-0000-0000F70D0000}"/>
    <cellStyle name="Normal 2 28 2 2 2" xfId="3357" xr:uid="{00000000-0005-0000-0000-0000F80D0000}"/>
    <cellStyle name="Normal 2 28 2 2 2 2" xfId="6108" xr:uid="{00000000-0005-0000-0000-0000F90D0000}"/>
    <cellStyle name="Normal 2 28 2 2 3" xfId="6107" xr:uid="{00000000-0005-0000-0000-0000FA0D0000}"/>
    <cellStyle name="Normal 2 28 2 3" xfId="3358" xr:uid="{00000000-0005-0000-0000-0000FB0D0000}"/>
    <cellStyle name="Normal 2 28 2 3 2" xfId="6109" xr:uid="{00000000-0005-0000-0000-0000FC0D0000}"/>
    <cellStyle name="Normal 2 28 2 4" xfId="6106" xr:uid="{00000000-0005-0000-0000-0000FD0D0000}"/>
    <cellStyle name="Normal 2 28 3" xfId="3359" xr:uid="{00000000-0005-0000-0000-0000FE0D0000}"/>
    <cellStyle name="Normal 2 28 3 2" xfId="3360" xr:uid="{00000000-0005-0000-0000-0000FF0D0000}"/>
    <cellStyle name="Normal 2 28 3 2 2" xfId="6111" xr:uid="{00000000-0005-0000-0000-0000000E0000}"/>
    <cellStyle name="Normal 2 28 3 3" xfId="6110" xr:uid="{00000000-0005-0000-0000-0000010E0000}"/>
    <cellStyle name="Normal 2 28 4" xfId="3361" xr:uid="{00000000-0005-0000-0000-0000020E0000}"/>
    <cellStyle name="Normal 2 28 4 2" xfId="6112" xr:uid="{00000000-0005-0000-0000-0000030E0000}"/>
    <cellStyle name="Normal 2 28 5" xfId="6105" xr:uid="{00000000-0005-0000-0000-0000040E0000}"/>
    <cellStyle name="Normal 2 29" xfId="3362" xr:uid="{00000000-0005-0000-0000-0000050E0000}"/>
    <cellStyle name="Normal 2 29 2" xfId="3363" xr:uid="{00000000-0005-0000-0000-0000060E0000}"/>
    <cellStyle name="Normal 2 29 2 2" xfId="3364" xr:uid="{00000000-0005-0000-0000-0000070E0000}"/>
    <cellStyle name="Normal 2 29 2 2 2" xfId="6115" xr:uid="{00000000-0005-0000-0000-0000080E0000}"/>
    <cellStyle name="Normal 2 29 2 3" xfId="6114" xr:uid="{00000000-0005-0000-0000-0000090E0000}"/>
    <cellStyle name="Normal 2 29 3" xfId="3365" xr:uid="{00000000-0005-0000-0000-00000A0E0000}"/>
    <cellStyle name="Normal 2 29 3 2" xfId="6116" xr:uid="{00000000-0005-0000-0000-00000B0E0000}"/>
    <cellStyle name="Normal 2 29 4" xfId="6113" xr:uid="{00000000-0005-0000-0000-00000C0E0000}"/>
    <cellStyle name="Normal 2 3" xfId="66" xr:uid="{00000000-0005-0000-0000-00000D0E0000}"/>
    <cellStyle name="Normal 2 3 2" xfId="3366" xr:uid="{00000000-0005-0000-0000-00000E0E0000}"/>
    <cellStyle name="Normal 2 3 2 2" xfId="3367" xr:uid="{00000000-0005-0000-0000-00000F0E0000}"/>
    <cellStyle name="Normal 2 3 3" xfId="3368" xr:uid="{00000000-0005-0000-0000-0000100E0000}"/>
    <cellStyle name="Normal 2 3 4" xfId="3369" xr:uid="{00000000-0005-0000-0000-0000110E0000}"/>
    <cellStyle name="Normal 2 3_12-09-2014 thinh (luat dau tu  cong) bao cao von CTMT  Bieu Mau THien KH 2011-2015 va XDung KH DTu Cong Trung han 2016-2020" xfId="3370" xr:uid="{00000000-0005-0000-0000-0000120E0000}"/>
    <cellStyle name="Normal 2 30" xfId="3371" xr:uid="{00000000-0005-0000-0000-0000130E0000}"/>
    <cellStyle name="Normal 2 32" xfId="3372" xr:uid="{00000000-0005-0000-0000-0000140E0000}"/>
    <cellStyle name="Normal 2 33" xfId="3373" xr:uid="{00000000-0005-0000-0000-0000150E0000}"/>
    <cellStyle name="Normal 2 35" xfId="3374" xr:uid="{00000000-0005-0000-0000-0000160E0000}"/>
    <cellStyle name="Normal 2 35 2" xfId="3375" xr:uid="{00000000-0005-0000-0000-0000170E0000}"/>
    <cellStyle name="Normal 2 35 2 2" xfId="6118" xr:uid="{00000000-0005-0000-0000-0000180E0000}"/>
    <cellStyle name="Normal 2 35 3" xfId="6117" xr:uid="{00000000-0005-0000-0000-0000190E0000}"/>
    <cellStyle name="Normal 2 4" xfId="3376" xr:uid="{00000000-0005-0000-0000-00001A0E0000}"/>
    <cellStyle name="Normal 2 4 2" xfId="3377" xr:uid="{00000000-0005-0000-0000-00001B0E0000}"/>
    <cellStyle name="Normal 2 4 2 2" xfId="3378" xr:uid="{00000000-0005-0000-0000-00001C0E0000}"/>
    <cellStyle name="Normal 2 4 2 3" xfId="3379" xr:uid="{00000000-0005-0000-0000-00001D0E0000}"/>
    <cellStyle name="Normal 2 4 2 3 2" xfId="6119" xr:uid="{00000000-0005-0000-0000-00001E0E0000}"/>
    <cellStyle name="Normal 2 4 3" xfId="3380" xr:uid="{00000000-0005-0000-0000-00001F0E0000}"/>
    <cellStyle name="Normal 2 4 3 2" xfId="3381" xr:uid="{00000000-0005-0000-0000-0000200E0000}"/>
    <cellStyle name="Normal 2 4 4" xfId="3382" xr:uid="{00000000-0005-0000-0000-0000210E0000}"/>
    <cellStyle name="Normal 2 4 5" xfId="3383" xr:uid="{00000000-0005-0000-0000-0000220E0000}"/>
    <cellStyle name="Normal 2 4 5 2" xfId="6120" xr:uid="{00000000-0005-0000-0000-0000230E0000}"/>
    <cellStyle name="Normal 2 5" xfId="3384" xr:uid="{00000000-0005-0000-0000-0000240E0000}"/>
    <cellStyle name="Normal 2 5 2" xfId="3385" xr:uid="{00000000-0005-0000-0000-0000250E0000}"/>
    <cellStyle name="Normal 2 5 2 2" xfId="3386" xr:uid="{00000000-0005-0000-0000-0000260E0000}"/>
    <cellStyle name="Normal 2 6" xfId="3387" xr:uid="{00000000-0005-0000-0000-0000270E0000}"/>
    <cellStyle name="Normal 2 6 2" xfId="3388" xr:uid="{00000000-0005-0000-0000-0000280E0000}"/>
    <cellStyle name="Normal 2 6 2 2" xfId="3389" xr:uid="{00000000-0005-0000-0000-0000290E0000}"/>
    <cellStyle name="Normal 2 6 3" xfId="6121" xr:uid="{00000000-0005-0000-0000-00002A0E0000}"/>
    <cellStyle name="Normal 2 7" xfId="3390" xr:uid="{00000000-0005-0000-0000-00002B0E0000}"/>
    <cellStyle name="Normal 2 7 2" xfId="3391" xr:uid="{00000000-0005-0000-0000-00002C0E0000}"/>
    <cellStyle name="Normal 2 7 2 2" xfId="3392" xr:uid="{00000000-0005-0000-0000-00002D0E0000}"/>
    <cellStyle name="Normal 2 77" xfId="3393" xr:uid="{00000000-0005-0000-0000-00002E0E0000}"/>
    <cellStyle name="Normal 2 77 2" xfId="6122" xr:uid="{00000000-0005-0000-0000-00002F0E0000}"/>
    <cellStyle name="Normal 2 8" xfId="3394" xr:uid="{00000000-0005-0000-0000-0000300E0000}"/>
    <cellStyle name="Normal 2 8 2" xfId="3395" xr:uid="{00000000-0005-0000-0000-0000310E0000}"/>
    <cellStyle name="Normal 2 8 2 2" xfId="3396" xr:uid="{00000000-0005-0000-0000-0000320E0000}"/>
    <cellStyle name="Normal 2 9" xfId="3397" xr:uid="{00000000-0005-0000-0000-0000330E0000}"/>
    <cellStyle name="Normal 2 9 2" xfId="3398" xr:uid="{00000000-0005-0000-0000-0000340E0000}"/>
    <cellStyle name="Normal 2_05-12  KH trung han 2016-2020 - Liem Thinh edited" xfId="3399" xr:uid="{00000000-0005-0000-0000-0000350E0000}"/>
    <cellStyle name="Normal 20" xfId="3400" xr:uid="{00000000-0005-0000-0000-0000360E0000}"/>
    <cellStyle name="Normal 20 2" xfId="3401" xr:uid="{00000000-0005-0000-0000-0000370E0000}"/>
    <cellStyle name="Normal 20 3" xfId="3402" xr:uid="{00000000-0005-0000-0000-0000380E0000}"/>
    <cellStyle name="Normal 200" xfId="3403" xr:uid="{00000000-0005-0000-0000-0000390E0000}"/>
    <cellStyle name="Normal 202" xfId="3404" xr:uid="{00000000-0005-0000-0000-00003A0E0000}"/>
    <cellStyle name="Normal 203" xfId="3405" xr:uid="{00000000-0005-0000-0000-00003B0E0000}"/>
    <cellStyle name="Normal 205" xfId="3406" xr:uid="{00000000-0005-0000-0000-00003C0E0000}"/>
    <cellStyle name="Normal 206" xfId="3407" xr:uid="{00000000-0005-0000-0000-00003D0E0000}"/>
    <cellStyle name="Normal 208" xfId="3408" xr:uid="{00000000-0005-0000-0000-00003E0E0000}"/>
    <cellStyle name="Normal 21" xfId="3409" xr:uid="{00000000-0005-0000-0000-00003F0E0000}"/>
    <cellStyle name="Normal 21 2" xfId="3410" xr:uid="{00000000-0005-0000-0000-0000400E0000}"/>
    <cellStyle name="Normal 210" xfId="3411" xr:uid="{00000000-0005-0000-0000-0000410E0000}"/>
    <cellStyle name="Normal 212" xfId="3412" xr:uid="{00000000-0005-0000-0000-0000420E0000}"/>
    <cellStyle name="Normal 214" xfId="3413" xr:uid="{00000000-0005-0000-0000-0000430E0000}"/>
    <cellStyle name="Normal 216" xfId="3414" xr:uid="{00000000-0005-0000-0000-0000440E0000}"/>
    <cellStyle name="Normal 22" xfId="3415" xr:uid="{00000000-0005-0000-0000-0000450E0000}"/>
    <cellStyle name="Normal 22 2" xfId="3416" xr:uid="{00000000-0005-0000-0000-0000460E0000}"/>
    <cellStyle name="Normal 23" xfId="3417" xr:uid="{00000000-0005-0000-0000-0000470E0000}"/>
    <cellStyle name="Normal 23 2" xfId="3418" xr:uid="{00000000-0005-0000-0000-0000480E0000}"/>
    <cellStyle name="Normal 23 3" xfId="3419" xr:uid="{00000000-0005-0000-0000-0000490E0000}"/>
    <cellStyle name="Normal 24" xfId="3420" xr:uid="{00000000-0005-0000-0000-00004A0E0000}"/>
    <cellStyle name="Normal 24 2" xfId="3421" xr:uid="{00000000-0005-0000-0000-00004B0E0000}"/>
    <cellStyle name="Normal 24 2 2" xfId="3422" xr:uid="{00000000-0005-0000-0000-00004C0E0000}"/>
    <cellStyle name="Normal 25" xfId="3423" xr:uid="{00000000-0005-0000-0000-00004D0E0000}"/>
    <cellStyle name="Normal 25 2" xfId="3424" xr:uid="{00000000-0005-0000-0000-00004E0E0000}"/>
    <cellStyle name="Normal 25 3" xfId="3425" xr:uid="{00000000-0005-0000-0000-00004F0E0000}"/>
    <cellStyle name="Normal 26" xfId="3426" xr:uid="{00000000-0005-0000-0000-0000500E0000}"/>
    <cellStyle name="Normal 26 2" xfId="3427" xr:uid="{00000000-0005-0000-0000-0000510E0000}"/>
    <cellStyle name="Normal 27" xfId="3428" xr:uid="{00000000-0005-0000-0000-0000520E0000}"/>
    <cellStyle name="Normal 27 2" xfId="3429" xr:uid="{00000000-0005-0000-0000-0000530E0000}"/>
    <cellStyle name="Normal 28" xfId="3430" xr:uid="{00000000-0005-0000-0000-0000540E0000}"/>
    <cellStyle name="Normal 28 2" xfId="3431" xr:uid="{00000000-0005-0000-0000-0000550E0000}"/>
    <cellStyle name="Normal 29" xfId="3432" xr:uid="{00000000-0005-0000-0000-0000560E0000}"/>
    <cellStyle name="Normal 29 2" xfId="3433" xr:uid="{00000000-0005-0000-0000-0000570E0000}"/>
    <cellStyle name="Normal 3" xfId="9" xr:uid="{00000000-0005-0000-0000-0000580E0000}"/>
    <cellStyle name="Normal 3 10" xfId="3434" xr:uid="{00000000-0005-0000-0000-0000590E0000}"/>
    <cellStyle name="Normal 3 11" xfId="3435" xr:uid="{00000000-0005-0000-0000-00005A0E0000}"/>
    <cellStyle name="Normal 3 12" xfId="3436" xr:uid="{00000000-0005-0000-0000-00005B0E0000}"/>
    <cellStyle name="Normal 3 13" xfId="3437" xr:uid="{00000000-0005-0000-0000-00005C0E0000}"/>
    <cellStyle name="Normal 3 14" xfId="3438" xr:uid="{00000000-0005-0000-0000-00005D0E0000}"/>
    <cellStyle name="Normal 3 15" xfId="3439" xr:uid="{00000000-0005-0000-0000-00005E0E0000}"/>
    <cellStyle name="Normal 3 16" xfId="3440" xr:uid="{00000000-0005-0000-0000-00005F0E0000}"/>
    <cellStyle name="Normal 3 17" xfId="3441" xr:uid="{00000000-0005-0000-0000-0000600E0000}"/>
    <cellStyle name="Normal 3 18" xfId="3442" xr:uid="{00000000-0005-0000-0000-0000610E0000}"/>
    <cellStyle name="Normal 3 2" xfId="3443" xr:uid="{00000000-0005-0000-0000-0000620E0000}"/>
    <cellStyle name="Normal 3 2 10" xfId="3444" xr:uid="{00000000-0005-0000-0000-0000630E0000}"/>
    <cellStyle name="Normal 3 2 10 2" xfId="6124" xr:uid="{00000000-0005-0000-0000-0000640E0000}"/>
    <cellStyle name="Normal 3 2 11" xfId="6123" xr:uid="{00000000-0005-0000-0000-0000650E0000}"/>
    <cellStyle name="Normal 3 2 2" xfId="3445" xr:uid="{00000000-0005-0000-0000-0000660E0000}"/>
    <cellStyle name="Normal 3 2 2 2" xfId="3446" xr:uid="{00000000-0005-0000-0000-0000670E0000}"/>
    <cellStyle name="Normal 3 2 3" xfId="3447" xr:uid="{00000000-0005-0000-0000-0000680E0000}"/>
    <cellStyle name="Normal 3 2 3 2" xfId="3448" xr:uid="{00000000-0005-0000-0000-0000690E0000}"/>
    <cellStyle name="Normal 3 2 4" xfId="3449" xr:uid="{00000000-0005-0000-0000-00006A0E0000}"/>
    <cellStyle name="Normal 3 2 5" xfId="3450" xr:uid="{00000000-0005-0000-0000-00006B0E0000}"/>
    <cellStyle name="Normal 3 2 5 2" xfId="3451" xr:uid="{00000000-0005-0000-0000-00006C0E0000}"/>
    <cellStyle name="Normal 3 2 5 2 2" xfId="3452" xr:uid="{00000000-0005-0000-0000-00006D0E0000}"/>
    <cellStyle name="Normal 3 2 5 2 2 2" xfId="3453" xr:uid="{00000000-0005-0000-0000-00006E0E0000}"/>
    <cellStyle name="Normal 3 2 5 2 2 2 2" xfId="6128" xr:uid="{00000000-0005-0000-0000-00006F0E0000}"/>
    <cellStyle name="Normal 3 2 5 2 2 3" xfId="6127" xr:uid="{00000000-0005-0000-0000-0000700E0000}"/>
    <cellStyle name="Normal 3 2 5 2 3" xfId="3454" xr:uid="{00000000-0005-0000-0000-0000710E0000}"/>
    <cellStyle name="Normal 3 2 5 2 3 2" xfId="6129" xr:uid="{00000000-0005-0000-0000-0000720E0000}"/>
    <cellStyle name="Normal 3 2 5 2 4" xfId="6126" xr:uid="{00000000-0005-0000-0000-0000730E0000}"/>
    <cellStyle name="Normal 3 2 5 3" xfId="3455" xr:uid="{00000000-0005-0000-0000-0000740E0000}"/>
    <cellStyle name="Normal 3 2 5 3 2" xfId="3456" xr:uid="{00000000-0005-0000-0000-0000750E0000}"/>
    <cellStyle name="Normal 3 2 5 3 2 2" xfId="6131" xr:uid="{00000000-0005-0000-0000-0000760E0000}"/>
    <cellStyle name="Normal 3 2 5 3 3" xfId="6130" xr:uid="{00000000-0005-0000-0000-0000770E0000}"/>
    <cellStyle name="Normal 3 2 5 4" xfId="3457" xr:uid="{00000000-0005-0000-0000-0000780E0000}"/>
    <cellStyle name="Normal 3 2 5 4 2" xfId="6132" xr:uid="{00000000-0005-0000-0000-0000790E0000}"/>
    <cellStyle name="Normal 3 2 5 5" xfId="6125" xr:uid="{00000000-0005-0000-0000-00007A0E0000}"/>
    <cellStyle name="Normal 3 2 6" xfId="3458" xr:uid="{00000000-0005-0000-0000-00007B0E0000}"/>
    <cellStyle name="Normal 3 2 6 2" xfId="3459" xr:uid="{00000000-0005-0000-0000-00007C0E0000}"/>
    <cellStyle name="Normal 3 2 6 2 2" xfId="3460" xr:uid="{00000000-0005-0000-0000-00007D0E0000}"/>
    <cellStyle name="Normal 3 2 6 2 2 2" xfId="3461" xr:uid="{00000000-0005-0000-0000-00007E0E0000}"/>
    <cellStyle name="Normal 3 2 6 2 2 2 2" xfId="6136" xr:uid="{00000000-0005-0000-0000-00007F0E0000}"/>
    <cellStyle name="Normal 3 2 6 2 2 3" xfId="6135" xr:uid="{00000000-0005-0000-0000-0000800E0000}"/>
    <cellStyle name="Normal 3 2 6 2 3" xfId="3462" xr:uid="{00000000-0005-0000-0000-0000810E0000}"/>
    <cellStyle name="Normal 3 2 6 2 3 2" xfId="6137" xr:uid="{00000000-0005-0000-0000-0000820E0000}"/>
    <cellStyle name="Normal 3 2 6 2 4" xfId="6134" xr:uid="{00000000-0005-0000-0000-0000830E0000}"/>
    <cellStyle name="Normal 3 2 6 3" xfId="3463" xr:uid="{00000000-0005-0000-0000-0000840E0000}"/>
    <cellStyle name="Normal 3 2 6 3 2" xfId="3464" xr:uid="{00000000-0005-0000-0000-0000850E0000}"/>
    <cellStyle name="Normal 3 2 6 3 2 2" xfId="6139" xr:uid="{00000000-0005-0000-0000-0000860E0000}"/>
    <cellStyle name="Normal 3 2 6 3 3" xfId="6138" xr:uid="{00000000-0005-0000-0000-0000870E0000}"/>
    <cellStyle name="Normal 3 2 6 4" xfId="3465" xr:uid="{00000000-0005-0000-0000-0000880E0000}"/>
    <cellStyle name="Normal 3 2 6 4 2" xfId="6140" xr:uid="{00000000-0005-0000-0000-0000890E0000}"/>
    <cellStyle name="Normal 3 2 6 5" xfId="6133" xr:uid="{00000000-0005-0000-0000-00008A0E0000}"/>
    <cellStyle name="Normal 3 2 7" xfId="3466" xr:uid="{00000000-0005-0000-0000-00008B0E0000}"/>
    <cellStyle name="Normal 3 2 7 2" xfId="3467" xr:uid="{00000000-0005-0000-0000-00008C0E0000}"/>
    <cellStyle name="Normal 3 2 7 2 2" xfId="3468" xr:uid="{00000000-0005-0000-0000-00008D0E0000}"/>
    <cellStyle name="Normal 3 2 7 2 2 2" xfId="6143" xr:uid="{00000000-0005-0000-0000-00008E0E0000}"/>
    <cellStyle name="Normal 3 2 7 2 3" xfId="6142" xr:uid="{00000000-0005-0000-0000-00008F0E0000}"/>
    <cellStyle name="Normal 3 2 7 3" xfId="3469" xr:uid="{00000000-0005-0000-0000-0000900E0000}"/>
    <cellStyle name="Normal 3 2 7 3 2" xfId="6144" xr:uid="{00000000-0005-0000-0000-0000910E0000}"/>
    <cellStyle name="Normal 3 2 7 4" xfId="6141" xr:uid="{00000000-0005-0000-0000-0000920E0000}"/>
    <cellStyle name="Normal 3 2 8" xfId="3470" xr:uid="{00000000-0005-0000-0000-0000930E0000}"/>
    <cellStyle name="Normal 3 2 8 2" xfId="3471" xr:uid="{00000000-0005-0000-0000-0000940E0000}"/>
    <cellStyle name="Normal 3 2 8 2 2" xfId="3472" xr:uid="{00000000-0005-0000-0000-0000950E0000}"/>
    <cellStyle name="Normal 3 2 8 2 2 2" xfId="6147" xr:uid="{00000000-0005-0000-0000-0000960E0000}"/>
    <cellStyle name="Normal 3 2 8 2 3" xfId="6146" xr:uid="{00000000-0005-0000-0000-0000970E0000}"/>
    <cellStyle name="Normal 3 2 8 3" xfId="3473" xr:uid="{00000000-0005-0000-0000-0000980E0000}"/>
    <cellStyle name="Normal 3 2 8 3 2" xfId="6148" xr:uid="{00000000-0005-0000-0000-0000990E0000}"/>
    <cellStyle name="Normal 3 2 8 4" xfId="6145" xr:uid="{00000000-0005-0000-0000-00009A0E0000}"/>
    <cellStyle name="Normal 3 2 9" xfId="3474" xr:uid="{00000000-0005-0000-0000-00009B0E0000}"/>
    <cellStyle name="Normal 3 2 9 2" xfId="3475" xr:uid="{00000000-0005-0000-0000-00009C0E0000}"/>
    <cellStyle name="Normal 3 2 9 2 2" xfId="6150" xr:uid="{00000000-0005-0000-0000-00009D0E0000}"/>
    <cellStyle name="Normal 3 2 9 3" xfId="6149" xr:uid="{00000000-0005-0000-0000-00009E0E0000}"/>
    <cellStyle name="Normal 3 2_20.Vinh Phuc" xfId="3476" xr:uid="{00000000-0005-0000-0000-00009F0E0000}"/>
    <cellStyle name="Normal 3 3" xfId="3477" xr:uid="{00000000-0005-0000-0000-0000A00E0000}"/>
    <cellStyle name="Normal 3 3 2" xfId="3478" xr:uid="{00000000-0005-0000-0000-0000A10E0000}"/>
    <cellStyle name="Normal 3 4" xfId="3479" xr:uid="{00000000-0005-0000-0000-0000A20E0000}"/>
    <cellStyle name="Normal 3 4 2" xfId="3480" xr:uid="{00000000-0005-0000-0000-0000A30E0000}"/>
    <cellStyle name="Normal 3 5" xfId="3481" xr:uid="{00000000-0005-0000-0000-0000A40E0000}"/>
    <cellStyle name="Normal 3 6" xfId="3482" xr:uid="{00000000-0005-0000-0000-0000A50E0000}"/>
    <cellStyle name="Normal 3 7" xfId="3483" xr:uid="{00000000-0005-0000-0000-0000A60E0000}"/>
    <cellStyle name="Normal 3 8" xfId="67" xr:uid="{00000000-0005-0000-0000-0000A70E0000}"/>
    <cellStyle name="Normal 3 9" xfId="3484" xr:uid="{00000000-0005-0000-0000-0000A80E0000}"/>
    <cellStyle name="Normal 3_131114- Bieu giao du toan CTMTQG 2014 giao" xfId="3485" xr:uid="{00000000-0005-0000-0000-0000A90E0000}"/>
    <cellStyle name="Normal 30" xfId="3486" xr:uid="{00000000-0005-0000-0000-0000AA0E0000}"/>
    <cellStyle name="Normal 30 2" xfId="3487" xr:uid="{00000000-0005-0000-0000-0000AB0E0000}"/>
    <cellStyle name="Normal 30 2 2" xfId="3488" xr:uid="{00000000-0005-0000-0000-0000AC0E0000}"/>
    <cellStyle name="Normal 30 2 2 2" xfId="3489" xr:uid="{00000000-0005-0000-0000-0000AD0E0000}"/>
    <cellStyle name="Normal 30 2 2 2 2" xfId="3490" xr:uid="{00000000-0005-0000-0000-0000AE0E0000}"/>
    <cellStyle name="Normal 30 2 2 2 2 2" xfId="6154" xr:uid="{00000000-0005-0000-0000-0000AF0E0000}"/>
    <cellStyle name="Normal 30 2 2 2 3" xfId="6153" xr:uid="{00000000-0005-0000-0000-0000B00E0000}"/>
    <cellStyle name="Normal 30 2 2 3" xfId="3491" xr:uid="{00000000-0005-0000-0000-0000B10E0000}"/>
    <cellStyle name="Normal 30 2 2 3 2" xfId="6155" xr:uid="{00000000-0005-0000-0000-0000B20E0000}"/>
    <cellStyle name="Normal 30 2 2 4" xfId="6152" xr:uid="{00000000-0005-0000-0000-0000B30E0000}"/>
    <cellStyle name="Normal 30 2 3" xfId="3492" xr:uid="{00000000-0005-0000-0000-0000B40E0000}"/>
    <cellStyle name="Normal 30 2 3 2" xfId="3493" xr:uid="{00000000-0005-0000-0000-0000B50E0000}"/>
    <cellStyle name="Normal 30 2 3 2 2" xfId="6157" xr:uid="{00000000-0005-0000-0000-0000B60E0000}"/>
    <cellStyle name="Normal 30 2 3 3" xfId="6156" xr:uid="{00000000-0005-0000-0000-0000B70E0000}"/>
    <cellStyle name="Normal 30 2 4" xfId="3494" xr:uid="{00000000-0005-0000-0000-0000B80E0000}"/>
    <cellStyle name="Normal 30 2 4 2" xfId="6158" xr:uid="{00000000-0005-0000-0000-0000B90E0000}"/>
    <cellStyle name="Normal 30 2 5" xfId="6151" xr:uid="{00000000-0005-0000-0000-0000BA0E0000}"/>
    <cellStyle name="Normal 30 3" xfId="3495" xr:uid="{00000000-0005-0000-0000-0000BB0E0000}"/>
    <cellStyle name="Normal 30 3 2" xfId="3496" xr:uid="{00000000-0005-0000-0000-0000BC0E0000}"/>
    <cellStyle name="Normal 30 3 2 2" xfId="3497" xr:uid="{00000000-0005-0000-0000-0000BD0E0000}"/>
    <cellStyle name="Normal 30 3 2 2 2" xfId="3498" xr:uid="{00000000-0005-0000-0000-0000BE0E0000}"/>
    <cellStyle name="Normal 30 3 2 2 2 2" xfId="6162" xr:uid="{00000000-0005-0000-0000-0000BF0E0000}"/>
    <cellStyle name="Normal 30 3 2 2 3" xfId="6161" xr:uid="{00000000-0005-0000-0000-0000C00E0000}"/>
    <cellStyle name="Normal 30 3 2 3" xfId="3499" xr:uid="{00000000-0005-0000-0000-0000C10E0000}"/>
    <cellStyle name="Normal 30 3 2 3 2" xfId="6163" xr:uid="{00000000-0005-0000-0000-0000C20E0000}"/>
    <cellStyle name="Normal 30 3 2 4" xfId="6160" xr:uid="{00000000-0005-0000-0000-0000C30E0000}"/>
    <cellStyle name="Normal 30 3 3" xfId="3500" xr:uid="{00000000-0005-0000-0000-0000C40E0000}"/>
    <cellStyle name="Normal 30 3 3 2" xfId="3501" xr:uid="{00000000-0005-0000-0000-0000C50E0000}"/>
    <cellStyle name="Normal 30 3 3 2 2" xfId="6165" xr:uid="{00000000-0005-0000-0000-0000C60E0000}"/>
    <cellStyle name="Normal 30 3 3 3" xfId="6164" xr:uid="{00000000-0005-0000-0000-0000C70E0000}"/>
    <cellStyle name="Normal 30 3 4" xfId="3502" xr:uid="{00000000-0005-0000-0000-0000C80E0000}"/>
    <cellStyle name="Normal 30 3 4 2" xfId="6166" xr:uid="{00000000-0005-0000-0000-0000C90E0000}"/>
    <cellStyle name="Normal 30 3 5" xfId="6159" xr:uid="{00000000-0005-0000-0000-0000CA0E0000}"/>
    <cellStyle name="Normal 30 4" xfId="3503" xr:uid="{00000000-0005-0000-0000-0000CB0E0000}"/>
    <cellStyle name="Normal 30 4 2" xfId="3504" xr:uid="{00000000-0005-0000-0000-0000CC0E0000}"/>
    <cellStyle name="Normal 30 4 2 2" xfId="3505" xr:uid="{00000000-0005-0000-0000-0000CD0E0000}"/>
    <cellStyle name="Normal 30 4 2 2 2" xfId="6169" xr:uid="{00000000-0005-0000-0000-0000CE0E0000}"/>
    <cellStyle name="Normal 30 4 2 3" xfId="6168" xr:uid="{00000000-0005-0000-0000-0000CF0E0000}"/>
    <cellStyle name="Normal 30 4 3" xfId="3506" xr:uid="{00000000-0005-0000-0000-0000D00E0000}"/>
    <cellStyle name="Normal 30 4 3 2" xfId="6170" xr:uid="{00000000-0005-0000-0000-0000D10E0000}"/>
    <cellStyle name="Normal 30 4 4" xfId="6167" xr:uid="{00000000-0005-0000-0000-0000D20E0000}"/>
    <cellStyle name="Normal 30 5" xfId="3507" xr:uid="{00000000-0005-0000-0000-0000D30E0000}"/>
    <cellStyle name="Normal 30 5 2" xfId="3508" xr:uid="{00000000-0005-0000-0000-0000D40E0000}"/>
    <cellStyle name="Normal 30 5 2 2" xfId="6172" xr:uid="{00000000-0005-0000-0000-0000D50E0000}"/>
    <cellStyle name="Normal 30 5 3" xfId="6171" xr:uid="{00000000-0005-0000-0000-0000D60E0000}"/>
    <cellStyle name="Normal 30 6" xfId="3509" xr:uid="{00000000-0005-0000-0000-0000D70E0000}"/>
    <cellStyle name="Normal 30 6 2" xfId="3510" xr:uid="{00000000-0005-0000-0000-0000D80E0000}"/>
    <cellStyle name="Normal 30 6 2 2" xfId="6174" xr:uid="{00000000-0005-0000-0000-0000D90E0000}"/>
    <cellStyle name="Normal 30 6 3" xfId="6173" xr:uid="{00000000-0005-0000-0000-0000DA0E0000}"/>
    <cellStyle name="Normal 30 7" xfId="3511" xr:uid="{00000000-0005-0000-0000-0000DB0E0000}"/>
    <cellStyle name="Normal 30 7 2" xfId="6175" xr:uid="{00000000-0005-0000-0000-0000DC0E0000}"/>
    <cellStyle name="Normal 31" xfId="3512" xr:uid="{00000000-0005-0000-0000-0000DD0E0000}"/>
    <cellStyle name="Normal 31 2" xfId="3513" xr:uid="{00000000-0005-0000-0000-0000DE0E0000}"/>
    <cellStyle name="Normal 31 2 2" xfId="3514" xr:uid="{00000000-0005-0000-0000-0000DF0E0000}"/>
    <cellStyle name="Normal 31 2 2 2" xfId="3515" xr:uid="{00000000-0005-0000-0000-0000E00E0000}"/>
    <cellStyle name="Normal 31 2 2 2 2" xfId="3516" xr:uid="{00000000-0005-0000-0000-0000E10E0000}"/>
    <cellStyle name="Normal 31 2 2 2 2 2" xfId="6179" xr:uid="{00000000-0005-0000-0000-0000E20E0000}"/>
    <cellStyle name="Normal 31 2 2 2 3" xfId="6178" xr:uid="{00000000-0005-0000-0000-0000E30E0000}"/>
    <cellStyle name="Normal 31 2 2 3" xfId="3517" xr:uid="{00000000-0005-0000-0000-0000E40E0000}"/>
    <cellStyle name="Normal 31 2 2 3 2" xfId="6180" xr:uid="{00000000-0005-0000-0000-0000E50E0000}"/>
    <cellStyle name="Normal 31 2 2 4" xfId="6177" xr:uid="{00000000-0005-0000-0000-0000E60E0000}"/>
    <cellStyle name="Normal 31 2 3" xfId="3518" xr:uid="{00000000-0005-0000-0000-0000E70E0000}"/>
    <cellStyle name="Normal 31 2 3 2" xfId="3519" xr:uid="{00000000-0005-0000-0000-0000E80E0000}"/>
    <cellStyle name="Normal 31 2 3 2 2" xfId="3520" xr:uid="{00000000-0005-0000-0000-0000E90E0000}"/>
    <cellStyle name="Normal 31 2 3 2 2 2" xfId="6183" xr:uid="{00000000-0005-0000-0000-0000EA0E0000}"/>
    <cellStyle name="Normal 31 2 3 2 3" xfId="6182" xr:uid="{00000000-0005-0000-0000-0000EB0E0000}"/>
    <cellStyle name="Normal 31 2 3 3" xfId="3521" xr:uid="{00000000-0005-0000-0000-0000EC0E0000}"/>
    <cellStyle name="Normal 31 2 3 3 2" xfId="3522" xr:uid="{00000000-0005-0000-0000-0000ED0E0000}"/>
    <cellStyle name="Normal 31 2 3 3 2 2" xfId="6185" xr:uid="{00000000-0005-0000-0000-0000EE0E0000}"/>
    <cellStyle name="Normal 31 2 3 3 3" xfId="6184" xr:uid="{00000000-0005-0000-0000-0000EF0E0000}"/>
    <cellStyle name="Normal 31 2 3 4" xfId="6181" xr:uid="{00000000-0005-0000-0000-0000F00E0000}"/>
    <cellStyle name="Normal 31 2 4" xfId="3523" xr:uid="{00000000-0005-0000-0000-0000F10E0000}"/>
    <cellStyle name="Normal 31 2 4 2" xfId="6186" xr:uid="{00000000-0005-0000-0000-0000F20E0000}"/>
    <cellStyle name="Normal 31 2 5" xfId="6176" xr:uid="{00000000-0005-0000-0000-0000F30E0000}"/>
    <cellStyle name="Normal 31 3" xfId="3524" xr:uid="{00000000-0005-0000-0000-0000F40E0000}"/>
    <cellStyle name="Normal 31 3 2" xfId="3525" xr:uid="{00000000-0005-0000-0000-0000F50E0000}"/>
    <cellStyle name="Normal 31 3 2 2" xfId="3526" xr:uid="{00000000-0005-0000-0000-0000F60E0000}"/>
    <cellStyle name="Normal 31 3 2 2 2" xfId="3527" xr:uid="{00000000-0005-0000-0000-0000F70E0000}"/>
    <cellStyle name="Normal 31 3 2 2 2 2" xfId="6190" xr:uid="{00000000-0005-0000-0000-0000F80E0000}"/>
    <cellStyle name="Normal 31 3 2 2 3" xfId="6189" xr:uid="{00000000-0005-0000-0000-0000F90E0000}"/>
    <cellStyle name="Normal 31 3 2 3" xfId="3528" xr:uid="{00000000-0005-0000-0000-0000FA0E0000}"/>
    <cellStyle name="Normal 31 3 2 3 2" xfId="6191" xr:uid="{00000000-0005-0000-0000-0000FB0E0000}"/>
    <cellStyle name="Normal 31 3 2 4" xfId="6188" xr:uid="{00000000-0005-0000-0000-0000FC0E0000}"/>
    <cellStyle name="Normal 31 3 3" xfId="3529" xr:uid="{00000000-0005-0000-0000-0000FD0E0000}"/>
    <cellStyle name="Normal 31 3 3 2" xfId="3530" xr:uid="{00000000-0005-0000-0000-0000FE0E0000}"/>
    <cellStyle name="Normal 31 3 3 2 2" xfId="6193" xr:uid="{00000000-0005-0000-0000-0000FF0E0000}"/>
    <cellStyle name="Normal 31 3 3 3" xfId="6192" xr:uid="{00000000-0005-0000-0000-0000000F0000}"/>
    <cellStyle name="Normal 31 3 4" xfId="3531" xr:uid="{00000000-0005-0000-0000-0000010F0000}"/>
    <cellStyle name="Normal 31 3 4 2" xfId="6194" xr:uid="{00000000-0005-0000-0000-0000020F0000}"/>
    <cellStyle name="Normal 31 3 5" xfId="6187" xr:uid="{00000000-0005-0000-0000-0000030F0000}"/>
    <cellStyle name="Normal 31 4" xfId="3532" xr:uid="{00000000-0005-0000-0000-0000040F0000}"/>
    <cellStyle name="Normal 31 4 2" xfId="3533" xr:uid="{00000000-0005-0000-0000-0000050F0000}"/>
    <cellStyle name="Normal 31 4 2 2" xfId="3534" xr:uid="{00000000-0005-0000-0000-0000060F0000}"/>
    <cellStyle name="Normal 31 4 2 2 2" xfId="6197" xr:uid="{00000000-0005-0000-0000-0000070F0000}"/>
    <cellStyle name="Normal 31 4 2 3" xfId="6196" xr:uid="{00000000-0005-0000-0000-0000080F0000}"/>
    <cellStyle name="Normal 31 4 3" xfId="3535" xr:uid="{00000000-0005-0000-0000-0000090F0000}"/>
    <cellStyle name="Normal 31 4 3 2" xfId="6198" xr:uid="{00000000-0005-0000-0000-00000A0F0000}"/>
    <cellStyle name="Normal 31 4 4" xfId="6195" xr:uid="{00000000-0005-0000-0000-00000B0F0000}"/>
    <cellStyle name="Normal 31 5" xfId="3536" xr:uid="{00000000-0005-0000-0000-00000C0F0000}"/>
    <cellStyle name="Normal 31 5 2" xfId="3537" xr:uid="{00000000-0005-0000-0000-00000D0F0000}"/>
    <cellStyle name="Normal 31 5 2 2" xfId="6200" xr:uid="{00000000-0005-0000-0000-00000E0F0000}"/>
    <cellStyle name="Normal 31 5 3" xfId="6199" xr:uid="{00000000-0005-0000-0000-00000F0F0000}"/>
    <cellStyle name="Normal 31 6" xfId="3538" xr:uid="{00000000-0005-0000-0000-0000100F0000}"/>
    <cellStyle name="Normal 31 6 2" xfId="6201" xr:uid="{00000000-0005-0000-0000-0000110F0000}"/>
    <cellStyle name="Normal 32" xfId="3539" xr:uid="{00000000-0005-0000-0000-0000120F0000}"/>
    <cellStyle name="Normal 32 2" xfId="3540" xr:uid="{00000000-0005-0000-0000-0000130F0000}"/>
    <cellStyle name="Normal 32 2 2" xfId="3541" xr:uid="{00000000-0005-0000-0000-0000140F0000}"/>
    <cellStyle name="Normal 32 2 2 2" xfId="3542" xr:uid="{00000000-0005-0000-0000-0000150F0000}"/>
    <cellStyle name="Normal 32 2 2 2 2" xfId="3543" xr:uid="{00000000-0005-0000-0000-0000160F0000}"/>
    <cellStyle name="Normal 32 2 2 2 2 2" xfId="6205" xr:uid="{00000000-0005-0000-0000-0000170F0000}"/>
    <cellStyle name="Normal 32 2 2 2 3" xfId="6204" xr:uid="{00000000-0005-0000-0000-0000180F0000}"/>
    <cellStyle name="Normal 32 2 2 3" xfId="3544" xr:uid="{00000000-0005-0000-0000-0000190F0000}"/>
    <cellStyle name="Normal 32 2 2 3 2" xfId="6206" xr:uid="{00000000-0005-0000-0000-00001A0F0000}"/>
    <cellStyle name="Normal 32 2 2 4" xfId="6203" xr:uid="{00000000-0005-0000-0000-00001B0F0000}"/>
    <cellStyle name="Normal 32 2 3" xfId="3545" xr:uid="{00000000-0005-0000-0000-00001C0F0000}"/>
    <cellStyle name="Normal 32 2 3 2" xfId="3546" xr:uid="{00000000-0005-0000-0000-00001D0F0000}"/>
    <cellStyle name="Normal 32 2 3 2 2" xfId="6208" xr:uid="{00000000-0005-0000-0000-00001E0F0000}"/>
    <cellStyle name="Normal 32 2 3 3" xfId="6207" xr:uid="{00000000-0005-0000-0000-00001F0F0000}"/>
    <cellStyle name="Normal 32 2 4" xfId="3547" xr:uid="{00000000-0005-0000-0000-0000200F0000}"/>
    <cellStyle name="Normal 32 2 4 2" xfId="6209" xr:uid="{00000000-0005-0000-0000-0000210F0000}"/>
    <cellStyle name="Normal 32 2 5" xfId="6202" xr:uid="{00000000-0005-0000-0000-0000220F0000}"/>
    <cellStyle name="Normal 33" xfId="3548" xr:uid="{00000000-0005-0000-0000-0000230F0000}"/>
    <cellStyle name="Normal 33 2" xfId="3549" xr:uid="{00000000-0005-0000-0000-0000240F0000}"/>
    <cellStyle name="Normal 34" xfId="3550" xr:uid="{00000000-0005-0000-0000-0000250F0000}"/>
    <cellStyle name="Normal 35" xfId="3551" xr:uid="{00000000-0005-0000-0000-0000260F0000}"/>
    <cellStyle name="Normal 36" xfId="3552" xr:uid="{00000000-0005-0000-0000-0000270F0000}"/>
    <cellStyle name="Normal 37" xfId="3553" xr:uid="{00000000-0005-0000-0000-0000280F0000}"/>
    <cellStyle name="Normal 37 2" xfId="3554" xr:uid="{00000000-0005-0000-0000-0000290F0000}"/>
    <cellStyle name="Normal 37 2 2" xfId="3555" xr:uid="{00000000-0005-0000-0000-00002A0F0000}"/>
    <cellStyle name="Normal 37 2 3" xfId="3556" xr:uid="{00000000-0005-0000-0000-00002B0F0000}"/>
    <cellStyle name="Normal 37 3" xfId="3557" xr:uid="{00000000-0005-0000-0000-00002C0F0000}"/>
    <cellStyle name="Normal 37 3 2" xfId="3558" xr:uid="{00000000-0005-0000-0000-00002D0F0000}"/>
    <cellStyle name="Normal 37 4" xfId="3559" xr:uid="{00000000-0005-0000-0000-00002E0F0000}"/>
    <cellStyle name="Normal 38" xfId="3560" xr:uid="{00000000-0005-0000-0000-00002F0F0000}"/>
    <cellStyle name="Normal 38 2" xfId="3561" xr:uid="{00000000-0005-0000-0000-0000300F0000}"/>
    <cellStyle name="Normal 38 2 2" xfId="3562" xr:uid="{00000000-0005-0000-0000-0000310F0000}"/>
    <cellStyle name="Normal 39" xfId="3563" xr:uid="{00000000-0005-0000-0000-0000320F0000}"/>
    <cellStyle name="Normal 39 2" xfId="3564" xr:uid="{00000000-0005-0000-0000-0000330F0000}"/>
    <cellStyle name="Normal 39 2 2" xfId="3565" xr:uid="{00000000-0005-0000-0000-0000340F0000}"/>
    <cellStyle name="Normal 39 2 2 2" xfId="3566" xr:uid="{00000000-0005-0000-0000-0000350F0000}"/>
    <cellStyle name="Normal 39 2 2 2 2" xfId="3567" xr:uid="{00000000-0005-0000-0000-0000360F0000}"/>
    <cellStyle name="Normal 39 2 2 2 2 2" xfId="6213" xr:uid="{00000000-0005-0000-0000-0000370F0000}"/>
    <cellStyle name="Normal 39 2 2 2 3" xfId="6212" xr:uid="{00000000-0005-0000-0000-0000380F0000}"/>
    <cellStyle name="Normal 39 2 2 3" xfId="3568" xr:uid="{00000000-0005-0000-0000-0000390F0000}"/>
    <cellStyle name="Normal 39 2 2 3 2" xfId="6214" xr:uid="{00000000-0005-0000-0000-00003A0F0000}"/>
    <cellStyle name="Normal 39 2 2 4" xfId="6211" xr:uid="{00000000-0005-0000-0000-00003B0F0000}"/>
    <cellStyle name="Normal 39 2 3" xfId="3569" xr:uid="{00000000-0005-0000-0000-00003C0F0000}"/>
    <cellStyle name="Normal 39 2 3 2" xfId="3570" xr:uid="{00000000-0005-0000-0000-00003D0F0000}"/>
    <cellStyle name="Normal 39 2 3 2 2" xfId="6216" xr:uid="{00000000-0005-0000-0000-00003E0F0000}"/>
    <cellStyle name="Normal 39 2 3 3" xfId="6215" xr:uid="{00000000-0005-0000-0000-00003F0F0000}"/>
    <cellStyle name="Normal 39 2 4" xfId="3571" xr:uid="{00000000-0005-0000-0000-0000400F0000}"/>
    <cellStyle name="Normal 39 2 4 2" xfId="6217" xr:uid="{00000000-0005-0000-0000-0000410F0000}"/>
    <cellStyle name="Normal 39 2 5" xfId="6210" xr:uid="{00000000-0005-0000-0000-0000420F0000}"/>
    <cellStyle name="Normal 39 3" xfId="3572" xr:uid="{00000000-0005-0000-0000-0000430F0000}"/>
    <cellStyle name="Normal 39 3 2" xfId="3573" xr:uid="{00000000-0005-0000-0000-0000440F0000}"/>
    <cellStyle name="Normal 39 3 2 2" xfId="3574" xr:uid="{00000000-0005-0000-0000-0000450F0000}"/>
    <cellStyle name="Normal 39 3 2 2 2" xfId="3575" xr:uid="{00000000-0005-0000-0000-0000460F0000}"/>
    <cellStyle name="Normal 39 3 2 2 2 2" xfId="6221" xr:uid="{00000000-0005-0000-0000-0000470F0000}"/>
    <cellStyle name="Normal 39 3 2 2 3" xfId="6220" xr:uid="{00000000-0005-0000-0000-0000480F0000}"/>
    <cellStyle name="Normal 39 3 2 3" xfId="3576" xr:uid="{00000000-0005-0000-0000-0000490F0000}"/>
    <cellStyle name="Normal 39 3 2 3 2" xfId="6222" xr:uid="{00000000-0005-0000-0000-00004A0F0000}"/>
    <cellStyle name="Normal 39 3 2 4" xfId="6219" xr:uid="{00000000-0005-0000-0000-00004B0F0000}"/>
    <cellStyle name="Normal 39 3 3" xfId="3577" xr:uid="{00000000-0005-0000-0000-00004C0F0000}"/>
    <cellStyle name="Normal 39 3 3 2" xfId="3578" xr:uid="{00000000-0005-0000-0000-00004D0F0000}"/>
    <cellStyle name="Normal 39 3 3 2 2" xfId="6224" xr:uid="{00000000-0005-0000-0000-00004E0F0000}"/>
    <cellStyle name="Normal 39 3 3 3" xfId="6223" xr:uid="{00000000-0005-0000-0000-00004F0F0000}"/>
    <cellStyle name="Normal 39 3 4" xfId="3579" xr:uid="{00000000-0005-0000-0000-0000500F0000}"/>
    <cellStyle name="Normal 39 3 4 2" xfId="6225" xr:uid="{00000000-0005-0000-0000-0000510F0000}"/>
    <cellStyle name="Normal 39 3 5" xfId="6218" xr:uid="{00000000-0005-0000-0000-0000520F0000}"/>
    <cellStyle name="Normal 4" xfId="68" xr:uid="{00000000-0005-0000-0000-0000530F0000}"/>
    <cellStyle name="Normal 4 10" xfId="3580" xr:uid="{00000000-0005-0000-0000-0000540F0000}"/>
    <cellStyle name="Normal 4 11" xfId="3581" xr:uid="{00000000-0005-0000-0000-0000550F0000}"/>
    <cellStyle name="Normal 4 12" xfId="3582" xr:uid="{00000000-0005-0000-0000-0000560F0000}"/>
    <cellStyle name="Normal 4 13" xfId="3583" xr:uid="{00000000-0005-0000-0000-0000570F0000}"/>
    <cellStyle name="Normal 4 14" xfId="3584" xr:uid="{00000000-0005-0000-0000-0000580F0000}"/>
    <cellStyle name="Normal 4 15" xfId="3585" xr:uid="{00000000-0005-0000-0000-0000590F0000}"/>
    <cellStyle name="Normal 4 16" xfId="3586" xr:uid="{00000000-0005-0000-0000-00005A0F0000}"/>
    <cellStyle name="Normal 4 17" xfId="3587" xr:uid="{00000000-0005-0000-0000-00005B0F0000}"/>
    <cellStyle name="Normal 4 2" xfId="3588" xr:uid="{00000000-0005-0000-0000-00005C0F0000}"/>
    <cellStyle name="Normal 4 2 2" xfId="3589" xr:uid="{00000000-0005-0000-0000-00005D0F0000}"/>
    <cellStyle name="Normal 4 2 2 2" xfId="3590" xr:uid="{00000000-0005-0000-0000-00005E0F0000}"/>
    <cellStyle name="Normal 4 3" xfId="3591" xr:uid="{00000000-0005-0000-0000-00005F0F0000}"/>
    <cellStyle name="Normal 4 4" xfId="3592" xr:uid="{00000000-0005-0000-0000-0000600F0000}"/>
    <cellStyle name="Normal 4 5" xfId="3593" xr:uid="{00000000-0005-0000-0000-0000610F0000}"/>
    <cellStyle name="Normal 4 6" xfId="3594" xr:uid="{00000000-0005-0000-0000-0000620F0000}"/>
    <cellStyle name="Normal 4 7" xfId="3595" xr:uid="{00000000-0005-0000-0000-0000630F0000}"/>
    <cellStyle name="Normal 4 8" xfId="3596" xr:uid="{00000000-0005-0000-0000-0000640F0000}"/>
    <cellStyle name="Normal 4 9" xfId="3597" xr:uid="{00000000-0005-0000-0000-0000650F0000}"/>
    <cellStyle name="Normal 4_130114 Tong hop DT 2013 - HDND thong qua" xfId="3598" xr:uid="{00000000-0005-0000-0000-0000660F0000}"/>
    <cellStyle name="Normal 40" xfId="3599" xr:uid="{00000000-0005-0000-0000-0000670F0000}"/>
    <cellStyle name="Normal 41" xfId="3600" xr:uid="{00000000-0005-0000-0000-0000680F0000}"/>
    <cellStyle name="Normal 42" xfId="3601" xr:uid="{00000000-0005-0000-0000-0000690F0000}"/>
    <cellStyle name="Normal 43" xfId="3602" xr:uid="{00000000-0005-0000-0000-00006A0F0000}"/>
    <cellStyle name="Normal 44" xfId="3603" xr:uid="{00000000-0005-0000-0000-00006B0F0000}"/>
    <cellStyle name="Normal 45" xfId="3604" xr:uid="{00000000-0005-0000-0000-00006C0F0000}"/>
    <cellStyle name="Normal 46" xfId="3605" xr:uid="{00000000-0005-0000-0000-00006D0F0000}"/>
    <cellStyle name="Normal 46 2" xfId="3606" xr:uid="{00000000-0005-0000-0000-00006E0F0000}"/>
    <cellStyle name="Normal 46 2 2" xfId="3607" xr:uid="{00000000-0005-0000-0000-00006F0F0000}"/>
    <cellStyle name="Normal 46 2 2 2" xfId="3608" xr:uid="{00000000-0005-0000-0000-0000700F0000}"/>
    <cellStyle name="Normal 46 2 2 2 2" xfId="6228" xr:uid="{00000000-0005-0000-0000-0000710F0000}"/>
    <cellStyle name="Normal 46 2 2 3" xfId="6227" xr:uid="{00000000-0005-0000-0000-0000720F0000}"/>
    <cellStyle name="Normal 46 2 3" xfId="3609" xr:uid="{00000000-0005-0000-0000-0000730F0000}"/>
    <cellStyle name="Normal 46 2 3 2" xfId="6229" xr:uid="{00000000-0005-0000-0000-0000740F0000}"/>
    <cellStyle name="Normal 46 2 4" xfId="6226" xr:uid="{00000000-0005-0000-0000-0000750F0000}"/>
    <cellStyle name="Normal 46 3" xfId="3610" xr:uid="{00000000-0005-0000-0000-0000760F0000}"/>
    <cellStyle name="Normal 46 3 2" xfId="3611" xr:uid="{00000000-0005-0000-0000-0000770F0000}"/>
    <cellStyle name="Normal 46 3 2 2" xfId="6230" xr:uid="{00000000-0005-0000-0000-0000780F0000}"/>
    <cellStyle name="Normal 46 4" xfId="3612" xr:uid="{00000000-0005-0000-0000-0000790F0000}"/>
    <cellStyle name="Normal 46 4 2" xfId="6231" xr:uid="{00000000-0005-0000-0000-00007A0F0000}"/>
    <cellStyle name="Normal 47" xfId="3613" xr:uid="{00000000-0005-0000-0000-00007B0F0000}"/>
    <cellStyle name="Normal 48" xfId="3614" xr:uid="{00000000-0005-0000-0000-00007C0F0000}"/>
    <cellStyle name="Normal 49" xfId="3615" xr:uid="{00000000-0005-0000-0000-00007D0F0000}"/>
    <cellStyle name="Normal 5" xfId="69" xr:uid="{00000000-0005-0000-0000-00007E0F0000}"/>
    <cellStyle name="Normal 5 2" xfId="3616" xr:uid="{00000000-0005-0000-0000-00007F0F0000}"/>
    <cellStyle name="Normal 5 2 2" xfId="3617" xr:uid="{00000000-0005-0000-0000-0000800F0000}"/>
    <cellStyle name="Normal 5 3" xfId="3618" xr:uid="{00000000-0005-0000-0000-0000810F0000}"/>
    <cellStyle name="Normal 5 3 2" xfId="3619" xr:uid="{00000000-0005-0000-0000-0000820F0000}"/>
    <cellStyle name="Normal 5 3 2 2" xfId="6232" xr:uid="{00000000-0005-0000-0000-0000830F0000}"/>
    <cellStyle name="Normal 5 4" xfId="3620" xr:uid="{00000000-0005-0000-0000-0000840F0000}"/>
    <cellStyle name="Normal 5 5" xfId="3621" xr:uid="{00000000-0005-0000-0000-0000850F0000}"/>
    <cellStyle name="Normal 5_A141023- Bieu giao thu NSNN nam 2015 (638.600)" xfId="3622" xr:uid="{00000000-0005-0000-0000-0000860F0000}"/>
    <cellStyle name="Normal 50" xfId="3623" xr:uid="{00000000-0005-0000-0000-0000870F0000}"/>
    <cellStyle name="Normal 51" xfId="3624" xr:uid="{00000000-0005-0000-0000-0000880F0000}"/>
    <cellStyle name="Normal 52" xfId="3625" xr:uid="{00000000-0005-0000-0000-0000890F0000}"/>
    <cellStyle name="Normal 52 2" xfId="3626" xr:uid="{00000000-0005-0000-0000-00008A0F0000}"/>
    <cellStyle name="Normal 52 2 2" xfId="3627" xr:uid="{00000000-0005-0000-0000-00008B0F0000}"/>
    <cellStyle name="Normal 52 2 2 2" xfId="6235" xr:uid="{00000000-0005-0000-0000-00008C0F0000}"/>
    <cellStyle name="Normal 52 2 3" xfId="3628" xr:uid="{00000000-0005-0000-0000-00008D0F0000}"/>
    <cellStyle name="Normal 52 2 3 2" xfId="3629" xr:uid="{00000000-0005-0000-0000-00008E0F0000}"/>
    <cellStyle name="Normal 52 2 3 2 2" xfId="6237" xr:uid="{00000000-0005-0000-0000-00008F0F0000}"/>
    <cellStyle name="Normal 52 2 3 3" xfId="6236" xr:uid="{00000000-0005-0000-0000-0000900F0000}"/>
    <cellStyle name="Normal 52 2 4" xfId="6234" xr:uid="{00000000-0005-0000-0000-0000910F0000}"/>
    <cellStyle name="Normal 52 3" xfId="3630" xr:uid="{00000000-0005-0000-0000-0000920F0000}"/>
    <cellStyle name="Normal 52 3 2" xfId="6238" xr:uid="{00000000-0005-0000-0000-0000930F0000}"/>
    <cellStyle name="Normal 52 4" xfId="6233" xr:uid="{00000000-0005-0000-0000-0000940F0000}"/>
    <cellStyle name="Normal 52 5 2 2 2" xfId="3631" xr:uid="{00000000-0005-0000-0000-0000950F0000}"/>
    <cellStyle name="Normal 52 5 2 2 2 2" xfId="3632" xr:uid="{00000000-0005-0000-0000-0000960F0000}"/>
    <cellStyle name="Normal 52 5 2 2 2 2 2" xfId="6240" xr:uid="{00000000-0005-0000-0000-0000970F0000}"/>
    <cellStyle name="Normal 52 5 2 2 2 3" xfId="6239" xr:uid="{00000000-0005-0000-0000-0000980F0000}"/>
    <cellStyle name="Normal 53" xfId="3633" xr:uid="{00000000-0005-0000-0000-0000990F0000}"/>
    <cellStyle name="Normal 53 2" xfId="3634" xr:uid="{00000000-0005-0000-0000-00009A0F0000}"/>
    <cellStyle name="Normal 53 2 2" xfId="3635" xr:uid="{00000000-0005-0000-0000-00009B0F0000}"/>
    <cellStyle name="Normal 53 2 2 2" xfId="6243" xr:uid="{00000000-0005-0000-0000-00009C0F0000}"/>
    <cellStyle name="Normal 53 2 3" xfId="6242" xr:uid="{00000000-0005-0000-0000-00009D0F0000}"/>
    <cellStyle name="Normal 53 3" xfId="3636" xr:uid="{00000000-0005-0000-0000-00009E0F0000}"/>
    <cellStyle name="Normal 53 3 2" xfId="6244" xr:uid="{00000000-0005-0000-0000-00009F0F0000}"/>
    <cellStyle name="Normal 53 4" xfId="6241" xr:uid="{00000000-0005-0000-0000-0000A00F0000}"/>
    <cellStyle name="Normal 54" xfId="3637" xr:uid="{00000000-0005-0000-0000-0000A10F0000}"/>
    <cellStyle name="Normal 54 2" xfId="3638" xr:uid="{00000000-0005-0000-0000-0000A20F0000}"/>
    <cellStyle name="Normal 54 2 2" xfId="3639" xr:uid="{00000000-0005-0000-0000-0000A30F0000}"/>
    <cellStyle name="Normal 54 2 2 2" xfId="6247" xr:uid="{00000000-0005-0000-0000-0000A40F0000}"/>
    <cellStyle name="Normal 54 2 3" xfId="6246" xr:uid="{00000000-0005-0000-0000-0000A50F0000}"/>
    <cellStyle name="Normal 54 3" xfId="3640" xr:uid="{00000000-0005-0000-0000-0000A60F0000}"/>
    <cellStyle name="Normal 54 3 2" xfId="6248" xr:uid="{00000000-0005-0000-0000-0000A70F0000}"/>
    <cellStyle name="Normal 54 4" xfId="3641" xr:uid="{00000000-0005-0000-0000-0000A80F0000}"/>
    <cellStyle name="Normal 54 4 2" xfId="6249" xr:uid="{00000000-0005-0000-0000-0000A90F0000}"/>
    <cellStyle name="Normal 54 5" xfId="6245" xr:uid="{00000000-0005-0000-0000-0000AA0F0000}"/>
    <cellStyle name="Normal 55" xfId="3642" xr:uid="{00000000-0005-0000-0000-0000AB0F0000}"/>
    <cellStyle name="Normal 55 2" xfId="3643" xr:uid="{00000000-0005-0000-0000-0000AC0F0000}"/>
    <cellStyle name="Normal 55 2 2" xfId="3644" xr:uid="{00000000-0005-0000-0000-0000AD0F0000}"/>
    <cellStyle name="Normal 55 2 2 2" xfId="3645" xr:uid="{00000000-0005-0000-0000-0000AE0F0000}"/>
    <cellStyle name="Normal 55 2 2 2 2" xfId="6253" xr:uid="{00000000-0005-0000-0000-0000AF0F0000}"/>
    <cellStyle name="Normal 55 2 2 3" xfId="6252" xr:uid="{00000000-0005-0000-0000-0000B00F0000}"/>
    <cellStyle name="Normal 55 2 3" xfId="3646" xr:uid="{00000000-0005-0000-0000-0000B10F0000}"/>
    <cellStyle name="Normal 55 2 3 2" xfId="6254" xr:uid="{00000000-0005-0000-0000-0000B20F0000}"/>
    <cellStyle name="Normal 55 2 4" xfId="6251" xr:uid="{00000000-0005-0000-0000-0000B30F0000}"/>
    <cellStyle name="Normal 55 3" xfId="3647" xr:uid="{00000000-0005-0000-0000-0000B40F0000}"/>
    <cellStyle name="Normal 55 3 2" xfId="3648" xr:uid="{00000000-0005-0000-0000-0000B50F0000}"/>
    <cellStyle name="Normal 55 3 2 2" xfId="6256" xr:uid="{00000000-0005-0000-0000-0000B60F0000}"/>
    <cellStyle name="Normal 55 3 3" xfId="6255" xr:uid="{00000000-0005-0000-0000-0000B70F0000}"/>
    <cellStyle name="Normal 55 4" xfId="3649" xr:uid="{00000000-0005-0000-0000-0000B80F0000}"/>
    <cellStyle name="Normal 55 4 2" xfId="6257" xr:uid="{00000000-0005-0000-0000-0000B90F0000}"/>
    <cellStyle name="Normal 55 5" xfId="6250" xr:uid="{00000000-0005-0000-0000-0000BA0F0000}"/>
    <cellStyle name="Normal 56" xfId="3650" xr:uid="{00000000-0005-0000-0000-0000BB0F0000}"/>
    <cellStyle name="Normal 56 2" xfId="3651" xr:uid="{00000000-0005-0000-0000-0000BC0F0000}"/>
    <cellStyle name="Normal 56 2 2" xfId="3652" xr:uid="{00000000-0005-0000-0000-0000BD0F0000}"/>
    <cellStyle name="Normal 56 2 2 2" xfId="3653" xr:uid="{00000000-0005-0000-0000-0000BE0F0000}"/>
    <cellStyle name="Normal 56 2 2 2 2" xfId="3654" xr:uid="{00000000-0005-0000-0000-0000BF0F0000}"/>
    <cellStyle name="Normal 56 2 2 2 2 2" xfId="6262" xr:uid="{00000000-0005-0000-0000-0000C00F0000}"/>
    <cellStyle name="Normal 56 2 2 2 3" xfId="6261" xr:uid="{00000000-0005-0000-0000-0000C10F0000}"/>
    <cellStyle name="Normal 56 2 2 3" xfId="3655" xr:uid="{00000000-0005-0000-0000-0000C20F0000}"/>
    <cellStyle name="Normal 56 2 2 3 2" xfId="6263" xr:uid="{00000000-0005-0000-0000-0000C30F0000}"/>
    <cellStyle name="Normal 56 2 2 4" xfId="6260" xr:uid="{00000000-0005-0000-0000-0000C40F0000}"/>
    <cellStyle name="Normal 56 2 3" xfId="3656" xr:uid="{00000000-0005-0000-0000-0000C50F0000}"/>
    <cellStyle name="Normal 56 2 3 2" xfId="3657" xr:uid="{00000000-0005-0000-0000-0000C60F0000}"/>
    <cellStyle name="Normal 56 2 3 2 2" xfId="6265" xr:uid="{00000000-0005-0000-0000-0000C70F0000}"/>
    <cellStyle name="Normal 56 2 3 3" xfId="6264" xr:uid="{00000000-0005-0000-0000-0000C80F0000}"/>
    <cellStyle name="Normal 56 2 4" xfId="3658" xr:uid="{00000000-0005-0000-0000-0000C90F0000}"/>
    <cellStyle name="Normal 56 2 4 2" xfId="6266" xr:uid="{00000000-0005-0000-0000-0000CA0F0000}"/>
    <cellStyle name="Normal 56 2 5" xfId="6259" xr:uid="{00000000-0005-0000-0000-0000CB0F0000}"/>
    <cellStyle name="Normal 56 3" xfId="3659" xr:uid="{00000000-0005-0000-0000-0000CC0F0000}"/>
    <cellStyle name="Normal 56 3 2" xfId="3660" xr:uid="{00000000-0005-0000-0000-0000CD0F0000}"/>
    <cellStyle name="Normal 56 3 2 2" xfId="3661" xr:uid="{00000000-0005-0000-0000-0000CE0F0000}"/>
    <cellStyle name="Normal 56 3 2 2 2" xfId="6269" xr:uid="{00000000-0005-0000-0000-0000CF0F0000}"/>
    <cellStyle name="Normal 56 3 2 3" xfId="6268" xr:uid="{00000000-0005-0000-0000-0000D00F0000}"/>
    <cellStyle name="Normal 56 3 3" xfId="3662" xr:uid="{00000000-0005-0000-0000-0000D10F0000}"/>
    <cellStyle name="Normal 56 3 3 2" xfId="6270" xr:uid="{00000000-0005-0000-0000-0000D20F0000}"/>
    <cellStyle name="Normal 56 3 4" xfId="6267" xr:uid="{00000000-0005-0000-0000-0000D30F0000}"/>
    <cellStyle name="Normal 56 4" xfId="3663" xr:uid="{00000000-0005-0000-0000-0000D40F0000}"/>
    <cellStyle name="Normal 56 4 2" xfId="3664" xr:uid="{00000000-0005-0000-0000-0000D50F0000}"/>
    <cellStyle name="Normal 56 4 2 2" xfId="6272" xr:uid="{00000000-0005-0000-0000-0000D60F0000}"/>
    <cellStyle name="Normal 56 4 3" xfId="6271" xr:uid="{00000000-0005-0000-0000-0000D70F0000}"/>
    <cellStyle name="Normal 56 5" xfId="3665" xr:uid="{00000000-0005-0000-0000-0000D80F0000}"/>
    <cellStyle name="Normal 56 5 2" xfId="6273" xr:uid="{00000000-0005-0000-0000-0000D90F0000}"/>
    <cellStyle name="Normal 56 6" xfId="6258" xr:uid="{00000000-0005-0000-0000-0000DA0F0000}"/>
    <cellStyle name="Normal 57" xfId="3666" xr:uid="{00000000-0005-0000-0000-0000DB0F0000}"/>
    <cellStyle name="Normal 57 2" xfId="3667" xr:uid="{00000000-0005-0000-0000-0000DC0F0000}"/>
    <cellStyle name="Normal 57 2 2" xfId="3668" xr:uid="{00000000-0005-0000-0000-0000DD0F0000}"/>
    <cellStyle name="Normal 57 2 2 2" xfId="6276" xr:uid="{00000000-0005-0000-0000-0000DE0F0000}"/>
    <cellStyle name="Normal 57 2 3" xfId="6275" xr:uid="{00000000-0005-0000-0000-0000DF0F0000}"/>
    <cellStyle name="Normal 57 3" xfId="3669" xr:uid="{00000000-0005-0000-0000-0000E00F0000}"/>
    <cellStyle name="Normal 57 3 2" xfId="6277" xr:uid="{00000000-0005-0000-0000-0000E10F0000}"/>
    <cellStyle name="Normal 57 4" xfId="6274" xr:uid="{00000000-0005-0000-0000-0000E20F0000}"/>
    <cellStyle name="Normal 58" xfId="3670" xr:uid="{00000000-0005-0000-0000-0000E30F0000}"/>
    <cellStyle name="Normal 58 2" xfId="3671" xr:uid="{00000000-0005-0000-0000-0000E40F0000}"/>
    <cellStyle name="Normal 58 2 2" xfId="6279" xr:uid="{00000000-0005-0000-0000-0000E50F0000}"/>
    <cellStyle name="Normal 58 3" xfId="6278" xr:uid="{00000000-0005-0000-0000-0000E60F0000}"/>
    <cellStyle name="Normal 59" xfId="3672" xr:uid="{00000000-0005-0000-0000-0000E70F0000}"/>
    <cellStyle name="Normal 59 2" xfId="6280" xr:uid="{00000000-0005-0000-0000-0000E80F0000}"/>
    <cellStyle name="Normal 6" xfId="70" xr:uid="{00000000-0005-0000-0000-0000E90F0000}"/>
    <cellStyle name="Normal 6 10" xfId="3673" xr:uid="{00000000-0005-0000-0000-0000EA0F0000}"/>
    <cellStyle name="Normal 6 11" xfId="3674" xr:uid="{00000000-0005-0000-0000-0000EB0F0000}"/>
    <cellStyle name="Normal 6 12" xfId="3675" xr:uid="{00000000-0005-0000-0000-0000EC0F0000}"/>
    <cellStyle name="Normal 6 13" xfId="3676" xr:uid="{00000000-0005-0000-0000-0000ED0F0000}"/>
    <cellStyle name="Normal 6 14" xfId="3677" xr:uid="{00000000-0005-0000-0000-0000EE0F0000}"/>
    <cellStyle name="Normal 6 15" xfId="3678" xr:uid="{00000000-0005-0000-0000-0000EF0F0000}"/>
    <cellStyle name="Normal 6 16" xfId="3679" xr:uid="{00000000-0005-0000-0000-0000F00F0000}"/>
    <cellStyle name="Normal 6 2" xfId="3680" xr:uid="{00000000-0005-0000-0000-0000F10F0000}"/>
    <cellStyle name="Normal 6 2 2" xfId="3681" xr:uid="{00000000-0005-0000-0000-0000F20F0000}"/>
    <cellStyle name="Normal 6 3" xfId="3682" xr:uid="{00000000-0005-0000-0000-0000F30F0000}"/>
    <cellStyle name="Normal 6 4" xfId="3683" xr:uid="{00000000-0005-0000-0000-0000F40F0000}"/>
    <cellStyle name="Normal 6 4 2" xfId="3684" xr:uid="{00000000-0005-0000-0000-0000F50F0000}"/>
    <cellStyle name="Normal 6 5" xfId="3685" xr:uid="{00000000-0005-0000-0000-0000F60F0000}"/>
    <cellStyle name="Normal 6 6" xfId="3686" xr:uid="{00000000-0005-0000-0000-0000F70F0000}"/>
    <cellStyle name="Normal 6 7" xfId="3687" xr:uid="{00000000-0005-0000-0000-0000F80F0000}"/>
    <cellStyle name="Normal 6 8" xfId="3688" xr:uid="{00000000-0005-0000-0000-0000F90F0000}"/>
    <cellStyle name="Normal 6 9" xfId="3689" xr:uid="{00000000-0005-0000-0000-0000FA0F0000}"/>
    <cellStyle name="Normal 6_131021 TDT VON DAU TU 2014 (CT MTQG) GUI TONG HOP" xfId="3690" xr:uid="{00000000-0005-0000-0000-0000FB0F0000}"/>
    <cellStyle name="Normal 60" xfId="3691" xr:uid="{00000000-0005-0000-0000-0000FC0F0000}"/>
    <cellStyle name="Normal 60 2" xfId="3692" xr:uid="{00000000-0005-0000-0000-0000FD0F0000}"/>
    <cellStyle name="Normal 60 2 2" xfId="6282" xr:uid="{00000000-0005-0000-0000-0000FE0F0000}"/>
    <cellStyle name="Normal 60 3" xfId="6281" xr:uid="{00000000-0005-0000-0000-0000FF0F0000}"/>
    <cellStyle name="Normal 61" xfId="3693" xr:uid="{00000000-0005-0000-0000-000000100000}"/>
    <cellStyle name="Normal 61 2" xfId="6283" xr:uid="{00000000-0005-0000-0000-000001100000}"/>
    <cellStyle name="Normal 62" xfId="3694" xr:uid="{00000000-0005-0000-0000-000002100000}"/>
    <cellStyle name="Normal 62 2" xfId="6284" xr:uid="{00000000-0005-0000-0000-000003100000}"/>
    <cellStyle name="Normal 63" xfId="3695" xr:uid="{00000000-0005-0000-0000-000004100000}"/>
    <cellStyle name="Normal 64" xfId="71" xr:uid="{00000000-0005-0000-0000-000005100000}"/>
    <cellStyle name="Normal 64 2" xfId="72" xr:uid="{00000000-0005-0000-0000-000006100000}"/>
    <cellStyle name="Normal 64 2 2" xfId="73" xr:uid="{00000000-0005-0000-0000-000007100000}"/>
    <cellStyle name="Normal 64 2 2 2" xfId="89" xr:uid="{00000000-0005-0000-0000-000008100000}"/>
    <cellStyle name="Normal 64 2 2 3 2" xfId="7" xr:uid="{00000000-0005-0000-0000-000009100000}"/>
    <cellStyle name="Normal 64 3" xfId="74" xr:uid="{00000000-0005-0000-0000-00000A100000}"/>
    <cellStyle name="Normal 64 3 2" xfId="75" xr:uid="{00000000-0005-0000-0000-00000B100000}"/>
    <cellStyle name="Normal 64 3 3" xfId="76" xr:uid="{00000000-0005-0000-0000-00000C100000}"/>
    <cellStyle name="Normal 64 3 3 2" xfId="88" xr:uid="{00000000-0005-0000-0000-00000D100000}"/>
    <cellStyle name="Normal 64 3 3 2 2" xfId="5866" xr:uid="{00000000-0005-0000-0000-00000E100000}"/>
    <cellStyle name="Normal 64 3 3 2 2 2" xfId="5870" xr:uid="{00000000-0005-0000-0000-00000F100000}"/>
    <cellStyle name="Normal 64 3 3 3" xfId="5864" xr:uid="{00000000-0005-0000-0000-000010100000}"/>
    <cellStyle name="Normal 64 3 3 3 2" xfId="5867" xr:uid="{00000000-0005-0000-0000-000011100000}"/>
    <cellStyle name="Normal 64 3 3 3 3" xfId="5868" xr:uid="{00000000-0005-0000-0000-000012100000}"/>
    <cellStyle name="Normal 65" xfId="5863" xr:uid="{00000000-0005-0000-0000-000013100000}"/>
    <cellStyle name="Normal 65 2" xfId="6360" xr:uid="{00000000-0005-0000-0000-000014100000}"/>
    <cellStyle name="Normal 66" xfId="78" xr:uid="{00000000-0005-0000-0000-000015100000}"/>
    <cellStyle name="Normal 67" xfId="77" xr:uid="{00000000-0005-0000-0000-000016100000}"/>
    <cellStyle name="Normal 68" xfId="5876" xr:uid="{00000000-0005-0000-0000-000017100000}"/>
    <cellStyle name="Normal 7" xfId="5" xr:uid="{00000000-0005-0000-0000-000018100000}"/>
    <cellStyle name="Normal 7 2" xfId="3696" xr:uid="{00000000-0005-0000-0000-000019100000}"/>
    <cellStyle name="Normal 7 2 3" xfId="3697" xr:uid="{00000000-0005-0000-0000-00001A100000}"/>
    <cellStyle name="Normal 7 3" xfId="3698" xr:uid="{00000000-0005-0000-0000-00001B100000}"/>
    <cellStyle name="Normal 7 3 2" xfId="3699" xr:uid="{00000000-0005-0000-0000-00001C100000}"/>
    <cellStyle name="Normal 7 3 2 2" xfId="3700" xr:uid="{00000000-0005-0000-0000-00001D100000}"/>
    <cellStyle name="Normal 7 3 3" xfId="3701" xr:uid="{00000000-0005-0000-0000-00001E100000}"/>
    <cellStyle name="Normal 7_!1 1 bao cao giao KH ve HTCMT vung TNB   12-12-2011" xfId="3702" xr:uid="{00000000-0005-0000-0000-00001F100000}"/>
    <cellStyle name="Normal 79" xfId="3703" xr:uid="{00000000-0005-0000-0000-000020100000}"/>
    <cellStyle name="Normal 79 2" xfId="3704" xr:uid="{00000000-0005-0000-0000-000021100000}"/>
    <cellStyle name="Normal 79 2 2" xfId="3705" xr:uid="{00000000-0005-0000-0000-000022100000}"/>
    <cellStyle name="Normal 79 2 2 2" xfId="3706" xr:uid="{00000000-0005-0000-0000-000023100000}"/>
    <cellStyle name="Normal 79 2 2 2 2" xfId="3707" xr:uid="{00000000-0005-0000-0000-000024100000}"/>
    <cellStyle name="Normal 79 2 2 2 2 2" xfId="6289" xr:uid="{00000000-0005-0000-0000-000025100000}"/>
    <cellStyle name="Normal 79 2 2 2 3" xfId="6288" xr:uid="{00000000-0005-0000-0000-000026100000}"/>
    <cellStyle name="Normal 79 2 2 3" xfId="3708" xr:uid="{00000000-0005-0000-0000-000027100000}"/>
    <cellStyle name="Normal 79 2 2 3 2" xfId="6290" xr:uid="{00000000-0005-0000-0000-000028100000}"/>
    <cellStyle name="Normal 79 2 2 4" xfId="6287" xr:uid="{00000000-0005-0000-0000-000029100000}"/>
    <cellStyle name="Normal 79 2 3" xfId="3709" xr:uid="{00000000-0005-0000-0000-00002A100000}"/>
    <cellStyle name="Normal 79 2 3 2" xfId="3710" xr:uid="{00000000-0005-0000-0000-00002B100000}"/>
    <cellStyle name="Normal 79 2 3 2 2" xfId="6292" xr:uid="{00000000-0005-0000-0000-00002C100000}"/>
    <cellStyle name="Normal 79 2 3 3" xfId="6291" xr:uid="{00000000-0005-0000-0000-00002D100000}"/>
    <cellStyle name="Normal 79 2 4" xfId="3711" xr:uid="{00000000-0005-0000-0000-00002E100000}"/>
    <cellStyle name="Normal 79 2 4 2" xfId="6293" xr:uid="{00000000-0005-0000-0000-00002F100000}"/>
    <cellStyle name="Normal 79 2 5" xfId="6286" xr:uid="{00000000-0005-0000-0000-000030100000}"/>
    <cellStyle name="Normal 79 3" xfId="3712" xr:uid="{00000000-0005-0000-0000-000031100000}"/>
    <cellStyle name="Normal 79 3 2" xfId="3713" xr:uid="{00000000-0005-0000-0000-000032100000}"/>
    <cellStyle name="Normal 79 3 2 2" xfId="3714" xr:uid="{00000000-0005-0000-0000-000033100000}"/>
    <cellStyle name="Normal 79 3 2 2 2" xfId="6296" xr:uid="{00000000-0005-0000-0000-000034100000}"/>
    <cellStyle name="Normal 79 3 2 3" xfId="6295" xr:uid="{00000000-0005-0000-0000-000035100000}"/>
    <cellStyle name="Normal 79 3 3" xfId="3715" xr:uid="{00000000-0005-0000-0000-000036100000}"/>
    <cellStyle name="Normal 79 3 3 2" xfId="6297" xr:uid="{00000000-0005-0000-0000-000037100000}"/>
    <cellStyle name="Normal 79 3 4" xfId="6294" xr:uid="{00000000-0005-0000-0000-000038100000}"/>
    <cellStyle name="Normal 79 4" xfId="3716" xr:uid="{00000000-0005-0000-0000-000039100000}"/>
    <cellStyle name="Normal 79 4 2" xfId="3717" xr:uid="{00000000-0005-0000-0000-00003A100000}"/>
    <cellStyle name="Normal 79 4 2 2" xfId="6299" xr:uid="{00000000-0005-0000-0000-00003B100000}"/>
    <cellStyle name="Normal 79 4 3" xfId="6298" xr:uid="{00000000-0005-0000-0000-00003C100000}"/>
    <cellStyle name="Normal 79 5" xfId="3718" xr:uid="{00000000-0005-0000-0000-00003D100000}"/>
    <cellStyle name="Normal 79 5 2" xfId="6300" xr:uid="{00000000-0005-0000-0000-00003E100000}"/>
    <cellStyle name="Normal 79 6" xfId="6285" xr:uid="{00000000-0005-0000-0000-00003F100000}"/>
    <cellStyle name="Normal 8" xfId="2" xr:uid="{00000000-0005-0000-0000-000040100000}"/>
    <cellStyle name="Normal 8 2" xfId="3719" xr:uid="{00000000-0005-0000-0000-000041100000}"/>
    <cellStyle name="Normal 8 2 2" xfId="3720" xr:uid="{00000000-0005-0000-0000-000042100000}"/>
    <cellStyle name="Normal 8 2 2 2" xfId="3721" xr:uid="{00000000-0005-0000-0000-000043100000}"/>
    <cellStyle name="Normal 8 2 3" xfId="3722" xr:uid="{00000000-0005-0000-0000-000044100000}"/>
    <cellStyle name="Normal 8 3" xfId="3723" xr:uid="{00000000-0005-0000-0000-000045100000}"/>
    <cellStyle name="Normal 8 36" xfId="5874" xr:uid="{00000000-0005-0000-0000-000046100000}"/>
    <cellStyle name="Normal 8_21.3.2012Tong hop von ung nam 2012(banBCa.Hong)" xfId="3724" xr:uid="{00000000-0005-0000-0000-000047100000}"/>
    <cellStyle name="Normal 821" xfId="3725" xr:uid="{00000000-0005-0000-0000-000048100000}"/>
    <cellStyle name="Normal 9" xfId="3726" xr:uid="{00000000-0005-0000-0000-000049100000}"/>
    <cellStyle name="Normal 9 146" xfId="3727" xr:uid="{00000000-0005-0000-0000-00004A100000}"/>
    <cellStyle name="Normal 9 146 2" xfId="3728" xr:uid="{00000000-0005-0000-0000-00004B100000}"/>
    <cellStyle name="Normal 9 146 2 2" xfId="3729" xr:uid="{00000000-0005-0000-0000-00004C100000}"/>
    <cellStyle name="Normal 9 146 8" xfId="3730" xr:uid="{00000000-0005-0000-0000-00004D100000}"/>
    <cellStyle name="Normal 9 146 8 2" xfId="3731" xr:uid="{00000000-0005-0000-0000-00004E100000}"/>
    <cellStyle name="Normal 9 2" xfId="3732" xr:uid="{00000000-0005-0000-0000-00004F100000}"/>
    <cellStyle name="Normal 9 2 50" xfId="3733" xr:uid="{00000000-0005-0000-0000-000050100000}"/>
    <cellStyle name="Normal 9 3" xfId="3734" xr:uid="{00000000-0005-0000-0000-000051100000}"/>
    <cellStyle name="Normal 9 3 76" xfId="3735" xr:uid="{00000000-0005-0000-0000-000052100000}"/>
    <cellStyle name="Normal 9 4" xfId="3736" xr:uid="{00000000-0005-0000-0000-000053100000}"/>
    <cellStyle name="Normal 9 4 2" xfId="3737" xr:uid="{00000000-0005-0000-0000-000054100000}"/>
    <cellStyle name="Normal 9 4 2 2" xfId="6302" xr:uid="{00000000-0005-0000-0000-000055100000}"/>
    <cellStyle name="Normal 9 4 3" xfId="6301" xr:uid="{00000000-0005-0000-0000-000056100000}"/>
    <cellStyle name="Normal 9_Bieu KH trung han BKH TW" xfId="3738" xr:uid="{00000000-0005-0000-0000-000057100000}"/>
    <cellStyle name="Normal_Bieu mau (CV )" xfId="6" xr:uid="{00000000-0005-0000-0000-000058100000}"/>
    <cellStyle name="Normal1" xfId="3739" xr:uid="{00000000-0005-0000-0000-000059100000}"/>
    <cellStyle name="Normal8" xfId="3740" xr:uid="{00000000-0005-0000-0000-00005A100000}"/>
    <cellStyle name="Normale_ PESO ELETTR." xfId="3741" xr:uid="{00000000-0005-0000-0000-00005B100000}"/>
    <cellStyle name="Normalny_Cennik obowiazuje od 06-08-2001 r (1)" xfId="3742" xr:uid="{00000000-0005-0000-0000-00005C100000}"/>
    <cellStyle name="Note 2" xfId="3743" xr:uid="{00000000-0005-0000-0000-00005D100000}"/>
    <cellStyle name="Note 2 2" xfId="3744" xr:uid="{00000000-0005-0000-0000-00005E100000}"/>
    <cellStyle name="Note 2 2 2" xfId="6304" xr:uid="{00000000-0005-0000-0000-00005F100000}"/>
    <cellStyle name="Note 2 2 2 2" xfId="6393" xr:uid="{00000000-0005-0000-0000-000060100000}"/>
    <cellStyle name="Note 2 3" xfId="6303" xr:uid="{00000000-0005-0000-0000-000061100000}"/>
    <cellStyle name="Note 2 3 2" xfId="6392" xr:uid="{00000000-0005-0000-0000-000062100000}"/>
    <cellStyle name="Note 3" xfId="3745" xr:uid="{00000000-0005-0000-0000-000063100000}"/>
    <cellStyle name="Note 3 2" xfId="3746" xr:uid="{00000000-0005-0000-0000-000064100000}"/>
    <cellStyle name="Note 3 2 2" xfId="6306" xr:uid="{00000000-0005-0000-0000-000065100000}"/>
    <cellStyle name="Note 3 2 2 2" xfId="6395" xr:uid="{00000000-0005-0000-0000-000066100000}"/>
    <cellStyle name="Note 3 3" xfId="6305" xr:uid="{00000000-0005-0000-0000-000067100000}"/>
    <cellStyle name="Note 3 3 2" xfId="6394" xr:uid="{00000000-0005-0000-0000-000068100000}"/>
    <cellStyle name="Note 4" xfId="3747" xr:uid="{00000000-0005-0000-0000-000069100000}"/>
    <cellStyle name="Note 4 2" xfId="3748" xr:uid="{00000000-0005-0000-0000-00006A100000}"/>
    <cellStyle name="Note 4 2 2" xfId="6308" xr:uid="{00000000-0005-0000-0000-00006B100000}"/>
    <cellStyle name="Note 4 2 2 2" xfId="6397" xr:uid="{00000000-0005-0000-0000-00006C100000}"/>
    <cellStyle name="Note 4 3" xfId="6307" xr:uid="{00000000-0005-0000-0000-00006D100000}"/>
    <cellStyle name="Note 4 3 2" xfId="6396" xr:uid="{00000000-0005-0000-0000-00006E100000}"/>
    <cellStyle name="Note 5" xfId="3749" xr:uid="{00000000-0005-0000-0000-00006F100000}"/>
    <cellStyle name="Note 5 2" xfId="6309" xr:uid="{00000000-0005-0000-0000-000070100000}"/>
    <cellStyle name="Note 5 2 2" xfId="6398" xr:uid="{00000000-0005-0000-0000-000071100000}"/>
    <cellStyle name="Note 6" xfId="3750" xr:uid="{00000000-0005-0000-0000-000072100000}"/>
    <cellStyle name="Note 6 2" xfId="3751" xr:uid="{00000000-0005-0000-0000-000073100000}"/>
    <cellStyle name="Note 7" xfId="79" xr:uid="{00000000-0005-0000-0000-000074100000}"/>
    <cellStyle name="Note 7 2" xfId="5894" xr:uid="{00000000-0005-0000-0000-000075100000}"/>
    <cellStyle name="NWM" xfId="3752" xr:uid="{00000000-0005-0000-0000-000076100000}"/>
    <cellStyle name="nga" xfId="3047" xr:uid="{00000000-0005-0000-0000-000077100000}"/>
    <cellStyle name="o" xfId="3753" xr:uid="{00000000-0005-0000-0000-000078100000}"/>
    <cellStyle name="o 2" xfId="3754" xr:uid="{00000000-0005-0000-0000-000079100000}"/>
    <cellStyle name="Ò_x000d_Normal_123569" xfId="3755" xr:uid="{00000000-0005-0000-0000-00007A100000}"/>
    <cellStyle name="o_Muc thu-chi KB Ha Tay" xfId="3756" xr:uid="{00000000-0005-0000-0000-00007B100000}"/>
    <cellStyle name="o_Muc thu-chi KB Ha Tay_KHKT_tong_quat_BK_(Pb_20.3)(1) (1)" xfId="3757" xr:uid="{00000000-0005-0000-0000-00007C100000}"/>
    <cellStyle name="o_Muc thu-chi KB Ha Tay_PL 2 (Nhan su)" xfId="3758" xr:uid="{00000000-0005-0000-0000-00007D100000}"/>
    <cellStyle name="o_Muc thu-chi KB Ha Tay_PL1 " xfId="3759" xr:uid="{00000000-0005-0000-0000-00007E100000}"/>
    <cellStyle name="o_Muc thu-chi KB Ha Tay_TINH HNH DOANH NGHIEP GUI KIEM TOAN" xfId="3760" xr:uid="{00000000-0005-0000-0000-00007F100000}"/>
    <cellStyle name="Ò_x005f_x000d_Normal_123569" xfId="3761" xr:uid="{00000000-0005-0000-0000-000080100000}"/>
    <cellStyle name="Ò_x005f_x005f_x005f_x000d_Normal_123569" xfId="3762" xr:uid="{00000000-0005-0000-0000-000081100000}"/>
    <cellStyle name="Œ…‹æØ‚è [0.00]_ÆÂ¹²" xfId="3763" xr:uid="{00000000-0005-0000-0000-000082100000}"/>
    <cellStyle name="Œ…‹æØ‚è_laroux" xfId="3764" xr:uid="{00000000-0005-0000-0000-000083100000}"/>
    <cellStyle name="oft Excel]_x000a__x000a_Comment=open=/f ‚ðw’è‚·‚é‚ÆAƒ†[ƒU[’è‹`ŠÖ”‚ðŠÖ”“\‚è•t‚¯‚Ìˆê——‚É“o˜^‚·‚é‚±‚Æ‚ª‚Å‚«‚Ü‚·B_x000a__x000a_Maximized" xfId="3765" xr:uid="{00000000-0005-0000-0000-000084100000}"/>
    <cellStyle name="oft Excel]_x000a__x000a_Comment=The open=/f lines load custom functions into the Paste Function list._x000a__x000a_Maximized=2_x000a__x000a_Basics=1_x000a__x000a_A" xfId="3766" xr:uid="{00000000-0005-0000-0000-000085100000}"/>
    <cellStyle name="oft Excel]_x000a__x000a_Comment=The open=/f lines load custom functions into the Paste Function list._x000a__x000a_Maximized=3_x000a__x000a_Basics=1_x000a__x000a_A" xfId="3767" xr:uid="{00000000-0005-0000-0000-000086100000}"/>
    <cellStyle name="oft Excel]_x000d__x000a_Comment=open=/f ‚ðw’è‚·‚é‚ÆAƒ†[ƒU[’è‹`ŠÖ”‚ðŠÖ”“\‚è•t‚¯‚Ìˆê——‚É“o˜^‚·‚é‚±‚Æ‚ª‚Å‚«‚Ü‚·B_x000d__x000a_Maximized" xfId="3768" xr:uid="{00000000-0005-0000-0000-000087100000}"/>
    <cellStyle name="oft Excel]_x000d__x000a_Comment=open=/f ‚ðŽw’è‚·‚é‚ÆAƒ†[ƒU[’è‹`ŠÖ”‚ðŠÖ”“\‚è•t‚¯‚Ìˆê——‚É“o˜^‚·‚é‚±‚Æ‚ª‚Å‚«‚Ü‚·B_x000d__x000a_Maximized" xfId="3769" xr:uid="{00000000-0005-0000-0000-000088100000}"/>
    <cellStyle name="oft Excel]_x000d__x000a_Comment=The open=/f lines load custom functions into the Paste Function list._x000d__x000a_Maximized=2_x000d__x000a_Basics=1_x000d__x000a_A" xfId="3770" xr:uid="{00000000-0005-0000-0000-000089100000}"/>
    <cellStyle name="oft Excel]_x000d__x000a_Comment=The open=/f lines load custom functions into the Paste Function list._x000d__x000a_Maximized=2_x000d__x000a_Basics=1_x000d__x000a_A 2" xfId="3771" xr:uid="{00000000-0005-0000-0000-00008A100000}"/>
    <cellStyle name="oft Excel]_x000d__x000a_Comment=The open=/f lines load custom functions into the Paste Function list._x000d__x000a_Maximized=2_x000d__x000a_Basics=1_x000d__x000a_A_KHKT_tong_quat_BK_(Pb_20.3)(1) (1)" xfId="3772" xr:uid="{00000000-0005-0000-0000-00008B100000}"/>
    <cellStyle name="oft Excel]_x000d__x000a_Comment=The open=/f lines load custom functions into the Paste Function list._x000d__x000a_Maximized=3_x000d__x000a_Basics=1_x000d__x000a_A" xfId="3773" xr:uid="{00000000-0005-0000-0000-00008C100000}"/>
    <cellStyle name="oft Excel]_x000d__x000a_Comment=The open=/f lines load custom functions into the Paste Function list._x000d__x000a_Maximized=3_x000d__x000a_Basics=1_x000d__x000a_A 2" xfId="3774" xr:uid="{00000000-0005-0000-0000-00008D100000}"/>
    <cellStyle name="oft Excel]_x005f_x000d__x005f_x000a_Comment=open=/f ‚ðw’è‚·‚é‚ÆAƒ†[ƒU[’è‹`ŠÖ”‚ðŠÖ”“\‚è•t‚¯‚Ìˆê——‚É“o˜^‚·‚é‚±‚Æ‚ª‚Å‚«‚Ü‚·B_x005f_x000d__x005f_x000a_Maximized" xfId="3775" xr:uid="{00000000-0005-0000-0000-00008E100000}"/>
    <cellStyle name="omma [0]_Mktg Prog" xfId="3776" xr:uid="{00000000-0005-0000-0000-00008F100000}"/>
    <cellStyle name="ormal_Sheet1_1" xfId="3777" xr:uid="{00000000-0005-0000-0000-000090100000}"/>
    <cellStyle name="Output 2" xfId="3778" xr:uid="{00000000-0005-0000-0000-000091100000}"/>
    <cellStyle name="Output 2 2" xfId="3779" xr:uid="{00000000-0005-0000-0000-000092100000}"/>
    <cellStyle name="Output 2 3" xfId="6310" xr:uid="{00000000-0005-0000-0000-000093100000}"/>
    <cellStyle name="Output 2 3 2" xfId="6399" xr:uid="{00000000-0005-0000-0000-000094100000}"/>
    <cellStyle name="Output 3" xfId="3780" xr:uid="{00000000-0005-0000-0000-000095100000}"/>
    <cellStyle name="Output 3 2" xfId="6311" xr:uid="{00000000-0005-0000-0000-000096100000}"/>
    <cellStyle name="Output 3 2 2" xfId="6400" xr:uid="{00000000-0005-0000-0000-000097100000}"/>
    <cellStyle name="Output 4" xfId="3781" xr:uid="{00000000-0005-0000-0000-000098100000}"/>
    <cellStyle name="Output 4 2" xfId="6312" xr:uid="{00000000-0005-0000-0000-000099100000}"/>
    <cellStyle name="Output 4 2 2" xfId="6401" xr:uid="{00000000-0005-0000-0000-00009A100000}"/>
    <cellStyle name="Output 5" xfId="80" xr:uid="{00000000-0005-0000-0000-00009B100000}"/>
    <cellStyle name="p" xfId="3782" xr:uid="{00000000-0005-0000-0000-00009C100000}"/>
    <cellStyle name="paint" xfId="3783" xr:uid="{00000000-0005-0000-0000-00009D100000}"/>
    <cellStyle name="paint 2" xfId="3784" xr:uid="{00000000-0005-0000-0000-00009E100000}"/>
    <cellStyle name="paint 2 2" xfId="3785" xr:uid="{00000000-0005-0000-0000-00009F100000}"/>
    <cellStyle name="paint_05-12  KH trung han 2016-2020 - Liem Thinh edited" xfId="3786" xr:uid="{00000000-0005-0000-0000-0000A0100000}"/>
    <cellStyle name="Pattern" xfId="3787" xr:uid="{00000000-0005-0000-0000-0000A1100000}"/>
    <cellStyle name="Pattern 10" xfId="3788" xr:uid="{00000000-0005-0000-0000-0000A2100000}"/>
    <cellStyle name="Pattern 11" xfId="3789" xr:uid="{00000000-0005-0000-0000-0000A3100000}"/>
    <cellStyle name="Pattern 12" xfId="3790" xr:uid="{00000000-0005-0000-0000-0000A4100000}"/>
    <cellStyle name="Pattern 13" xfId="3791" xr:uid="{00000000-0005-0000-0000-0000A5100000}"/>
    <cellStyle name="Pattern 14" xfId="3792" xr:uid="{00000000-0005-0000-0000-0000A6100000}"/>
    <cellStyle name="Pattern 15" xfId="3793" xr:uid="{00000000-0005-0000-0000-0000A7100000}"/>
    <cellStyle name="Pattern 16" xfId="3794" xr:uid="{00000000-0005-0000-0000-0000A8100000}"/>
    <cellStyle name="Pattern 2" xfId="3795" xr:uid="{00000000-0005-0000-0000-0000A9100000}"/>
    <cellStyle name="Pattern 3" xfId="3796" xr:uid="{00000000-0005-0000-0000-0000AA100000}"/>
    <cellStyle name="Pattern 4" xfId="3797" xr:uid="{00000000-0005-0000-0000-0000AB100000}"/>
    <cellStyle name="Pattern 5" xfId="3798" xr:uid="{00000000-0005-0000-0000-0000AC100000}"/>
    <cellStyle name="Pattern 6" xfId="3799" xr:uid="{00000000-0005-0000-0000-0000AD100000}"/>
    <cellStyle name="Pattern 7" xfId="3800" xr:uid="{00000000-0005-0000-0000-0000AE100000}"/>
    <cellStyle name="Pattern 8" xfId="3801" xr:uid="{00000000-0005-0000-0000-0000AF100000}"/>
    <cellStyle name="Pattern 9" xfId="3802" xr:uid="{00000000-0005-0000-0000-0000B0100000}"/>
    <cellStyle name="per.style" xfId="3803" xr:uid="{00000000-0005-0000-0000-0000B1100000}"/>
    <cellStyle name="per.style 2" xfId="3804" xr:uid="{00000000-0005-0000-0000-0000B2100000}"/>
    <cellStyle name="Percent %" xfId="3805" xr:uid="{00000000-0005-0000-0000-0000B4100000}"/>
    <cellStyle name="Percent % Long Underline" xfId="3806" xr:uid="{00000000-0005-0000-0000-0000B5100000}"/>
    <cellStyle name="Percent %_Worksheet in  US Financial Statements Ref. Workbook - Single Co" xfId="3807" xr:uid="{00000000-0005-0000-0000-0000B6100000}"/>
    <cellStyle name="Percent (0)" xfId="3808" xr:uid="{00000000-0005-0000-0000-0000B7100000}"/>
    <cellStyle name="Percent (0) 10" xfId="3809" xr:uid="{00000000-0005-0000-0000-0000B8100000}"/>
    <cellStyle name="Percent (0) 11" xfId="3810" xr:uid="{00000000-0005-0000-0000-0000B9100000}"/>
    <cellStyle name="Percent (0) 12" xfId="3811" xr:uid="{00000000-0005-0000-0000-0000BA100000}"/>
    <cellStyle name="Percent (0) 13" xfId="3812" xr:uid="{00000000-0005-0000-0000-0000BB100000}"/>
    <cellStyle name="Percent (0) 14" xfId="3813" xr:uid="{00000000-0005-0000-0000-0000BC100000}"/>
    <cellStyle name="Percent (0) 15" xfId="3814" xr:uid="{00000000-0005-0000-0000-0000BD100000}"/>
    <cellStyle name="Percent (0) 2" xfId="3815" xr:uid="{00000000-0005-0000-0000-0000BE100000}"/>
    <cellStyle name="Percent (0) 3" xfId="3816" xr:uid="{00000000-0005-0000-0000-0000BF100000}"/>
    <cellStyle name="Percent (0) 4" xfId="3817" xr:uid="{00000000-0005-0000-0000-0000C0100000}"/>
    <cellStyle name="Percent (0) 5" xfId="3818" xr:uid="{00000000-0005-0000-0000-0000C1100000}"/>
    <cellStyle name="Percent (0) 6" xfId="3819" xr:uid="{00000000-0005-0000-0000-0000C2100000}"/>
    <cellStyle name="Percent (0) 7" xfId="3820" xr:uid="{00000000-0005-0000-0000-0000C3100000}"/>
    <cellStyle name="Percent (0) 8" xfId="3821" xr:uid="{00000000-0005-0000-0000-0000C4100000}"/>
    <cellStyle name="Percent (0) 9" xfId="3822" xr:uid="{00000000-0005-0000-0000-0000C5100000}"/>
    <cellStyle name="Percent [0]" xfId="3823" xr:uid="{00000000-0005-0000-0000-0000C6100000}"/>
    <cellStyle name="Percent [0] 10" xfId="3824" xr:uid="{00000000-0005-0000-0000-0000C7100000}"/>
    <cellStyle name="Percent [0] 11" xfId="3825" xr:uid="{00000000-0005-0000-0000-0000C8100000}"/>
    <cellStyle name="Percent [0] 12" xfId="3826" xr:uid="{00000000-0005-0000-0000-0000C9100000}"/>
    <cellStyle name="Percent [0] 13" xfId="3827" xr:uid="{00000000-0005-0000-0000-0000CA100000}"/>
    <cellStyle name="Percent [0] 14" xfId="3828" xr:uid="{00000000-0005-0000-0000-0000CB100000}"/>
    <cellStyle name="Percent [0] 15" xfId="3829" xr:uid="{00000000-0005-0000-0000-0000CC100000}"/>
    <cellStyle name="Percent [0] 16" xfId="3830" xr:uid="{00000000-0005-0000-0000-0000CD100000}"/>
    <cellStyle name="Percent [0] 2" xfId="3831" xr:uid="{00000000-0005-0000-0000-0000CE100000}"/>
    <cellStyle name="Percent [0] 3" xfId="3832" xr:uid="{00000000-0005-0000-0000-0000CF100000}"/>
    <cellStyle name="Percent [0] 4" xfId="3833" xr:uid="{00000000-0005-0000-0000-0000D0100000}"/>
    <cellStyle name="Percent [0] 5" xfId="3834" xr:uid="{00000000-0005-0000-0000-0000D1100000}"/>
    <cellStyle name="Percent [0] 6" xfId="3835" xr:uid="{00000000-0005-0000-0000-0000D2100000}"/>
    <cellStyle name="Percent [0] 7" xfId="3836" xr:uid="{00000000-0005-0000-0000-0000D3100000}"/>
    <cellStyle name="Percent [0] 8" xfId="3837" xr:uid="{00000000-0005-0000-0000-0000D4100000}"/>
    <cellStyle name="Percent [0] 9" xfId="3838" xr:uid="{00000000-0005-0000-0000-0000D5100000}"/>
    <cellStyle name="Percent [00]" xfId="3839" xr:uid="{00000000-0005-0000-0000-0000D6100000}"/>
    <cellStyle name="Percent [00] 10" xfId="3840" xr:uid="{00000000-0005-0000-0000-0000D7100000}"/>
    <cellStyle name="Percent [00] 11" xfId="3841" xr:uid="{00000000-0005-0000-0000-0000D8100000}"/>
    <cellStyle name="Percent [00] 12" xfId="3842" xr:uid="{00000000-0005-0000-0000-0000D9100000}"/>
    <cellStyle name="Percent [00] 13" xfId="3843" xr:uid="{00000000-0005-0000-0000-0000DA100000}"/>
    <cellStyle name="Percent [00] 14" xfId="3844" xr:uid="{00000000-0005-0000-0000-0000DB100000}"/>
    <cellStyle name="Percent [00] 15" xfId="3845" xr:uid="{00000000-0005-0000-0000-0000DC100000}"/>
    <cellStyle name="Percent [00] 16" xfId="3846" xr:uid="{00000000-0005-0000-0000-0000DD100000}"/>
    <cellStyle name="Percent [00] 2" xfId="3847" xr:uid="{00000000-0005-0000-0000-0000DE100000}"/>
    <cellStyle name="Percent [00] 3" xfId="3848" xr:uid="{00000000-0005-0000-0000-0000DF100000}"/>
    <cellStyle name="Percent [00] 4" xfId="3849" xr:uid="{00000000-0005-0000-0000-0000E0100000}"/>
    <cellStyle name="Percent [00] 5" xfId="3850" xr:uid="{00000000-0005-0000-0000-0000E1100000}"/>
    <cellStyle name="Percent [00] 6" xfId="3851" xr:uid="{00000000-0005-0000-0000-0000E2100000}"/>
    <cellStyle name="Percent [00] 7" xfId="3852" xr:uid="{00000000-0005-0000-0000-0000E3100000}"/>
    <cellStyle name="Percent [00] 8" xfId="3853" xr:uid="{00000000-0005-0000-0000-0000E4100000}"/>
    <cellStyle name="Percent [00] 9" xfId="3854" xr:uid="{00000000-0005-0000-0000-0000E5100000}"/>
    <cellStyle name="Percent [2]" xfId="3855" xr:uid="{00000000-0005-0000-0000-0000E6100000}"/>
    <cellStyle name="Percent [2] 10" xfId="3856" xr:uid="{00000000-0005-0000-0000-0000E7100000}"/>
    <cellStyle name="Percent [2] 11" xfId="3857" xr:uid="{00000000-0005-0000-0000-0000E8100000}"/>
    <cellStyle name="Percent [2] 12" xfId="3858" xr:uid="{00000000-0005-0000-0000-0000E9100000}"/>
    <cellStyle name="Percent [2] 13" xfId="3859" xr:uid="{00000000-0005-0000-0000-0000EA100000}"/>
    <cellStyle name="Percent [2] 14" xfId="3860" xr:uid="{00000000-0005-0000-0000-0000EB100000}"/>
    <cellStyle name="Percent [2] 15" xfId="3861" xr:uid="{00000000-0005-0000-0000-0000EC100000}"/>
    <cellStyle name="Percent [2] 16" xfId="3862" xr:uid="{00000000-0005-0000-0000-0000ED100000}"/>
    <cellStyle name="Percent [2] 2" xfId="3863" xr:uid="{00000000-0005-0000-0000-0000EE100000}"/>
    <cellStyle name="Percent [2] 2 2" xfId="3864" xr:uid="{00000000-0005-0000-0000-0000EF100000}"/>
    <cellStyle name="Percent [2] 3" xfId="3865" xr:uid="{00000000-0005-0000-0000-0000F0100000}"/>
    <cellStyle name="Percent [2] 4" xfId="3866" xr:uid="{00000000-0005-0000-0000-0000F1100000}"/>
    <cellStyle name="Percent [2] 5" xfId="3867" xr:uid="{00000000-0005-0000-0000-0000F2100000}"/>
    <cellStyle name="Percent [2] 6" xfId="3868" xr:uid="{00000000-0005-0000-0000-0000F3100000}"/>
    <cellStyle name="Percent [2] 7" xfId="3869" xr:uid="{00000000-0005-0000-0000-0000F4100000}"/>
    <cellStyle name="Percent [2] 8" xfId="3870" xr:uid="{00000000-0005-0000-0000-0000F5100000}"/>
    <cellStyle name="Percent [2] 9" xfId="3871" xr:uid="{00000000-0005-0000-0000-0000F6100000}"/>
    <cellStyle name="Percent 0.0%" xfId="3872" xr:uid="{00000000-0005-0000-0000-0000F7100000}"/>
    <cellStyle name="Percent 0.0% Long Underline" xfId="3873" xr:uid="{00000000-0005-0000-0000-0000F8100000}"/>
    <cellStyle name="Percent 0.00%" xfId="3874" xr:uid="{00000000-0005-0000-0000-0000F9100000}"/>
    <cellStyle name="Percent 0.00% Long Underline" xfId="3875" xr:uid="{00000000-0005-0000-0000-0000FA100000}"/>
    <cellStyle name="Percent 0.000%" xfId="3876" xr:uid="{00000000-0005-0000-0000-0000FB100000}"/>
    <cellStyle name="Percent 0.000% Long Underline" xfId="3877" xr:uid="{00000000-0005-0000-0000-0000FC100000}"/>
    <cellStyle name="Percent 10" xfId="3878" xr:uid="{00000000-0005-0000-0000-0000FD100000}"/>
    <cellStyle name="Percent 10 2" xfId="3879" xr:uid="{00000000-0005-0000-0000-0000FE100000}"/>
    <cellStyle name="Percent 11" xfId="3880" xr:uid="{00000000-0005-0000-0000-0000FF100000}"/>
    <cellStyle name="Percent 11 2" xfId="3881" xr:uid="{00000000-0005-0000-0000-000000110000}"/>
    <cellStyle name="Percent 12" xfId="3882" xr:uid="{00000000-0005-0000-0000-000001110000}"/>
    <cellStyle name="Percent 12 2" xfId="3883" xr:uid="{00000000-0005-0000-0000-000002110000}"/>
    <cellStyle name="Percent 13" xfId="3884" xr:uid="{00000000-0005-0000-0000-000003110000}"/>
    <cellStyle name="Percent 13 2" xfId="3885" xr:uid="{00000000-0005-0000-0000-000004110000}"/>
    <cellStyle name="Percent 14" xfId="3886" xr:uid="{00000000-0005-0000-0000-000005110000}"/>
    <cellStyle name="Percent 14 2" xfId="3887" xr:uid="{00000000-0005-0000-0000-000006110000}"/>
    <cellStyle name="Percent 15" xfId="3888" xr:uid="{00000000-0005-0000-0000-000007110000}"/>
    <cellStyle name="Percent 16" xfId="3889" xr:uid="{00000000-0005-0000-0000-000008110000}"/>
    <cellStyle name="Percent 17" xfId="3890" xr:uid="{00000000-0005-0000-0000-000009110000}"/>
    <cellStyle name="Percent 18" xfId="3891" xr:uid="{00000000-0005-0000-0000-00000A110000}"/>
    <cellStyle name="Percent 19" xfId="3892" xr:uid="{00000000-0005-0000-0000-00000B110000}"/>
    <cellStyle name="Percent 19 2" xfId="3893" xr:uid="{00000000-0005-0000-0000-00000C110000}"/>
    <cellStyle name="Percent 2" xfId="3894" xr:uid="{00000000-0005-0000-0000-00000D110000}"/>
    <cellStyle name="Percent 2 2" xfId="3895" xr:uid="{00000000-0005-0000-0000-00000E110000}"/>
    <cellStyle name="Percent 2 2 2" xfId="3896" xr:uid="{00000000-0005-0000-0000-00000F110000}"/>
    <cellStyle name="Percent 2 2 3" xfId="3897" xr:uid="{00000000-0005-0000-0000-000010110000}"/>
    <cellStyle name="Percent 2 3" xfId="3898" xr:uid="{00000000-0005-0000-0000-000011110000}"/>
    <cellStyle name="Percent 2 4" xfId="3899" xr:uid="{00000000-0005-0000-0000-000012110000}"/>
    <cellStyle name="Percent 2_Bieu kem de cuong" xfId="3900" xr:uid="{00000000-0005-0000-0000-000013110000}"/>
    <cellStyle name="Percent 20" xfId="3901" xr:uid="{00000000-0005-0000-0000-000014110000}"/>
    <cellStyle name="Percent 20 2" xfId="3902" xr:uid="{00000000-0005-0000-0000-000015110000}"/>
    <cellStyle name="Percent 21" xfId="3903" xr:uid="{00000000-0005-0000-0000-000016110000}"/>
    <cellStyle name="Percent 22" xfId="3904" xr:uid="{00000000-0005-0000-0000-000017110000}"/>
    <cellStyle name="Percent 23" xfId="3905" xr:uid="{00000000-0005-0000-0000-000018110000}"/>
    <cellStyle name="Percent 24" xfId="3906" xr:uid="{00000000-0005-0000-0000-000019110000}"/>
    <cellStyle name="Percent 24 2" xfId="3907" xr:uid="{00000000-0005-0000-0000-00001A110000}"/>
    <cellStyle name="Percent 25" xfId="3908" xr:uid="{00000000-0005-0000-0000-00001B110000}"/>
    <cellStyle name="Percent 26" xfId="3909" xr:uid="{00000000-0005-0000-0000-00001C110000}"/>
    <cellStyle name="Percent 26 2" xfId="6313" xr:uid="{00000000-0005-0000-0000-00001D110000}"/>
    <cellStyle name="Percent 27" xfId="5879" xr:uid="{00000000-0005-0000-0000-00001E110000}"/>
    <cellStyle name="Percent 3" xfId="3910" xr:uid="{00000000-0005-0000-0000-00001F110000}"/>
    <cellStyle name="Percent 3 2" xfId="3911" xr:uid="{00000000-0005-0000-0000-000020110000}"/>
    <cellStyle name="Percent 3 3" xfId="3912" xr:uid="{00000000-0005-0000-0000-000021110000}"/>
    <cellStyle name="Percent 3 3 2" xfId="3913" xr:uid="{00000000-0005-0000-0000-000022110000}"/>
    <cellStyle name="Percent 3 4" xfId="3914" xr:uid="{00000000-0005-0000-0000-000023110000}"/>
    <cellStyle name="Percent 4" xfId="3915" xr:uid="{00000000-0005-0000-0000-000024110000}"/>
    <cellStyle name="Percent 5" xfId="3916" xr:uid="{00000000-0005-0000-0000-000025110000}"/>
    <cellStyle name="Percent 5 2" xfId="3917" xr:uid="{00000000-0005-0000-0000-000026110000}"/>
    <cellStyle name="Percent 6" xfId="3918" xr:uid="{00000000-0005-0000-0000-000027110000}"/>
    <cellStyle name="Percent 6 2" xfId="3919" xr:uid="{00000000-0005-0000-0000-000028110000}"/>
    <cellStyle name="Percent 7" xfId="3920" xr:uid="{00000000-0005-0000-0000-000029110000}"/>
    <cellStyle name="Percent 7 2" xfId="3921" xr:uid="{00000000-0005-0000-0000-00002A110000}"/>
    <cellStyle name="Percent 8" xfId="3922" xr:uid="{00000000-0005-0000-0000-00002B110000}"/>
    <cellStyle name="Percent 8 2" xfId="3923" xr:uid="{00000000-0005-0000-0000-00002C110000}"/>
    <cellStyle name="Percent 9" xfId="3924" xr:uid="{00000000-0005-0000-0000-00002D110000}"/>
    <cellStyle name="Percent 9 2" xfId="3925" xr:uid="{00000000-0005-0000-0000-00002E110000}"/>
    <cellStyle name="PERCENTAGE" xfId="3926" xr:uid="{00000000-0005-0000-0000-00002F110000}"/>
    <cellStyle name="PERCENTAGE 2" xfId="3927" xr:uid="{00000000-0005-0000-0000-000030110000}"/>
    <cellStyle name="PrePop Currency (0)" xfId="3929" xr:uid="{00000000-0005-0000-0000-000031110000}"/>
    <cellStyle name="PrePop Currency (0) 10" xfId="3930" xr:uid="{00000000-0005-0000-0000-000032110000}"/>
    <cellStyle name="PrePop Currency (0) 11" xfId="3931" xr:uid="{00000000-0005-0000-0000-000033110000}"/>
    <cellStyle name="PrePop Currency (0) 12" xfId="3932" xr:uid="{00000000-0005-0000-0000-000034110000}"/>
    <cellStyle name="PrePop Currency (0) 13" xfId="3933" xr:uid="{00000000-0005-0000-0000-000035110000}"/>
    <cellStyle name="PrePop Currency (0) 14" xfId="3934" xr:uid="{00000000-0005-0000-0000-000036110000}"/>
    <cellStyle name="PrePop Currency (0) 15" xfId="3935" xr:uid="{00000000-0005-0000-0000-000037110000}"/>
    <cellStyle name="PrePop Currency (0) 16" xfId="3936" xr:uid="{00000000-0005-0000-0000-000038110000}"/>
    <cellStyle name="PrePop Currency (0) 2" xfId="3937" xr:uid="{00000000-0005-0000-0000-000039110000}"/>
    <cellStyle name="PrePop Currency (0) 3" xfId="3938" xr:uid="{00000000-0005-0000-0000-00003A110000}"/>
    <cellStyle name="PrePop Currency (0) 4" xfId="3939" xr:uid="{00000000-0005-0000-0000-00003B110000}"/>
    <cellStyle name="PrePop Currency (0) 5" xfId="3940" xr:uid="{00000000-0005-0000-0000-00003C110000}"/>
    <cellStyle name="PrePop Currency (0) 6" xfId="3941" xr:uid="{00000000-0005-0000-0000-00003D110000}"/>
    <cellStyle name="PrePop Currency (0) 7" xfId="3942" xr:uid="{00000000-0005-0000-0000-00003E110000}"/>
    <cellStyle name="PrePop Currency (0) 8" xfId="3943" xr:uid="{00000000-0005-0000-0000-00003F110000}"/>
    <cellStyle name="PrePop Currency (0) 9" xfId="3944" xr:uid="{00000000-0005-0000-0000-000040110000}"/>
    <cellStyle name="PrePop Currency (2)" xfId="3945" xr:uid="{00000000-0005-0000-0000-000041110000}"/>
    <cellStyle name="PrePop Currency (2) 10" xfId="3946" xr:uid="{00000000-0005-0000-0000-000042110000}"/>
    <cellStyle name="PrePop Currency (2) 11" xfId="3947" xr:uid="{00000000-0005-0000-0000-000043110000}"/>
    <cellStyle name="PrePop Currency (2) 12" xfId="3948" xr:uid="{00000000-0005-0000-0000-000044110000}"/>
    <cellStyle name="PrePop Currency (2) 13" xfId="3949" xr:uid="{00000000-0005-0000-0000-000045110000}"/>
    <cellStyle name="PrePop Currency (2) 14" xfId="3950" xr:uid="{00000000-0005-0000-0000-000046110000}"/>
    <cellStyle name="PrePop Currency (2) 15" xfId="3951" xr:uid="{00000000-0005-0000-0000-000047110000}"/>
    <cellStyle name="PrePop Currency (2) 16" xfId="3952" xr:uid="{00000000-0005-0000-0000-000048110000}"/>
    <cellStyle name="PrePop Currency (2) 2" xfId="3953" xr:uid="{00000000-0005-0000-0000-000049110000}"/>
    <cellStyle name="PrePop Currency (2) 3" xfId="3954" xr:uid="{00000000-0005-0000-0000-00004A110000}"/>
    <cellStyle name="PrePop Currency (2) 4" xfId="3955" xr:uid="{00000000-0005-0000-0000-00004B110000}"/>
    <cellStyle name="PrePop Currency (2) 5" xfId="3956" xr:uid="{00000000-0005-0000-0000-00004C110000}"/>
    <cellStyle name="PrePop Currency (2) 6" xfId="3957" xr:uid="{00000000-0005-0000-0000-00004D110000}"/>
    <cellStyle name="PrePop Currency (2) 7" xfId="3958" xr:uid="{00000000-0005-0000-0000-00004E110000}"/>
    <cellStyle name="PrePop Currency (2) 8" xfId="3959" xr:uid="{00000000-0005-0000-0000-00004F110000}"/>
    <cellStyle name="PrePop Currency (2) 9" xfId="3960" xr:uid="{00000000-0005-0000-0000-000050110000}"/>
    <cellStyle name="PrePop Units (0)" xfId="3961" xr:uid="{00000000-0005-0000-0000-000051110000}"/>
    <cellStyle name="PrePop Units (0) 10" xfId="3962" xr:uid="{00000000-0005-0000-0000-000052110000}"/>
    <cellStyle name="PrePop Units (0) 11" xfId="3963" xr:uid="{00000000-0005-0000-0000-000053110000}"/>
    <cellStyle name="PrePop Units (0) 12" xfId="3964" xr:uid="{00000000-0005-0000-0000-000054110000}"/>
    <cellStyle name="PrePop Units (0) 13" xfId="3965" xr:uid="{00000000-0005-0000-0000-000055110000}"/>
    <cellStyle name="PrePop Units (0) 14" xfId="3966" xr:uid="{00000000-0005-0000-0000-000056110000}"/>
    <cellStyle name="PrePop Units (0) 15" xfId="3967" xr:uid="{00000000-0005-0000-0000-000057110000}"/>
    <cellStyle name="PrePop Units (0) 16" xfId="3968" xr:uid="{00000000-0005-0000-0000-000058110000}"/>
    <cellStyle name="PrePop Units (0) 2" xfId="3969" xr:uid="{00000000-0005-0000-0000-000059110000}"/>
    <cellStyle name="PrePop Units (0) 3" xfId="3970" xr:uid="{00000000-0005-0000-0000-00005A110000}"/>
    <cellStyle name="PrePop Units (0) 4" xfId="3971" xr:uid="{00000000-0005-0000-0000-00005B110000}"/>
    <cellStyle name="PrePop Units (0) 5" xfId="3972" xr:uid="{00000000-0005-0000-0000-00005C110000}"/>
    <cellStyle name="PrePop Units (0) 6" xfId="3973" xr:uid="{00000000-0005-0000-0000-00005D110000}"/>
    <cellStyle name="PrePop Units (0) 7" xfId="3974" xr:uid="{00000000-0005-0000-0000-00005E110000}"/>
    <cellStyle name="PrePop Units (0) 8" xfId="3975" xr:uid="{00000000-0005-0000-0000-00005F110000}"/>
    <cellStyle name="PrePop Units (0) 9" xfId="3976" xr:uid="{00000000-0005-0000-0000-000060110000}"/>
    <cellStyle name="PrePop Units (1)" xfId="3977" xr:uid="{00000000-0005-0000-0000-000061110000}"/>
    <cellStyle name="PrePop Units (1) 10" xfId="3978" xr:uid="{00000000-0005-0000-0000-000062110000}"/>
    <cellStyle name="PrePop Units (1) 11" xfId="3979" xr:uid="{00000000-0005-0000-0000-000063110000}"/>
    <cellStyle name="PrePop Units (1) 12" xfId="3980" xr:uid="{00000000-0005-0000-0000-000064110000}"/>
    <cellStyle name="PrePop Units (1) 13" xfId="3981" xr:uid="{00000000-0005-0000-0000-000065110000}"/>
    <cellStyle name="PrePop Units (1) 14" xfId="3982" xr:uid="{00000000-0005-0000-0000-000066110000}"/>
    <cellStyle name="PrePop Units (1) 15" xfId="3983" xr:uid="{00000000-0005-0000-0000-000067110000}"/>
    <cellStyle name="PrePop Units (1) 16" xfId="3984" xr:uid="{00000000-0005-0000-0000-000068110000}"/>
    <cellStyle name="PrePop Units (1) 2" xfId="3985" xr:uid="{00000000-0005-0000-0000-000069110000}"/>
    <cellStyle name="PrePop Units (1) 3" xfId="3986" xr:uid="{00000000-0005-0000-0000-00006A110000}"/>
    <cellStyle name="PrePop Units (1) 4" xfId="3987" xr:uid="{00000000-0005-0000-0000-00006B110000}"/>
    <cellStyle name="PrePop Units (1) 5" xfId="3988" xr:uid="{00000000-0005-0000-0000-00006C110000}"/>
    <cellStyle name="PrePop Units (1) 6" xfId="3989" xr:uid="{00000000-0005-0000-0000-00006D110000}"/>
    <cellStyle name="PrePop Units (1) 7" xfId="3990" xr:uid="{00000000-0005-0000-0000-00006E110000}"/>
    <cellStyle name="PrePop Units (1) 8" xfId="3991" xr:uid="{00000000-0005-0000-0000-00006F110000}"/>
    <cellStyle name="PrePop Units (1) 9" xfId="3992" xr:uid="{00000000-0005-0000-0000-000070110000}"/>
    <cellStyle name="PrePop Units (2)" xfId="3993" xr:uid="{00000000-0005-0000-0000-000071110000}"/>
    <cellStyle name="PrePop Units (2) 10" xfId="3994" xr:uid="{00000000-0005-0000-0000-000072110000}"/>
    <cellStyle name="PrePop Units (2) 11" xfId="3995" xr:uid="{00000000-0005-0000-0000-000073110000}"/>
    <cellStyle name="PrePop Units (2) 12" xfId="3996" xr:uid="{00000000-0005-0000-0000-000074110000}"/>
    <cellStyle name="PrePop Units (2) 13" xfId="3997" xr:uid="{00000000-0005-0000-0000-000075110000}"/>
    <cellStyle name="PrePop Units (2) 14" xfId="3998" xr:uid="{00000000-0005-0000-0000-000076110000}"/>
    <cellStyle name="PrePop Units (2) 15" xfId="3999" xr:uid="{00000000-0005-0000-0000-000077110000}"/>
    <cellStyle name="PrePop Units (2) 16" xfId="4000" xr:uid="{00000000-0005-0000-0000-000078110000}"/>
    <cellStyle name="PrePop Units (2) 2" xfId="4001" xr:uid="{00000000-0005-0000-0000-000079110000}"/>
    <cellStyle name="PrePop Units (2) 3" xfId="4002" xr:uid="{00000000-0005-0000-0000-00007A110000}"/>
    <cellStyle name="PrePop Units (2) 4" xfId="4003" xr:uid="{00000000-0005-0000-0000-00007B110000}"/>
    <cellStyle name="PrePop Units (2) 5" xfId="4004" xr:uid="{00000000-0005-0000-0000-00007C110000}"/>
    <cellStyle name="PrePop Units (2) 6" xfId="4005" xr:uid="{00000000-0005-0000-0000-00007D110000}"/>
    <cellStyle name="PrePop Units (2) 7" xfId="4006" xr:uid="{00000000-0005-0000-0000-00007E110000}"/>
    <cellStyle name="PrePop Units (2) 8" xfId="4007" xr:uid="{00000000-0005-0000-0000-00007F110000}"/>
    <cellStyle name="PrePop Units (2) 9" xfId="4008" xr:uid="{00000000-0005-0000-0000-000080110000}"/>
    <cellStyle name="pricing" xfId="4009" xr:uid="{00000000-0005-0000-0000-000081110000}"/>
    <cellStyle name="pricing 2" xfId="4010" xr:uid="{00000000-0005-0000-0000-000082110000}"/>
    <cellStyle name="PSChar" xfId="4011" xr:uid="{00000000-0005-0000-0000-000083110000}"/>
    <cellStyle name="PSHeading" xfId="4012" xr:uid="{00000000-0005-0000-0000-000084110000}"/>
    <cellStyle name="Phần trăm" xfId="10" builtinId="5"/>
    <cellStyle name="Phần Trăm 2" xfId="3928" xr:uid="{00000000-0005-0000-0000-000085110000}"/>
    <cellStyle name="Phần_trăm 2" xfId="6363" xr:uid="{00000000-0005-0000-0000-000086110000}"/>
    <cellStyle name="Quantity" xfId="4013" xr:uid="{00000000-0005-0000-0000-000087110000}"/>
    <cellStyle name="regstoresfromspecstores" xfId="4014" xr:uid="{00000000-0005-0000-0000-000088110000}"/>
    <cellStyle name="regstoresfromspecstores 2" xfId="4015" xr:uid="{00000000-0005-0000-0000-000089110000}"/>
    <cellStyle name="RevList" xfId="4016" xr:uid="{00000000-0005-0000-0000-00008A110000}"/>
    <cellStyle name="rlink_tiªn l­în_x005f_x001b_Hyperlink_TONG HOP KINH PHI" xfId="4017" xr:uid="{00000000-0005-0000-0000-00008B110000}"/>
    <cellStyle name="rmal_ADAdot" xfId="4018" xr:uid="{00000000-0005-0000-0000-00008C110000}"/>
    <cellStyle name="S—_x0008_" xfId="4019" xr:uid="{00000000-0005-0000-0000-00008D110000}"/>
    <cellStyle name="S—_x0008_ 2" xfId="4020" xr:uid="{00000000-0005-0000-0000-00008E110000}"/>
    <cellStyle name="s]_x000a__x000a_spooler=yes_x000a__x000a_load=_x000a__x000a_Beep=yes_x000a__x000a_NullPort=None_x000a__x000a_BorderWidth=3_x000a__x000a_CursorBlinkRate=1200_x000a__x000a_DoubleClickSpeed=452_x000a__x000a_Programs=co" xfId="4021" xr:uid="{00000000-0005-0000-0000-00008F110000}"/>
    <cellStyle name="s]_x000d__x000a_spooler=yes_x000d__x000a_load=_x000d__x000a_Beep=yes_x000d__x000a_NullPort=None_x000d__x000a_BorderWidth=3_x000d__x000a_CursorBlinkRate=1200_x000d__x000a_DoubleClickSpeed=452_x000d__x000a_Programs=co" xfId="4022" xr:uid="{00000000-0005-0000-0000-000090110000}"/>
    <cellStyle name="s]_x000d__x000a_spooler=yes_x000d__x000a_load=_x000d__x000a_Beep=yes_x000d__x000a_NullPort=None_x000d__x000a_BorderWidth=3_x000d__x000a_CursorBlinkRate=1200_x000d__x000a_DoubleClickSpeed=452_x000d__x000a_Programs=co 2" xfId="4023" xr:uid="{00000000-0005-0000-0000-000091110000}"/>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4024" xr:uid="{00000000-0005-0000-0000-000092110000}"/>
    <cellStyle name="S—_x0008__CTMTQG 2015" xfId="4025" xr:uid="{00000000-0005-0000-0000-000093110000}"/>
    <cellStyle name="S—_x005f_x0008_" xfId="4026" xr:uid="{00000000-0005-0000-0000-000094110000}"/>
    <cellStyle name="SAPBEXaggData" xfId="4027" xr:uid="{00000000-0005-0000-0000-000095110000}"/>
    <cellStyle name="SAPBEXaggData 2" xfId="4028" xr:uid="{00000000-0005-0000-0000-000096110000}"/>
    <cellStyle name="SAPBEXaggData 2 2" xfId="6315" xr:uid="{00000000-0005-0000-0000-000097110000}"/>
    <cellStyle name="SAPBEXaggData 2 2 2" xfId="6403" xr:uid="{00000000-0005-0000-0000-000098110000}"/>
    <cellStyle name="SAPBEXaggData 3" xfId="6314" xr:uid="{00000000-0005-0000-0000-000099110000}"/>
    <cellStyle name="SAPBEXaggData 3 2" xfId="6402" xr:uid="{00000000-0005-0000-0000-00009A110000}"/>
    <cellStyle name="SAPBEXaggDataEmph" xfId="4029" xr:uid="{00000000-0005-0000-0000-00009B110000}"/>
    <cellStyle name="SAPBEXaggDataEmph 2" xfId="4030" xr:uid="{00000000-0005-0000-0000-00009C110000}"/>
    <cellStyle name="SAPBEXaggDataEmph 2 2" xfId="6317" xr:uid="{00000000-0005-0000-0000-00009D110000}"/>
    <cellStyle name="SAPBEXaggDataEmph 2 2 2" xfId="6405" xr:uid="{00000000-0005-0000-0000-00009E110000}"/>
    <cellStyle name="SAPBEXaggDataEmph 3" xfId="6316" xr:uid="{00000000-0005-0000-0000-00009F110000}"/>
    <cellStyle name="SAPBEXaggDataEmph 3 2" xfId="6404" xr:uid="{00000000-0005-0000-0000-0000A0110000}"/>
    <cellStyle name="SAPBEXaggItem" xfId="4031" xr:uid="{00000000-0005-0000-0000-0000A1110000}"/>
    <cellStyle name="SAPBEXaggItem 2" xfId="4032" xr:uid="{00000000-0005-0000-0000-0000A2110000}"/>
    <cellStyle name="SAPBEXaggItem 2 2" xfId="6319" xr:uid="{00000000-0005-0000-0000-0000A3110000}"/>
    <cellStyle name="SAPBEXaggItem 2 2 2" xfId="6407" xr:uid="{00000000-0005-0000-0000-0000A4110000}"/>
    <cellStyle name="SAPBEXaggItem 3" xfId="6318" xr:uid="{00000000-0005-0000-0000-0000A5110000}"/>
    <cellStyle name="SAPBEXaggItem 3 2" xfId="6406" xr:uid="{00000000-0005-0000-0000-0000A6110000}"/>
    <cellStyle name="SAPBEXchaText" xfId="4033" xr:uid="{00000000-0005-0000-0000-0000A7110000}"/>
    <cellStyle name="SAPBEXchaText 2" xfId="4034" xr:uid="{00000000-0005-0000-0000-0000A8110000}"/>
    <cellStyle name="SAPBEXexcBad7" xfId="4035" xr:uid="{00000000-0005-0000-0000-0000A9110000}"/>
    <cellStyle name="SAPBEXexcBad7 2" xfId="4036" xr:uid="{00000000-0005-0000-0000-0000AA110000}"/>
    <cellStyle name="SAPBEXexcBad7 2 2" xfId="6321" xr:uid="{00000000-0005-0000-0000-0000AB110000}"/>
    <cellStyle name="SAPBEXexcBad7 2 2 2" xfId="6409" xr:uid="{00000000-0005-0000-0000-0000AC110000}"/>
    <cellStyle name="SAPBEXexcBad7 3" xfId="6320" xr:uid="{00000000-0005-0000-0000-0000AD110000}"/>
    <cellStyle name="SAPBEXexcBad7 3 2" xfId="6408" xr:uid="{00000000-0005-0000-0000-0000AE110000}"/>
    <cellStyle name="SAPBEXexcBad8" xfId="4037" xr:uid="{00000000-0005-0000-0000-0000AF110000}"/>
    <cellStyle name="SAPBEXexcBad8 2" xfId="4038" xr:uid="{00000000-0005-0000-0000-0000B0110000}"/>
    <cellStyle name="SAPBEXexcBad8 2 2" xfId="6323" xr:uid="{00000000-0005-0000-0000-0000B1110000}"/>
    <cellStyle name="SAPBEXexcBad8 2 2 2" xfId="6411" xr:uid="{00000000-0005-0000-0000-0000B2110000}"/>
    <cellStyle name="SAPBEXexcBad8 3" xfId="6322" xr:uid="{00000000-0005-0000-0000-0000B3110000}"/>
    <cellStyle name="SAPBEXexcBad8 3 2" xfId="6410" xr:uid="{00000000-0005-0000-0000-0000B4110000}"/>
    <cellStyle name="SAPBEXexcBad9" xfId="4039" xr:uid="{00000000-0005-0000-0000-0000B5110000}"/>
    <cellStyle name="SAPBEXexcBad9 2" xfId="4040" xr:uid="{00000000-0005-0000-0000-0000B6110000}"/>
    <cellStyle name="SAPBEXexcBad9 2 2" xfId="6325" xr:uid="{00000000-0005-0000-0000-0000B7110000}"/>
    <cellStyle name="SAPBEXexcBad9 2 2 2" xfId="6413" xr:uid="{00000000-0005-0000-0000-0000B8110000}"/>
    <cellStyle name="SAPBEXexcBad9 3" xfId="6324" xr:uid="{00000000-0005-0000-0000-0000B9110000}"/>
    <cellStyle name="SAPBEXexcBad9 3 2" xfId="6412" xr:uid="{00000000-0005-0000-0000-0000BA110000}"/>
    <cellStyle name="SAPBEXexcCritical4" xfId="4041" xr:uid="{00000000-0005-0000-0000-0000BB110000}"/>
    <cellStyle name="SAPBEXexcCritical4 2" xfId="4042" xr:uid="{00000000-0005-0000-0000-0000BC110000}"/>
    <cellStyle name="SAPBEXexcCritical4 2 2" xfId="6327" xr:uid="{00000000-0005-0000-0000-0000BD110000}"/>
    <cellStyle name="SAPBEXexcCritical4 2 2 2" xfId="6415" xr:uid="{00000000-0005-0000-0000-0000BE110000}"/>
    <cellStyle name="SAPBEXexcCritical4 3" xfId="6326" xr:uid="{00000000-0005-0000-0000-0000BF110000}"/>
    <cellStyle name="SAPBEXexcCritical4 3 2" xfId="6414" xr:uid="{00000000-0005-0000-0000-0000C0110000}"/>
    <cellStyle name="SAPBEXexcCritical5" xfId="4043" xr:uid="{00000000-0005-0000-0000-0000C1110000}"/>
    <cellStyle name="SAPBEXexcCritical5 2" xfId="4044" xr:uid="{00000000-0005-0000-0000-0000C2110000}"/>
    <cellStyle name="SAPBEXexcCritical5 2 2" xfId="6329" xr:uid="{00000000-0005-0000-0000-0000C3110000}"/>
    <cellStyle name="SAPBEXexcCritical5 2 2 2" xfId="6417" xr:uid="{00000000-0005-0000-0000-0000C4110000}"/>
    <cellStyle name="SAPBEXexcCritical5 3" xfId="6328" xr:uid="{00000000-0005-0000-0000-0000C5110000}"/>
    <cellStyle name="SAPBEXexcCritical5 3 2" xfId="6416" xr:uid="{00000000-0005-0000-0000-0000C6110000}"/>
    <cellStyle name="SAPBEXexcCritical6" xfId="4045" xr:uid="{00000000-0005-0000-0000-0000C7110000}"/>
    <cellStyle name="SAPBEXexcCritical6 2" xfId="4046" xr:uid="{00000000-0005-0000-0000-0000C8110000}"/>
    <cellStyle name="SAPBEXexcCritical6 2 2" xfId="6331" xr:uid="{00000000-0005-0000-0000-0000C9110000}"/>
    <cellStyle name="SAPBEXexcCritical6 2 2 2" xfId="6419" xr:uid="{00000000-0005-0000-0000-0000CA110000}"/>
    <cellStyle name="SAPBEXexcCritical6 3" xfId="6330" xr:uid="{00000000-0005-0000-0000-0000CB110000}"/>
    <cellStyle name="SAPBEXexcCritical6 3 2" xfId="6418" xr:uid="{00000000-0005-0000-0000-0000CC110000}"/>
    <cellStyle name="SAPBEXexcGood1" xfId="4047" xr:uid="{00000000-0005-0000-0000-0000CD110000}"/>
    <cellStyle name="SAPBEXexcGood1 2" xfId="4048" xr:uid="{00000000-0005-0000-0000-0000CE110000}"/>
    <cellStyle name="SAPBEXexcGood1 2 2" xfId="6333" xr:uid="{00000000-0005-0000-0000-0000CF110000}"/>
    <cellStyle name="SAPBEXexcGood1 2 2 2" xfId="6421" xr:uid="{00000000-0005-0000-0000-0000D0110000}"/>
    <cellStyle name="SAPBEXexcGood1 3" xfId="6332" xr:uid="{00000000-0005-0000-0000-0000D1110000}"/>
    <cellStyle name="SAPBEXexcGood1 3 2" xfId="6420" xr:uid="{00000000-0005-0000-0000-0000D2110000}"/>
    <cellStyle name="SAPBEXexcGood2" xfId="4049" xr:uid="{00000000-0005-0000-0000-0000D3110000}"/>
    <cellStyle name="SAPBEXexcGood2 2" xfId="4050" xr:uid="{00000000-0005-0000-0000-0000D4110000}"/>
    <cellStyle name="SAPBEXexcGood2 2 2" xfId="6335" xr:uid="{00000000-0005-0000-0000-0000D5110000}"/>
    <cellStyle name="SAPBEXexcGood2 2 2 2" xfId="6423" xr:uid="{00000000-0005-0000-0000-0000D6110000}"/>
    <cellStyle name="SAPBEXexcGood2 3" xfId="6334" xr:uid="{00000000-0005-0000-0000-0000D7110000}"/>
    <cellStyle name="SAPBEXexcGood2 3 2" xfId="6422" xr:uid="{00000000-0005-0000-0000-0000D8110000}"/>
    <cellStyle name="SAPBEXexcGood3" xfId="4051" xr:uid="{00000000-0005-0000-0000-0000D9110000}"/>
    <cellStyle name="SAPBEXexcGood3 2" xfId="4052" xr:uid="{00000000-0005-0000-0000-0000DA110000}"/>
    <cellStyle name="SAPBEXexcGood3 2 2" xfId="6337" xr:uid="{00000000-0005-0000-0000-0000DB110000}"/>
    <cellStyle name="SAPBEXexcGood3 2 2 2" xfId="6425" xr:uid="{00000000-0005-0000-0000-0000DC110000}"/>
    <cellStyle name="SAPBEXexcGood3 3" xfId="6336" xr:uid="{00000000-0005-0000-0000-0000DD110000}"/>
    <cellStyle name="SAPBEXexcGood3 3 2" xfId="6424" xr:uid="{00000000-0005-0000-0000-0000DE110000}"/>
    <cellStyle name="SAPBEXfilterDrill" xfId="4053" xr:uid="{00000000-0005-0000-0000-0000DF110000}"/>
    <cellStyle name="SAPBEXfilterDrill 2" xfId="4054" xr:uid="{00000000-0005-0000-0000-0000E0110000}"/>
    <cellStyle name="SAPBEXfilterItem" xfId="4055" xr:uid="{00000000-0005-0000-0000-0000E1110000}"/>
    <cellStyle name="SAPBEXfilterItem 2" xfId="4056" xr:uid="{00000000-0005-0000-0000-0000E2110000}"/>
    <cellStyle name="SAPBEXfilterText" xfId="4057" xr:uid="{00000000-0005-0000-0000-0000E3110000}"/>
    <cellStyle name="SAPBEXfilterText 2" xfId="4058" xr:uid="{00000000-0005-0000-0000-0000E4110000}"/>
    <cellStyle name="SAPBEXformats" xfId="4059" xr:uid="{00000000-0005-0000-0000-0000E5110000}"/>
    <cellStyle name="SAPBEXformats 2" xfId="4060" xr:uid="{00000000-0005-0000-0000-0000E6110000}"/>
    <cellStyle name="SAPBEXformats 2 2" xfId="6339" xr:uid="{00000000-0005-0000-0000-0000E7110000}"/>
    <cellStyle name="SAPBEXformats 2 2 2" xfId="6427" xr:uid="{00000000-0005-0000-0000-0000E8110000}"/>
    <cellStyle name="SAPBEXformats 3" xfId="6338" xr:uid="{00000000-0005-0000-0000-0000E9110000}"/>
    <cellStyle name="SAPBEXformats 3 2" xfId="6426" xr:uid="{00000000-0005-0000-0000-0000EA110000}"/>
    <cellStyle name="SAPBEXheaderItem" xfId="4061" xr:uid="{00000000-0005-0000-0000-0000EB110000}"/>
    <cellStyle name="SAPBEXheaderItem 2" xfId="4062" xr:uid="{00000000-0005-0000-0000-0000EC110000}"/>
    <cellStyle name="SAPBEXheaderText" xfId="4063" xr:uid="{00000000-0005-0000-0000-0000ED110000}"/>
    <cellStyle name="SAPBEXheaderText 2" xfId="4064" xr:uid="{00000000-0005-0000-0000-0000EE110000}"/>
    <cellStyle name="SAPBEXresData" xfId="4065" xr:uid="{00000000-0005-0000-0000-0000EF110000}"/>
    <cellStyle name="SAPBEXresData 2" xfId="4066" xr:uid="{00000000-0005-0000-0000-0000F0110000}"/>
    <cellStyle name="SAPBEXresData 2 2" xfId="6341" xr:uid="{00000000-0005-0000-0000-0000F1110000}"/>
    <cellStyle name="SAPBEXresData 2 2 2" xfId="6429" xr:uid="{00000000-0005-0000-0000-0000F2110000}"/>
    <cellStyle name="SAPBEXresData 3" xfId="6340" xr:uid="{00000000-0005-0000-0000-0000F3110000}"/>
    <cellStyle name="SAPBEXresData 3 2" xfId="6428" xr:uid="{00000000-0005-0000-0000-0000F4110000}"/>
    <cellStyle name="SAPBEXresDataEmph" xfId="4067" xr:uid="{00000000-0005-0000-0000-0000F5110000}"/>
    <cellStyle name="SAPBEXresDataEmph 2" xfId="4068" xr:uid="{00000000-0005-0000-0000-0000F6110000}"/>
    <cellStyle name="SAPBEXresDataEmph 2 2" xfId="6343" xr:uid="{00000000-0005-0000-0000-0000F7110000}"/>
    <cellStyle name="SAPBEXresDataEmph 2 2 2" xfId="6431" xr:uid="{00000000-0005-0000-0000-0000F8110000}"/>
    <cellStyle name="SAPBEXresDataEmph 3" xfId="6342" xr:uid="{00000000-0005-0000-0000-0000F9110000}"/>
    <cellStyle name="SAPBEXresDataEmph 3 2" xfId="6430" xr:uid="{00000000-0005-0000-0000-0000FA110000}"/>
    <cellStyle name="SAPBEXresItem" xfId="4069" xr:uid="{00000000-0005-0000-0000-0000FB110000}"/>
    <cellStyle name="SAPBEXresItem 2" xfId="4070" xr:uid="{00000000-0005-0000-0000-0000FC110000}"/>
    <cellStyle name="SAPBEXresItem 2 2" xfId="6345" xr:uid="{00000000-0005-0000-0000-0000FD110000}"/>
    <cellStyle name="SAPBEXresItem 2 2 2" xfId="6433" xr:uid="{00000000-0005-0000-0000-0000FE110000}"/>
    <cellStyle name="SAPBEXresItem 3" xfId="6344" xr:uid="{00000000-0005-0000-0000-0000FF110000}"/>
    <cellStyle name="SAPBEXresItem 3 2" xfId="6432" xr:uid="{00000000-0005-0000-0000-000000120000}"/>
    <cellStyle name="SAPBEXstdData" xfId="4071" xr:uid="{00000000-0005-0000-0000-000001120000}"/>
    <cellStyle name="SAPBEXstdData 2" xfId="4072" xr:uid="{00000000-0005-0000-0000-000002120000}"/>
    <cellStyle name="SAPBEXstdData 2 2" xfId="6347" xr:uid="{00000000-0005-0000-0000-000003120000}"/>
    <cellStyle name="SAPBEXstdData 2 2 2" xfId="6435" xr:uid="{00000000-0005-0000-0000-000004120000}"/>
    <cellStyle name="SAPBEXstdData 3" xfId="6346" xr:uid="{00000000-0005-0000-0000-000005120000}"/>
    <cellStyle name="SAPBEXstdData 3 2" xfId="6434" xr:uid="{00000000-0005-0000-0000-000006120000}"/>
    <cellStyle name="SAPBEXstdDataEmph" xfId="4073" xr:uid="{00000000-0005-0000-0000-000007120000}"/>
    <cellStyle name="SAPBEXstdDataEmph 2" xfId="4074" xr:uid="{00000000-0005-0000-0000-000008120000}"/>
    <cellStyle name="SAPBEXstdDataEmph 2 2" xfId="6349" xr:uid="{00000000-0005-0000-0000-000009120000}"/>
    <cellStyle name="SAPBEXstdDataEmph 2 2 2" xfId="6437" xr:uid="{00000000-0005-0000-0000-00000A120000}"/>
    <cellStyle name="SAPBEXstdDataEmph 3" xfId="6348" xr:uid="{00000000-0005-0000-0000-00000B120000}"/>
    <cellStyle name="SAPBEXstdDataEmph 3 2" xfId="6436" xr:uid="{00000000-0005-0000-0000-00000C120000}"/>
    <cellStyle name="SAPBEXstdItem" xfId="4075" xr:uid="{00000000-0005-0000-0000-00000D120000}"/>
    <cellStyle name="SAPBEXstdItem 2" xfId="4076" xr:uid="{00000000-0005-0000-0000-00000E120000}"/>
    <cellStyle name="SAPBEXstdItem 2 2" xfId="6351" xr:uid="{00000000-0005-0000-0000-00000F120000}"/>
    <cellStyle name="SAPBEXstdItem 2 2 2" xfId="6439" xr:uid="{00000000-0005-0000-0000-000010120000}"/>
    <cellStyle name="SAPBEXstdItem 3" xfId="6350" xr:uid="{00000000-0005-0000-0000-000011120000}"/>
    <cellStyle name="SAPBEXstdItem 3 2" xfId="6438" xr:uid="{00000000-0005-0000-0000-000012120000}"/>
    <cellStyle name="SAPBEXtitle" xfId="4077" xr:uid="{00000000-0005-0000-0000-000013120000}"/>
    <cellStyle name="SAPBEXtitle 2" xfId="4078" xr:uid="{00000000-0005-0000-0000-000014120000}"/>
    <cellStyle name="SAPBEXtitle 2 2" xfId="6353" xr:uid="{00000000-0005-0000-0000-000015120000}"/>
    <cellStyle name="SAPBEXtitle 2 2 2" xfId="6441" xr:uid="{00000000-0005-0000-0000-000016120000}"/>
    <cellStyle name="SAPBEXtitle 3" xfId="6352" xr:uid="{00000000-0005-0000-0000-000017120000}"/>
    <cellStyle name="SAPBEXtitle 3 2" xfId="6440" xr:uid="{00000000-0005-0000-0000-000018120000}"/>
    <cellStyle name="SAPBEXundefined" xfId="4079" xr:uid="{00000000-0005-0000-0000-000019120000}"/>
    <cellStyle name="SAPBEXundefined 2" xfId="4080" xr:uid="{00000000-0005-0000-0000-00001A120000}"/>
    <cellStyle name="SAPBEXundefined 2 2" xfId="6355" xr:uid="{00000000-0005-0000-0000-00001B120000}"/>
    <cellStyle name="SAPBEXundefined 2 2 2" xfId="6443" xr:uid="{00000000-0005-0000-0000-00001C120000}"/>
    <cellStyle name="SAPBEXundefined 3" xfId="6354" xr:uid="{00000000-0005-0000-0000-00001D120000}"/>
    <cellStyle name="SAPBEXundefined 3 2" xfId="6442" xr:uid="{00000000-0005-0000-0000-00001E120000}"/>
    <cellStyle name="serJet 1200 Series PCL 6" xfId="4081" xr:uid="{00000000-0005-0000-0000-00001F120000}"/>
    <cellStyle name="SHADEDSTORES" xfId="4082" xr:uid="{00000000-0005-0000-0000-000020120000}"/>
    <cellStyle name="SHADEDSTORES 2" xfId="4083" xr:uid="{00000000-0005-0000-0000-000021120000}"/>
    <cellStyle name="SHADEDSTORES 2 2" xfId="4084" xr:uid="{00000000-0005-0000-0000-000022120000}"/>
    <cellStyle name="SHADEDSTORES 3" xfId="4085" xr:uid="{00000000-0005-0000-0000-000023120000}"/>
    <cellStyle name="Siêu nối kết_Book1" xfId="4086" xr:uid="{00000000-0005-0000-0000-000024120000}"/>
    <cellStyle name="songuyen" xfId="4087" xr:uid="{00000000-0005-0000-0000-000025120000}"/>
    <cellStyle name="specstores" xfId="4088" xr:uid="{00000000-0005-0000-0000-000026120000}"/>
    <cellStyle name="Standard" xfId="4089" xr:uid="{00000000-0005-0000-0000-000027120000}"/>
    <cellStyle name="STTDG" xfId="4090" xr:uid="{00000000-0005-0000-0000-000028120000}"/>
    <cellStyle name="style" xfId="4091" xr:uid="{00000000-0005-0000-0000-000029120000}"/>
    <cellStyle name="Style 1" xfId="4092" xr:uid="{00000000-0005-0000-0000-00002A120000}"/>
    <cellStyle name="Style 1 2" xfId="4093" xr:uid="{00000000-0005-0000-0000-00002B120000}"/>
    <cellStyle name="Style 1 2 2" xfId="4094" xr:uid="{00000000-0005-0000-0000-00002C120000}"/>
    <cellStyle name="Style 1 3" xfId="4095" xr:uid="{00000000-0005-0000-0000-00002D120000}"/>
    <cellStyle name="Style 1 3 2" xfId="4096" xr:uid="{00000000-0005-0000-0000-00002E120000}"/>
    <cellStyle name="Style 1 4" xfId="4097" xr:uid="{00000000-0005-0000-0000-00002F120000}"/>
    <cellStyle name="Style 1 5" xfId="4098" xr:uid="{00000000-0005-0000-0000-000030120000}"/>
    <cellStyle name="Style 10" xfId="4099" xr:uid="{00000000-0005-0000-0000-000031120000}"/>
    <cellStyle name="Style 10 2" xfId="4100" xr:uid="{00000000-0005-0000-0000-000032120000}"/>
    <cellStyle name="Style 100" xfId="4101" xr:uid="{00000000-0005-0000-0000-000033120000}"/>
    <cellStyle name="Style 101" xfId="4102" xr:uid="{00000000-0005-0000-0000-000034120000}"/>
    <cellStyle name="Style 102" xfId="4103" xr:uid="{00000000-0005-0000-0000-000035120000}"/>
    <cellStyle name="Style 103" xfId="4104" xr:uid="{00000000-0005-0000-0000-000036120000}"/>
    <cellStyle name="Style 104" xfId="4105" xr:uid="{00000000-0005-0000-0000-000037120000}"/>
    <cellStyle name="Style 105" xfId="4106" xr:uid="{00000000-0005-0000-0000-000038120000}"/>
    <cellStyle name="Style 106" xfId="4107" xr:uid="{00000000-0005-0000-0000-000039120000}"/>
    <cellStyle name="Style 107" xfId="4108" xr:uid="{00000000-0005-0000-0000-00003A120000}"/>
    <cellStyle name="Style 108" xfId="4109" xr:uid="{00000000-0005-0000-0000-00003B120000}"/>
    <cellStyle name="Style 109" xfId="4110" xr:uid="{00000000-0005-0000-0000-00003C120000}"/>
    <cellStyle name="Style 11" xfId="4111" xr:uid="{00000000-0005-0000-0000-00003D120000}"/>
    <cellStyle name="Style 11 2" xfId="4112" xr:uid="{00000000-0005-0000-0000-00003E120000}"/>
    <cellStyle name="Style 110" xfId="4113" xr:uid="{00000000-0005-0000-0000-00003F120000}"/>
    <cellStyle name="Style 111" xfId="4114" xr:uid="{00000000-0005-0000-0000-000040120000}"/>
    <cellStyle name="Style 112" xfId="4115" xr:uid="{00000000-0005-0000-0000-000041120000}"/>
    <cellStyle name="Style 113" xfId="4116" xr:uid="{00000000-0005-0000-0000-000042120000}"/>
    <cellStyle name="Style 114" xfId="4117" xr:uid="{00000000-0005-0000-0000-000043120000}"/>
    <cellStyle name="Style 115" xfId="4118" xr:uid="{00000000-0005-0000-0000-000044120000}"/>
    <cellStyle name="Style 116" xfId="4119" xr:uid="{00000000-0005-0000-0000-000045120000}"/>
    <cellStyle name="Style 117" xfId="4120" xr:uid="{00000000-0005-0000-0000-000046120000}"/>
    <cellStyle name="Style 118" xfId="4121" xr:uid="{00000000-0005-0000-0000-000047120000}"/>
    <cellStyle name="Style 119" xfId="4122" xr:uid="{00000000-0005-0000-0000-000048120000}"/>
    <cellStyle name="Style 12" xfId="4123" xr:uid="{00000000-0005-0000-0000-000049120000}"/>
    <cellStyle name="Style 12 2" xfId="4124" xr:uid="{00000000-0005-0000-0000-00004A120000}"/>
    <cellStyle name="Style 120" xfId="4125" xr:uid="{00000000-0005-0000-0000-00004B120000}"/>
    <cellStyle name="Style 121" xfId="4126" xr:uid="{00000000-0005-0000-0000-00004C120000}"/>
    <cellStyle name="Style 122" xfId="4127" xr:uid="{00000000-0005-0000-0000-00004D120000}"/>
    <cellStyle name="Style 123" xfId="4128" xr:uid="{00000000-0005-0000-0000-00004E120000}"/>
    <cellStyle name="Style 124" xfId="4129" xr:uid="{00000000-0005-0000-0000-00004F120000}"/>
    <cellStyle name="Style 125" xfId="4130" xr:uid="{00000000-0005-0000-0000-000050120000}"/>
    <cellStyle name="Style 126" xfId="4131" xr:uid="{00000000-0005-0000-0000-000051120000}"/>
    <cellStyle name="Style 127" xfId="4132" xr:uid="{00000000-0005-0000-0000-000052120000}"/>
    <cellStyle name="Style 128" xfId="4133" xr:uid="{00000000-0005-0000-0000-000053120000}"/>
    <cellStyle name="Style 129" xfId="4134" xr:uid="{00000000-0005-0000-0000-000054120000}"/>
    <cellStyle name="Style 13" xfId="4135" xr:uid="{00000000-0005-0000-0000-000055120000}"/>
    <cellStyle name="Style 13 2" xfId="4136" xr:uid="{00000000-0005-0000-0000-000056120000}"/>
    <cellStyle name="Style 130" xfId="4137" xr:uid="{00000000-0005-0000-0000-000057120000}"/>
    <cellStyle name="Style 131" xfId="4138" xr:uid="{00000000-0005-0000-0000-000058120000}"/>
    <cellStyle name="Style 132" xfId="4139" xr:uid="{00000000-0005-0000-0000-000059120000}"/>
    <cellStyle name="Style 133" xfId="4140" xr:uid="{00000000-0005-0000-0000-00005A120000}"/>
    <cellStyle name="Style 134" xfId="4141" xr:uid="{00000000-0005-0000-0000-00005B120000}"/>
    <cellStyle name="Style 135" xfId="4142" xr:uid="{00000000-0005-0000-0000-00005C120000}"/>
    <cellStyle name="Style 136" xfId="4143" xr:uid="{00000000-0005-0000-0000-00005D120000}"/>
    <cellStyle name="Style 137" xfId="4144" xr:uid="{00000000-0005-0000-0000-00005E120000}"/>
    <cellStyle name="Style 138" xfId="4145" xr:uid="{00000000-0005-0000-0000-00005F120000}"/>
    <cellStyle name="Style 139" xfId="4146" xr:uid="{00000000-0005-0000-0000-000060120000}"/>
    <cellStyle name="Style 14" xfId="4147" xr:uid="{00000000-0005-0000-0000-000061120000}"/>
    <cellStyle name="Style 14 2" xfId="4148" xr:uid="{00000000-0005-0000-0000-000062120000}"/>
    <cellStyle name="Style 140" xfId="4149" xr:uid="{00000000-0005-0000-0000-000063120000}"/>
    <cellStyle name="Style 141" xfId="4150" xr:uid="{00000000-0005-0000-0000-000064120000}"/>
    <cellStyle name="Style 142" xfId="4151" xr:uid="{00000000-0005-0000-0000-000065120000}"/>
    <cellStyle name="Style 143" xfId="4152" xr:uid="{00000000-0005-0000-0000-000066120000}"/>
    <cellStyle name="Style 144" xfId="4153" xr:uid="{00000000-0005-0000-0000-000067120000}"/>
    <cellStyle name="Style 145" xfId="4154" xr:uid="{00000000-0005-0000-0000-000068120000}"/>
    <cellStyle name="Style 146" xfId="4155" xr:uid="{00000000-0005-0000-0000-000069120000}"/>
    <cellStyle name="Style 147" xfId="4156" xr:uid="{00000000-0005-0000-0000-00006A120000}"/>
    <cellStyle name="Style 148" xfId="4157" xr:uid="{00000000-0005-0000-0000-00006B120000}"/>
    <cellStyle name="Style 149" xfId="4158" xr:uid="{00000000-0005-0000-0000-00006C120000}"/>
    <cellStyle name="Style 15" xfId="4159" xr:uid="{00000000-0005-0000-0000-00006D120000}"/>
    <cellStyle name="Style 15 2" xfId="4160" xr:uid="{00000000-0005-0000-0000-00006E120000}"/>
    <cellStyle name="Style 150" xfId="4161" xr:uid="{00000000-0005-0000-0000-00006F120000}"/>
    <cellStyle name="Style 151" xfId="4162" xr:uid="{00000000-0005-0000-0000-000070120000}"/>
    <cellStyle name="Style 152" xfId="4163" xr:uid="{00000000-0005-0000-0000-000071120000}"/>
    <cellStyle name="Style 153" xfId="4164" xr:uid="{00000000-0005-0000-0000-000072120000}"/>
    <cellStyle name="Style 154" xfId="4165" xr:uid="{00000000-0005-0000-0000-000073120000}"/>
    <cellStyle name="Style 155" xfId="4166" xr:uid="{00000000-0005-0000-0000-000074120000}"/>
    <cellStyle name="Style 16" xfId="4167" xr:uid="{00000000-0005-0000-0000-000075120000}"/>
    <cellStyle name="Style 16 2" xfId="4168" xr:uid="{00000000-0005-0000-0000-000076120000}"/>
    <cellStyle name="Style 17" xfId="4169" xr:uid="{00000000-0005-0000-0000-000077120000}"/>
    <cellStyle name="Style 17 2" xfId="4170" xr:uid="{00000000-0005-0000-0000-000078120000}"/>
    <cellStyle name="Style 18" xfId="4171" xr:uid="{00000000-0005-0000-0000-000079120000}"/>
    <cellStyle name="Style 18 2" xfId="4172" xr:uid="{00000000-0005-0000-0000-00007A120000}"/>
    <cellStyle name="Style 19" xfId="4173" xr:uid="{00000000-0005-0000-0000-00007B120000}"/>
    <cellStyle name="Style 19 2" xfId="4174" xr:uid="{00000000-0005-0000-0000-00007C120000}"/>
    <cellStyle name="Style 2" xfId="4175" xr:uid="{00000000-0005-0000-0000-00007D120000}"/>
    <cellStyle name="Style 2 2" xfId="4176" xr:uid="{00000000-0005-0000-0000-00007E120000}"/>
    <cellStyle name="Style 20" xfId="4177" xr:uid="{00000000-0005-0000-0000-00007F120000}"/>
    <cellStyle name="Style 20 2" xfId="4178" xr:uid="{00000000-0005-0000-0000-000080120000}"/>
    <cellStyle name="Style 21" xfId="4179" xr:uid="{00000000-0005-0000-0000-000081120000}"/>
    <cellStyle name="Style 21 2" xfId="4180" xr:uid="{00000000-0005-0000-0000-000082120000}"/>
    <cellStyle name="Style 22" xfId="4181" xr:uid="{00000000-0005-0000-0000-000083120000}"/>
    <cellStyle name="Style 22 2" xfId="4182" xr:uid="{00000000-0005-0000-0000-000084120000}"/>
    <cellStyle name="Style 23" xfId="4183" xr:uid="{00000000-0005-0000-0000-000085120000}"/>
    <cellStyle name="Style 23 2" xfId="4184" xr:uid="{00000000-0005-0000-0000-000086120000}"/>
    <cellStyle name="Style 24" xfId="4185" xr:uid="{00000000-0005-0000-0000-000087120000}"/>
    <cellStyle name="Style 24 2" xfId="4186" xr:uid="{00000000-0005-0000-0000-000088120000}"/>
    <cellStyle name="Style 25" xfId="4187" xr:uid="{00000000-0005-0000-0000-000089120000}"/>
    <cellStyle name="Style 25 2" xfId="4188" xr:uid="{00000000-0005-0000-0000-00008A120000}"/>
    <cellStyle name="Style 26" xfId="4189" xr:uid="{00000000-0005-0000-0000-00008B120000}"/>
    <cellStyle name="Style 26 2" xfId="4190" xr:uid="{00000000-0005-0000-0000-00008C120000}"/>
    <cellStyle name="Style 27" xfId="4191" xr:uid="{00000000-0005-0000-0000-00008D120000}"/>
    <cellStyle name="Style 27 2" xfId="4192" xr:uid="{00000000-0005-0000-0000-00008E120000}"/>
    <cellStyle name="Style 28" xfId="4193" xr:uid="{00000000-0005-0000-0000-00008F120000}"/>
    <cellStyle name="Style 28 2" xfId="4194" xr:uid="{00000000-0005-0000-0000-000090120000}"/>
    <cellStyle name="Style 29" xfId="4195" xr:uid="{00000000-0005-0000-0000-000091120000}"/>
    <cellStyle name="Style 29 2" xfId="4196" xr:uid="{00000000-0005-0000-0000-000092120000}"/>
    <cellStyle name="Style 3" xfId="4197" xr:uid="{00000000-0005-0000-0000-000093120000}"/>
    <cellStyle name="Style 3 2" xfId="4198" xr:uid="{00000000-0005-0000-0000-000094120000}"/>
    <cellStyle name="Style 30" xfId="4199" xr:uid="{00000000-0005-0000-0000-000095120000}"/>
    <cellStyle name="Style 30 2" xfId="4200" xr:uid="{00000000-0005-0000-0000-000096120000}"/>
    <cellStyle name="Style 31" xfId="4201" xr:uid="{00000000-0005-0000-0000-000097120000}"/>
    <cellStyle name="Style 31 2" xfId="4202" xr:uid="{00000000-0005-0000-0000-000098120000}"/>
    <cellStyle name="Style 32" xfId="4203" xr:uid="{00000000-0005-0000-0000-000099120000}"/>
    <cellStyle name="Style 32 2" xfId="4204" xr:uid="{00000000-0005-0000-0000-00009A120000}"/>
    <cellStyle name="Style 33" xfId="4205" xr:uid="{00000000-0005-0000-0000-00009B120000}"/>
    <cellStyle name="Style 33 2" xfId="4206" xr:uid="{00000000-0005-0000-0000-00009C120000}"/>
    <cellStyle name="Style 34" xfId="4207" xr:uid="{00000000-0005-0000-0000-00009D120000}"/>
    <cellStyle name="Style 34 2" xfId="4208" xr:uid="{00000000-0005-0000-0000-00009E120000}"/>
    <cellStyle name="Style 35" xfId="4209" xr:uid="{00000000-0005-0000-0000-00009F120000}"/>
    <cellStyle name="Style 35 2" xfId="4210" xr:uid="{00000000-0005-0000-0000-0000A0120000}"/>
    <cellStyle name="Style 36" xfId="4211" xr:uid="{00000000-0005-0000-0000-0000A1120000}"/>
    <cellStyle name="Style 37" xfId="4212" xr:uid="{00000000-0005-0000-0000-0000A2120000}"/>
    <cellStyle name="Style 37 2" xfId="4213" xr:uid="{00000000-0005-0000-0000-0000A3120000}"/>
    <cellStyle name="Style 38" xfId="4214" xr:uid="{00000000-0005-0000-0000-0000A4120000}"/>
    <cellStyle name="Style 38 2" xfId="4215" xr:uid="{00000000-0005-0000-0000-0000A5120000}"/>
    <cellStyle name="Style 39" xfId="4216" xr:uid="{00000000-0005-0000-0000-0000A6120000}"/>
    <cellStyle name="Style 39 2" xfId="4217" xr:uid="{00000000-0005-0000-0000-0000A7120000}"/>
    <cellStyle name="Style 4" xfId="4218" xr:uid="{00000000-0005-0000-0000-0000A8120000}"/>
    <cellStyle name="Style 4 2" xfId="4219" xr:uid="{00000000-0005-0000-0000-0000A9120000}"/>
    <cellStyle name="Style 40" xfId="4220" xr:uid="{00000000-0005-0000-0000-0000AA120000}"/>
    <cellStyle name="Style 40 2" xfId="4221" xr:uid="{00000000-0005-0000-0000-0000AB120000}"/>
    <cellStyle name="Style 41" xfId="4222" xr:uid="{00000000-0005-0000-0000-0000AC120000}"/>
    <cellStyle name="Style 41 2" xfId="4223" xr:uid="{00000000-0005-0000-0000-0000AD120000}"/>
    <cellStyle name="Style 42" xfId="4224" xr:uid="{00000000-0005-0000-0000-0000AE120000}"/>
    <cellStyle name="Style 42 2" xfId="4225" xr:uid="{00000000-0005-0000-0000-0000AF120000}"/>
    <cellStyle name="Style 43" xfId="4226" xr:uid="{00000000-0005-0000-0000-0000B0120000}"/>
    <cellStyle name="Style 43 2" xfId="4227" xr:uid="{00000000-0005-0000-0000-0000B1120000}"/>
    <cellStyle name="Style 44" xfId="4228" xr:uid="{00000000-0005-0000-0000-0000B2120000}"/>
    <cellStyle name="Style 44 2" xfId="4229" xr:uid="{00000000-0005-0000-0000-0000B3120000}"/>
    <cellStyle name="Style 45" xfId="4230" xr:uid="{00000000-0005-0000-0000-0000B4120000}"/>
    <cellStyle name="Style 45 2" xfId="4231" xr:uid="{00000000-0005-0000-0000-0000B5120000}"/>
    <cellStyle name="Style 46" xfId="4232" xr:uid="{00000000-0005-0000-0000-0000B6120000}"/>
    <cellStyle name="Style 46 2" xfId="4233" xr:uid="{00000000-0005-0000-0000-0000B7120000}"/>
    <cellStyle name="Style 47" xfId="4234" xr:uid="{00000000-0005-0000-0000-0000B8120000}"/>
    <cellStyle name="Style 47 2" xfId="4235" xr:uid="{00000000-0005-0000-0000-0000B9120000}"/>
    <cellStyle name="Style 48" xfId="4236" xr:uid="{00000000-0005-0000-0000-0000BA120000}"/>
    <cellStyle name="Style 48 2" xfId="4237" xr:uid="{00000000-0005-0000-0000-0000BB120000}"/>
    <cellStyle name="Style 49" xfId="4238" xr:uid="{00000000-0005-0000-0000-0000BC120000}"/>
    <cellStyle name="Style 49 2" xfId="4239" xr:uid="{00000000-0005-0000-0000-0000BD120000}"/>
    <cellStyle name="Style 5" xfId="4240" xr:uid="{00000000-0005-0000-0000-0000BE120000}"/>
    <cellStyle name="Style 50" xfId="4241" xr:uid="{00000000-0005-0000-0000-0000BF120000}"/>
    <cellStyle name="Style 50 2" xfId="4242" xr:uid="{00000000-0005-0000-0000-0000C0120000}"/>
    <cellStyle name="Style 51" xfId="4243" xr:uid="{00000000-0005-0000-0000-0000C1120000}"/>
    <cellStyle name="Style 51 2" xfId="4244" xr:uid="{00000000-0005-0000-0000-0000C2120000}"/>
    <cellStyle name="Style 52" xfId="4245" xr:uid="{00000000-0005-0000-0000-0000C3120000}"/>
    <cellStyle name="Style 52 2" xfId="4246" xr:uid="{00000000-0005-0000-0000-0000C4120000}"/>
    <cellStyle name="Style 53" xfId="4247" xr:uid="{00000000-0005-0000-0000-0000C5120000}"/>
    <cellStyle name="Style 53 2" xfId="4248" xr:uid="{00000000-0005-0000-0000-0000C6120000}"/>
    <cellStyle name="Style 54" xfId="4249" xr:uid="{00000000-0005-0000-0000-0000C7120000}"/>
    <cellStyle name="Style 54 2" xfId="4250" xr:uid="{00000000-0005-0000-0000-0000C8120000}"/>
    <cellStyle name="Style 55" xfId="4251" xr:uid="{00000000-0005-0000-0000-0000C9120000}"/>
    <cellStyle name="Style 55 2" xfId="4252" xr:uid="{00000000-0005-0000-0000-0000CA120000}"/>
    <cellStyle name="Style 56" xfId="4253" xr:uid="{00000000-0005-0000-0000-0000CB120000}"/>
    <cellStyle name="Style 57" xfId="4254" xr:uid="{00000000-0005-0000-0000-0000CC120000}"/>
    <cellStyle name="Style 58" xfId="4255" xr:uid="{00000000-0005-0000-0000-0000CD120000}"/>
    <cellStyle name="Style 59" xfId="4256" xr:uid="{00000000-0005-0000-0000-0000CE120000}"/>
    <cellStyle name="Style 6" xfId="4257" xr:uid="{00000000-0005-0000-0000-0000CF120000}"/>
    <cellStyle name="Style 6 2" xfId="4258" xr:uid="{00000000-0005-0000-0000-0000D0120000}"/>
    <cellStyle name="Style 60" xfId="4259" xr:uid="{00000000-0005-0000-0000-0000D1120000}"/>
    <cellStyle name="Style 61" xfId="4260" xr:uid="{00000000-0005-0000-0000-0000D2120000}"/>
    <cellStyle name="Style 62" xfId="4261" xr:uid="{00000000-0005-0000-0000-0000D3120000}"/>
    <cellStyle name="Style 63" xfId="4262" xr:uid="{00000000-0005-0000-0000-0000D4120000}"/>
    <cellStyle name="Style 64" xfId="4263" xr:uid="{00000000-0005-0000-0000-0000D5120000}"/>
    <cellStyle name="Style 65" xfId="4264" xr:uid="{00000000-0005-0000-0000-0000D6120000}"/>
    <cellStyle name="Style 66" xfId="4265" xr:uid="{00000000-0005-0000-0000-0000D7120000}"/>
    <cellStyle name="Style 67" xfId="4266" xr:uid="{00000000-0005-0000-0000-0000D8120000}"/>
    <cellStyle name="Style 68" xfId="4267" xr:uid="{00000000-0005-0000-0000-0000D9120000}"/>
    <cellStyle name="Style 69" xfId="4268" xr:uid="{00000000-0005-0000-0000-0000DA120000}"/>
    <cellStyle name="Style 7" xfId="4269" xr:uid="{00000000-0005-0000-0000-0000DB120000}"/>
    <cellStyle name="Style 7 2" xfId="4270" xr:uid="{00000000-0005-0000-0000-0000DC120000}"/>
    <cellStyle name="Style 70" xfId="4271" xr:uid="{00000000-0005-0000-0000-0000DD120000}"/>
    <cellStyle name="Style 71" xfId="4272" xr:uid="{00000000-0005-0000-0000-0000DE120000}"/>
    <cellStyle name="Style 72" xfId="4273" xr:uid="{00000000-0005-0000-0000-0000DF120000}"/>
    <cellStyle name="Style 73" xfId="4274" xr:uid="{00000000-0005-0000-0000-0000E0120000}"/>
    <cellStyle name="Style 74" xfId="4275" xr:uid="{00000000-0005-0000-0000-0000E1120000}"/>
    <cellStyle name="Style 75" xfId="4276" xr:uid="{00000000-0005-0000-0000-0000E2120000}"/>
    <cellStyle name="Style 76" xfId="4277" xr:uid="{00000000-0005-0000-0000-0000E3120000}"/>
    <cellStyle name="Style 77" xfId="4278" xr:uid="{00000000-0005-0000-0000-0000E4120000}"/>
    <cellStyle name="Style 78" xfId="4279" xr:uid="{00000000-0005-0000-0000-0000E5120000}"/>
    <cellStyle name="Style 79" xfId="4280" xr:uid="{00000000-0005-0000-0000-0000E6120000}"/>
    <cellStyle name="Style 8" xfId="4281" xr:uid="{00000000-0005-0000-0000-0000E7120000}"/>
    <cellStyle name="Style 8 2" xfId="4282" xr:uid="{00000000-0005-0000-0000-0000E8120000}"/>
    <cellStyle name="Style 80" xfId="4283" xr:uid="{00000000-0005-0000-0000-0000E9120000}"/>
    <cellStyle name="Style 81" xfId="4284" xr:uid="{00000000-0005-0000-0000-0000EA120000}"/>
    <cellStyle name="Style 82" xfId="4285" xr:uid="{00000000-0005-0000-0000-0000EB120000}"/>
    <cellStyle name="Style 83" xfId="4286" xr:uid="{00000000-0005-0000-0000-0000EC120000}"/>
    <cellStyle name="Style 84" xfId="4287" xr:uid="{00000000-0005-0000-0000-0000ED120000}"/>
    <cellStyle name="Style 85" xfId="4288" xr:uid="{00000000-0005-0000-0000-0000EE120000}"/>
    <cellStyle name="Style 86" xfId="4289" xr:uid="{00000000-0005-0000-0000-0000EF120000}"/>
    <cellStyle name="Style 87" xfId="4290" xr:uid="{00000000-0005-0000-0000-0000F0120000}"/>
    <cellStyle name="Style 88" xfId="4291" xr:uid="{00000000-0005-0000-0000-0000F1120000}"/>
    <cellStyle name="Style 89" xfId="4292" xr:uid="{00000000-0005-0000-0000-0000F2120000}"/>
    <cellStyle name="Style 9" xfId="4293" xr:uid="{00000000-0005-0000-0000-0000F3120000}"/>
    <cellStyle name="Style 9 2" xfId="4294" xr:uid="{00000000-0005-0000-0000-0000F4120000}"/>
    <cellStyle name="Style 90" xfId="4295" xr:uid="{00000000-0005-0000-0000-0000F5120000}"/>
    <cellStyle name="Style 91" xfId="4296" xr:uid="{00000000-0005-0000-0000-0000F6120000}"/>
    <cellStyle name="Style 92" xfId="4297" xr:uid="{00000000-0005-0000-0000-0000F7120000}"/>
    <cellStyle name="Style 93" xfId="4298" xr:uid="{00000000-0005-0000-0000-0000F8120000}"/>
    <cellStyle name="Style 94" xfId="4299" xr:uid="{00000000-0005-0000-0000-0000F9120000}"/>
    <cellStyle name="Style 95" xfId="4300" xr:uid="{00000000-0005-0000-0000-0000FA120000}"/>
    <cellStyle name="Style 96" xfId="4301" xr:uid="{00000000-0005-0000-0000-0000FB120000}"/>
    <cellStyle name="Style 97" xfId="4302" xr:uid="{00000000-0005-0000-0000-0000FC120000}"/>
    <cellStyle name="Style 98" xfId="4303" xr:uid="{00000000-0005-0000-0000-0000FD120000}"/>
    <cellStyle name="Style 99" xfId="4304" xr:uid="{00000000-0005-0000-0000-0000FE120000}"/>
    <cellStyle name="Style Date" xfId="4305" xr:uid="{00000000-0005-0000-0000-0000FF120000}"/>
    <cellStyle name="style_1" xfId="4306" xr:uid="{00000000-0005-0000-0000-000000130000}"/>
    <cellStyle name="Style1" xfId="4307" xr:uid="{00000000-0005-0000-0000-000001130000}"/>
    <cellStyle name="subhead" xfId="4308" xr:uid="{00000000-0005-0000-0000-000002130000}"/>
    <cellStyle name="subhead 2" xfId="4309" xr:uid="{00000000-0005-0000-0000-000003130000}"/>
    <cellStyle name="Subtotal" xfId="4310" xr:uid="{00000000-0005-0000-0000-000004130000}"/>
    <cellStyle name="symbol" xfId="4311" xr:uid="{00000000-0005-0000-0000-000005130000}"/>
    <cellStyle name="T" xfId="4312" xr:uid="{00000000-0005-0000-0000-000006130000}"/>
    <cellStyle name="T 2" xfId="4313" xr:uid="{00000000-0005-0000-0000-000007130000}"/>
    <cellStyle name="T 2 2" xfId="4314" xr:uid="{00000000-0005-0000-0000-000008130000}"/>
    <cellStyle name="T 2_KHKT_tong_quat_BK_(Pb_20.3)(1) (1)" xfId="4315" xr:uid="{00000000-0005-0000-0000-000009130000}"/>
    <cellStyle name="T 3" xfId="4316" xr:uid="{00000000-0005-0000-0000-00000A130000}"/>
    <cellStyle name="T_131114- Bieu giao du toan CTMTQG 2014 giao" xfId="4317" xr:uid="{00000000-0005-0000-0000-00000B130000}"/>
    <cellStyle name="T_15_10_2013 BC nhu cau von doi ung ODA (2014-2016) ngay 15102013 Sua" xfId="4318" xr:uid="{00000000-0005-0000-0000-00000C130000}"/>
    <cellStyle name="T_20.Vinh Phuc" xfId="4319" xr:uid="{00000000-0005-0000-0000-00000D130000}"/>
    <cellStyle name="T_50-BB Vung tau 2011" xfId="4320" xr:uid="{00000000-0005-0000-0000-00000E130000}"/>
    <cellStyle name="T_50-BB Vung tau 2011_120907 Thu tang them 4500" xfId="4321" xr:uid="{00000000-0005-0000-0000-00000F130000}"/>
    <cellStyle name="T_50-BB Vung tau 2011_120907 Thu tang them 4500_Von ngoai nuoc" xfId="4322" xr:uid="{00000000-0005-0000-0000-000010130000}"/>
    <cellStyle name="T_50-BB Vung tau 2011_27-8Tong hop PA uoc 2012-DT 2013 -PA 420.000 ty-490.000 ty chuyen doi" xfId="4323" xr:uid="{00000000-0005-0000-0000-000011130000}"/>
    <cellStyle name="T_50-BB Vung tau 2011_27-8Tong hop PA uoc 2012-DT 2013 -PA 420.000 ty-490.000 ty chuyen doi_Von ngoai nuoc" xfId="4324" xr:uid="{00000000-0005-0000-0000-000012130000}"/>
    <cellStyle name="T_50-BB Vung tau 2011_Von ngoai nuoc" xfId="4325" xr:uid="{00000000-0005-0000-0000-000013130000}"/>
    <cellStyle name="T_bao cao" xfId="4326" xr:uid="{00000000-0005-0000-0000-000014130000}"/>
    <cellStyle name="T_bao cao 2" xfId="4327" xr:uid="{00000000-0005-0000-0000-000015130000}"/>
    <cellStyle name="T_bao cao phan bo KHDT 2011(final)" xfId="4328" xr:uid="{00000000-0005-0000-0000-000016130000}"/>
    <cellStyle name="T_Bao cao so lieu kiem toan nam 2007 sua" xfId="4329" xr:uid="{00000000-0005-0000-0000-000017130000}"/>
    <cellStyle name="T_Bao cao so lieu kiem toan nam 2007 sua 2" xfId="4330" xr:uid="{00000000-0005-0000-0000-000018130000}"/>
    <cellStyle name="T_Bao cao so lieu kiem toan nam 2007 sua_!1 1 bao cao giao KH ve HTCMT vung TNB   12-12-2011" xfId="4331" xr:uid="{00000000-0005-0000-0000-000019130000}"/>
    <cellStyle name="T_Bao cao so lieu kiem toan nam 2007 sua_!1 1 bao cao giao KH ve HTCMT vung TNB   12-12-2011 2" xfId="4332" xr:uid="{00000000-0005-0000-0000-00001A130000}"/>
    <cellStyle name="T_Bao cao so lieu kiem toan nam 2007 sua_131114- Bieu giao du toan CTMTQG 2014 giao" xfId="4333" xr:uid="{00000000-0005-0000-0000-00001B130000}"/>
    <cellStyle name="T_Bao cao so lieu kiem toan nam 2007 sua_BIEU MAU KE HOACH KINH TE XA HOI NAM 2013(2)" xfId="4334" xr:uid="{00000000-0005-0000-0000-00001C130000}"/>
    <cellStyle name="T_Bao cao so lieu kiem toan nam 2007 sua_Book2" xfId="4335" xr:uid="{00000000-0005-0000-0000-00001D130000}"/>
    <cellStyle name="T_Bao cao so lieu kiem toan nam 2007 sua_Book4" xfId="4336" xr:uid="{00000000-0005-0000-0000-00001E130000}"/>
    <cellStyle name="T_Bao cao so lieu kiem toan nam 2007 sua_Book5" xfId="4337" xr:uid="{00000000-0005-0000-0000-00001F130000}"/>
    <cellStyle name="T_Bao cao so lieu kiem toan nam 2007 sua_KH KTXH NAM 2014" xfId="4338" xr:uid="{00000000-0005-0000-0000-000020130000}"/>
    <cellStyle name="T_Bao cao so lieu kiem toan nam 2007 sua_KH KTXH NAM 2014-1" xfId="4339" xr:uid="{00000000-0005-0000-0000-000021130000}"/>
    <cellStyle name="T_Bao cao so lieu kiem toan nam 2007 sua_KH TPCP vung TNB (03-1-2012)" xfId="4340" xr:uid="{00000000-0005-0000-0000-000022130000}"/>
    <cellStyle name="T_Bao cao so lieu kiem toan nam 2007 sua_KH TPCP vung TNB (03-1-2012) 2" xfId="4341" xr:uid="{00000000-0005-0000-0000-000023130000}"/>
    <cellStyle name="T_Bao cao so lieu kiem toan nam 2007 sua_Phu luc kem QD 17 ve giao nhiem vu, ke hoach CTMTQG nam 2014" xfId="4342" xr:uid="{00000000-0005-0000-0000-000024130000}"/>
    <cellStyle name="T_bao cao_!1 1 bao cao giao KH ve HTCMT vung TNB   12-12-2011" xfId="4343" xr:uid="{00000000-0005-0000-0000-000025130000}"/>
    <cellStyle name="T_bao cao_!1 1 bao cao giao KH ve HTCMT vung TNB   12-12-2011 2" xfId="4344" xr:uid="{00000000-0005-0000-0000-000026130000}"/>
    <cellStyle name="T_bao cao_131114- Bieu giao du toan CTMTQG 2014 giao" xfId="4345" xr:uid="{00000000-0005-0000-0000-000027130000}"/>
    <cellStyle name="T_bao cao_Bieu4HTMT" xfId="4346" xr:uid="{00000000-0005-0000-0000-000028130000}"/>
    <cellStyle name="T_bao cao_Bieu4HTMT 2" xfId="4347" xr:uid="{00000000-0005-0000-0000-000029130000}"/>
    <cellStyle name="T_bao cao_Bieu4HTMT_!1 1 bao cao giao KH ve HTCMT vung TNB   12-12-2011" xfId="4348" xr:uid="{00000000-0005-0000-0000-00002A130000}"/>
    <cellStyle name="T_bao cao_Bieu4HTMT_!1 1 bao cao giao KH ve HTCMT vung TNB   12-12-2011 2" xfId="4349" xr:uid="{00000000-0005-0000-0000-00002B130000}"/>
    <cellStyle name="T_bao cao_Bieu4HTMT_KH TPCP vung TNB (03-1-2012)" xfId="4350" xr:uid="{00000000-0005-0000-0000-00002C130000}"/>
    <cellStyle name="T_bao cao_Bieu4HTMT_KH TPCP vung TNB (03-1-2012) 2" xfId="4351" xr:uid="{00000000-0005-0000-0000-00002D130000}"/>
    <cellStyle name="T_bao cao_KH TPCP vung TNB (03-1-2012)" xfId="4352" xr:uid="{00000000-0005-0000-0000-00002E130000}"/>
    <cellStyle name="T_bao cao_KH TPCP vung TNB (03-1-2012) 2" xfId="4353" xr:uid="{00000000-0005-0000-0000-00002F130000}"/>
    <cellStyle name="T_BBTNG-06" xfId="4354" xr:uid="{00000000-0005-0000-0000-000030130000}"/>
    <cellStyle name="T_BBTNG-06 2" xfId="4355" xr:uid="{00000000-0005-0000-0000-000031130000}"/>
    <cellStyle name="T_BBTNG-06_!1 1 bao cao giao KH ve HTCMT vung TNB   12-12-2011" xfId="4356" xr:uid="{00000000-0005-0000-0000-000032130000}"/>
    <cellStyle name="T_BBTNG-06_!1 1 bao cao giao KH ve HTCMT vung TNB   12-12-2011 2" xfId="4357" xr:uid="{00000000-0005-0000-0000-000033130000}"/>
    <cellStyle name="T_BBTNG-06_131114- Bieu giao du toan CTMTQG 2014 giao" xfId="4358" xr:uid="{00000000-0005-0000-0000-000034130000}"/>
    <cellStyle name="T_BBTNG-06_Bieu4HTMT" xfId="4359" xr:uid="{00000000-0005-0000-0000-000035130000}"/>
    <cellStyle name="T_BBTNG-06_Bieu4HTMT 2" xfId="4360" xr:uid="{00000000-0005-0000-0000-000036130000}"/>
    <cellStyle name="T_BBTNG-06_Bieu4HTMT_!1 1 bao cao giao KH ve HTCMT vung TNB   12-12-2011" xfId="4361" xr:uid="{00000000-0005-0000-0000-000037130000}"/>
    <cellStyle name="T_BBTNG-06_Bieu4HTMT_!1 1 bao cao giao KH ve HTCMT vung TNB   12-12-2011 2" xfId="4362" xr:uid="{00000000-0005-0000-0000-000038130000}"/>
    <cellStyle name="T_BBTNG-06_Bieu4HTMT_KH TPCP vung TNB (03-1-2012)" xfId="4363" xr:uid="{00000000-0005-0000-0000-000039130000}"/>
    <cellStyle name="T_BBTNG-06_Bieu4HTMT_KH TPCP vung TNB (03-1-2012) 2" xfId="4364" xr:uid="{00000000-0005-0000-0000-00003A130000}"/>
    <cellStyle name="T_BBTNG-06_KH TPCP vung TNB (03-1-2012)" xfId="4365" xr:uid="{00000000-0005-0000-0000-00003B130000}"/>
    <cellStyle name="T_BBTNG-06_KH TPCP vung TNB (03-1-2012) 2" xfId="4366" xr:uid="{00000000-0005-0000-0000-00003C130000}"/>
    <cellStyle name="T_BC  NAM 2007" xfId="4367" xr:uid="{00000000-0005-0000-0000-00003D130000}"/>
    <cellStyle name="T_BC  NAM 2007 2" xfId="4368" xr:uid="{00000000-0005-0000-0000-00003E130000}"/>
    <cellStyle name="T_BC CTMT-2008 Ttinh" xfId="4369" xr:uid="{00000000-0005-0000-0000-00003F130000}"/>
    <cellStyle name="T_BC CTMT-2008 Ttinh 2" xfId="4370" xr:uid="{00000000-0005-0000-0000-000040130000}"/>
    <cellStyle name="T_BC CTMT-2008 Ttinh_!1 1 bao cao giao KH ve HTCMT vung TNB   12-12-2011" xfId="4371" xr:uid="{00000000-0005-0000-0000-000041130000}"/>
    <cellStyle name="T_BC CTMT-2008 Ttinh_!1 1 bao cao giao KH ve HTCMT vung TNB   12-12-2011 2" xfId="4372" xr:uid="{00000000-0005-0000-0000-000042130000}"/>
    <cellStyle name="T_BC CTMT-2008 Ttinh_131114- Bieu giao du toan CTMTQG 2014 giao" xfId="4373" xr:uid="{00000000-0005-0000-0000-000043130000}"/>
    <cellStyle name="T_BC CTMT-2008 Ttinh_KH TPCP vung TNB (03-1-2012)" xfId="4374" xr:uid="{00000000-0005-0000-0000-000044130000}"/>
    <cellStyle name="T_BC CTMT-2008 Ttinh_KH TPCP vung TNB (03-1-2012) 2" xfId="4375" xr:uid="{00000000-0005-0000-0000-000045130000}"/>
    <cellStyle name="T_BC CTMT-2008 Ttinh_Phu luc kem QD 17 ve giao nhiem vu, ke hoach CTMTQG nam 2014" xfId="4376" xr:uid="{00000000-0005-0000-0000-000046130000}"/>
    <cellStyle name="T_BC nhu cau von doi ung ODA nganh NN (BKH)" xfId="4377" xr:uid="{00000000-0005-0000-0000-000047130000}"/>
    <cellStyle name="T_BC nhu cau von doi ung ODA nganh NN (BKH)_05-12  KH trung han 2016-2020 - Liem Thinh edited" xfId="4378" xr:uid="{00000000-0005-0000-0000-000048130000}"/>
    <cellStyle name="T_BC nhu cau von doi ung ODA nganh NN (BKH)_Copy of 05-12  KH trung han 2016-2020 - Liem Thinh edited (1)" xfId="4379" xr:uid="{00000000-0005-0000-0000-000049130000}"/>
    <cellStyle name="T_BC Tai co cau (bieu TH)" xfId="4380" xr:uid="{00000000-0005-0000-0000-00004A130000}"/>
    <cellStyle name="T_BC Tai co cau (bieu TH)_05-12  KH trung han 2016-2020 - Liem Thinh edited" xfId="4381" xr:uid="{00000000-0005-0000-0000-00004B130000}"/>
    <cellStyle name="T_BC Tai co cau (bieu TH)_Copy of 05-12  KH trung han 2016-2020 - Liem Thinh edited (1)" xfId="4382" xr:uid="{00000000-0005-0000-0000-00004C130000}"/>
    <cellStyle name="T_bieu 1" xfId="4383" xr:uid="{00000000-0005-0000-0000-00004D130000}"/>
    <cellStyle name="T_bieu 2" xfId="4384" xr:uid="{00000000-0005-0000-0000-00004E130000}"/>
    <cellStyle name="T_bieu 4" xfId="4385" xr:uid="{00000000-0005-0000-0000-00004F130000}"/>
    <cellStyle name="T_Bieu 4.2 A, B KHCTgiong 2011" xfId="4386" xr:uid="{00000000-0005-0000-0000-000050130000}"/>
    <cellStyle name="T_Bieu 4.2 A, B KHCTgiong 2011 10" xfId="4387" xr:uid="{00000000-0005-0000-0000-000051130000}"/>
    <cellStyle name="T_Bieu 4.2 A, B KHCTgiong 2011 11" xfId="4388" xr:uid="{00000000-0005-0000-0000-000052130000}"/>
    <cellStyle name="T_Bieu 4.2 A, B KHCTgiong 2011 12" xfId="4389" xr:uid="{00000000-0005-0000-0000-000053130000}"/>
    <cellStyle name="T_Bieu 4.2 A, B KHCTgiong 2011 13" xfId="4390" xr:uid="{00000000-0005-0000-0000-000054130000}"/>
    <cellStyle name="T_Bieu 4.2 A, B KHCTgiong 2011 14" xfId="4391" xr:uid="{00000000-0005-0000-0000-000055130000}"/>
    <cellStyle name="T_Bieu 4.2 A, B KHCTgiong 2011 15" xfId="4392" xr:uid="{00000000-0005-0000-0000-000056130000}"/>
    <cellStyle name="T_Bieu 4.2 A, B KHCTgiong 2011 2" xfId="4393" xr:uid="{00000000-0005-0000-0000-000057130000}"/>
    <cellStyle name="T_Bieu 4.2 A, B KHCTgiong 2011 3" xfId="4394" xr:uid="{00000000-0005-0000-0000-000058130000}"/>
    <cellStyle name="T_Bieu 4.2 A, B KHCTgiong 2011 4" xfId="4395" xr:uid="{00000000-0005-0000-0000-000059130000}"/>
    <cellStyle name="T_Bieu 4.2 A, B KHCTgiong 2011 5" xfId="4396" xr:uid="{00000000-0005-0000-0000-00005A130000}"/>
    <cellStyle name="T_Bieu 4.2 A, B KHCTgiong 2011 6" xfId="4397" xr:uid="{00000000-0005-0000-0000-00005B130000}"/>
    <cellStyle name="T_Bieu 4.2 A, B KHCTgiong 2011 7" xfId="4398" xr:uid="{00000000-0005-0000-0000-00005C130000}"/>
    <cellStyle name="T_Bieu 4.2 A, B KHCTgiong 2011 8" xfId="4399" xr:uid="{00000000-0005-0000-0000-00005D130000}"/>
    <cellStyle name="T_Bieu 4.2 A, B KHCTgiong 2011 9" xfId="4400" xr:uid="{00000000-0005-0000-0000-00005E130000}"/>
    <cellStyle name="T_Bieu kem cv 1454 ( Ca Mau)" xfId="4401" xr:uid="{00000000-0005-0000-0000-00005F130000}"/>
    <cellStyle name="T_Bieu kem cv 1454 ( Ca Mau)_Von ngoai nuoc" xfId="4402" xr:uid="{00000000-0005-0000-0000-000060130000}"/>
    <cellStyle name="T_Bieu mau cong trinh khoi cong moi 3-4" xfId="4403" xr:uid="{00000000-0005-0000-0000-000061130000}"/>
    <cellStyle name="T_Bieu mau cong trinh khoi cong moi 3-4 2" xfId="4404" xr:uid="{00000000-0005-0000-0000-000062130000}"/>
    <cellStyle name="T_Bieu mau cong trinh khoi cong moi 3-4_!1 1 bao cao giao KH ve HTCMT vung TNB   12-12-2011" xfId="4405" xr:uid="{00000000-0005-0000-0000-000063130000}"/>
    <cellStyle name="T_Bieu mau cong trinh khoi cong moi 3-4_!1 1 bao cao giao KH ve HTCMT vung TNB   12-12-2011 2" xfId="4406" xr:uid="{00000000-0005-0000-0000-000064130000}"/>
    <cellStyle name="T_Bieu mau cong trinh khoi cong moi 3-4_KH TPCP vung TNB (03-1-2012)" xfId="4407" xr:uid="{00000000-0005-0000-0000-000065130000}"/>
    <cellStyle name="T_Bieu mau cong trinh khoi cong moi 3-4_KH TPCP vung TNB (03-1-2012) 2" xfId="4408" xr:uid="{00000000-0005-0000-0000-000066130000}"/>
    <cellStyle name="T_Bieu mau danh muc du an thuoc CTMTQG nam 2008" xfId="4409" xr:uid="{00000000-0005-0000-0000-000067130000}"/>
    <cellStyle name="T_Bieu mau danh muc du an thuoc CTMTQG nam 2008 2" xfId="4410" xr:uid="{00000000-0005-0000-0000-000068130000}"/>
    <cellStyle name="T_Bieu mau danh muc du an thuoc CTMTQG nam 2008_!1 1 bao cao giao KH ve HTCMT vung TNB   12-12-2011" xfId="4411" xr:uid="{00000000-0005-0000-0000-000069130000}"/>
    <cellStyle name="T_Bieu mau danh muc du an thuoc CTMTQG nam 2008_!1 1 bao cao giao KH ve HTCMT vung TNB   12-12-2011 2" xfId="4412" xr:uid="{00000000-0005-0000-0000-00006A130000}"/>
    <cellStyle name="T_Bieu mau danh muc du an thuoc CTMTQG nam 2008_131114- Bieu giao du toan CTMTQG 2014 giao" xfId="4413" xr:uid="{00000000-0005-0000-0000-00006B130000}"/>
    <cellStyle name="T_Bieu mau danh muc du an thuoc CTMTQG nam 2008_KH TPCP vung TNB (03-1-2012)" xfId="4414" xr:uid="{00000000-0005-0000-0000-00006C130000}"/>
    <cellStyle name="T_Bieu mau danh muc du an thuoc CTMTQG nam 2008_KH TPCP vung TNB (03-1-2012) 2" xfId="4415" xr:uid="{00000000-0005-0000-0000-00006D130000}"/>
    <cellStyle name="T_Bieu mau danh muc du an thuoc CTMTQG nam 2008_Phu luc kem QD 17 ve giao nhiem vu, ke hoach CTMTQG nam 2014" xfId="4416" xr:uid="{00000000-0005-0000-0000-00006E130000}"/>
    <cellStyle name="T_Bieu mau tong hop Ke hoach XDCB" xfId="4417" xr:uid="{00000000-0005-0000-0000-00006F130000}"/>
    <cellStyle name="T_Bieu mau tong hop Ke hoach XDCB_Phu luc kem QD 17 ve giao nhiem vu, ke hoach CTMTQG nam 2014" xfId="4418" xr:uid="{00000000-0005-0000-0000-000070130000}"/>
    <cellStyle name="T_Bieu tong hop nhu cau ung 2011 da chon loc -Mien nui" xfId="4419" xr:uid="{00000000-0005-0000-0000-000071130000}"/>
    <cellStyle name="T_Bieu tong hop nhu cau ung 2011 da chon loc -Mien nui 2" xfId="4420" xr:uid="{00000000-0005-0000-0000-000072130000}"/>
    <cellStyle name="T_Bieu tong hop nhu cau ung 2011 da chon loc -Mien nui_!1 1 bao cao giao KH ve HTCMT vung TNB   12-12-2011" xfId="4421" xr:uid="{00000000-0005-0000-0000-000073130000}"/>
    <cellStyle name="T_Bieu tong hop nhu cau ung 2011 da chon loc -Mien nui_!1 1 bao cao giao KH ve HTCMT vung TNB   12-12-2011 2" xfId="4422" xr:uid="{00000000-0005-0000-0000-000074130000}"/>
    <cellStyle name="T_Bieu tong hop nhu cau ung 2011 da chon loc -Mien nui_131114- Bieu giao du toan CTMTQG 2014 giao" xfId="4423" xr:uid="{00000000-0005-0000-0000-000075130000}"/>
    <cellStyle name="T_Bieu tong hop nhu cau ung 2011 da chon loc -Mien nui_KH TPCP vung TNB (03-1-2012)" xfId="4424" xr:uid="{00000000-0005-0000-0000-000076130000}"/>
    <cellStyle name="T_Bieu tong hop nhu cau ung 2011 da chon loc -Mien nui_KH TPCP vung TNB (03-1-2012) 2" xfId="4425" xr:uid="{00000000-0005-0000-0000-000077130000}"/>
    <cellStyle name="T_Bieu3ODA" xfId="4426" xr:uid="{00000000-0005-0000-0000-000078130000}"/>
    <cellStyle name="T_Bieu3ODA 2" xfId="4427" xr:uid="{00000000-0005-0000-0000-000079130000}"/>
    <cellStyle name="T_Bieu3ODA_!1 1 bao cao giao KH ve HTCMT vung TNB   12-12-2011" xfId="4428" xr:uid="{00000000-0005-0000-0000-00007A130000}"/>
    <cellStyle name="T_Bieu3ODA_!1 1 bao cao giao KH ve HTCMT vung TNB   12-12-2011 2" xfId="4429" xr:uid="{00000000-0005-0000-0000-00007B130000}"/>
    <cellStyle name="T_Bieu3ODA_1" xfId="4430" xr:uid="{00000000-0005-0000-0000-00007C130000}"/>
    <cellStyle name="T_Bieu3ODA_1 2" xfId="4431" xr:uid="{00000000-0005-0000-0000-00007D130000}"/>
    <cellStyle name="T_Bieu3ODA_1_!1 1 bao cao giao KH ve HTCMT vung TNB   12-12-2011" xfId="4432" xr:uid="{00000000-0005-0000-0000-00007E130000}"/>
    <cellStyle name="T_Bieu3ODA_1_!1 1 bao cao giao KH ve HTCMT vung TNB   12-12-2011 2" xfId="4433" xr:uid="{00000000-0005-0000-0000-00007F130000}"/>
    <cellStyle name="T_Bieu3ODA_1_KH TPCP vung TNB (03-1-2012)" xfId="4434" xr:uid="{00000000-0005-0000-0000-000080130000}"/>
    <cellStyle name="T_Bieu3ODA_1_KH TPCP vung TNB (03-1-2012) 2" xfId="4435" xr:uid="{00000000-0005-0000-0000-000081130000}"/>
    <cellStyle name="T_Bieu3ODA_KH TPCP vung TNB (03-1-2012)" xfId="4436" xr:uid="{00000000-0005-0000-0000-000082130000}"/>
    <cellStyle name="T_Bieu3ODA_KH TPCP vung TNB (03-1-2012) 2" xfId="4437" xr:uid="{00000000-0005-0000-0000-000083130000}"/>
    <cellStyle name="T_Bieu4HTMT" xfId="4438" xr:uid="{00000000-0005-0000-0000-000084130000}"/>
    <cellStyle name="T_Bieu4HTMT 2" xfId="4439" xr:uid="{00000000-0005-0000-0000-000085130000}"/>
    <cellStyle name="T_Bieu4HTMT_!1 1 bao cao giao KH ve HTCMT vung TNB   12-12-2011" xfId="4440" xr:uid="{00000000-0005-0000-0000-000086130000}"/>
    <cellStyle name="T_Bieu4HTMT_!1 1 bao cao giao KH ve HTCMT vung TNB   12-12-2011 2" xfId="4441" xr:uid="{00000000-0005-0000-0000-000087130000}"/>
    <cellStyle name="T_Bieu4HTMT_KH TPCP vung TNB (03-1-2012)" xfId="4442" xr:uid="{00000000-0005-0000-0000-000088130000}"/>
    <cellStyle name="T_Bieu4HTMT_KH TPCP vung TNB (03-1-2012) 2" xfId="4443" xr:uid="{00000000-0005-0000-0000-000089130000}"/>
    <cellStyle name="T_bo sung von KCH nam 2010 va Du an tre kho khan" xfId="4444" xr:uid="{00000000-0005-0000-0000-00008A130000}"/>
    <cellStyle name="T_bo sung von KCH nam 2010 va Du an tre kho khan 2" xfId="4445" xr:uid="{00000000-0005-0000-0000-00008B130000}"/>
    <cellStyle name="T_bo sung von KCH nam 2010 va Du an tre kho khan_!1 1 bao cao giao KH ve HTCMT vung TNB   12-12-2011" xfId="4446" xr:uid="{00000000-0005-0000-0000-00008C130000}"/>
    <cellStyle name="T_bo sung von KCH nam 2010 va Du an tre kho khan_!1 1 bao cao giao KH ve HTCMT vung TNB   12-12-2011 2" xfId="4447" xr:uid="{00000000-0005-0000-0000-00008D130000}"/>
    <cellStyle name="T_bo sung von KCH nam 2010 va Du an tre kho khan_KH TPCP vung TNB (03-1-2012)" xfId="4448" xr:uid="{00000000-0005-0000-0000-00008E130000}"/>
    <cellStyle name="T_bo sung von KCH nam 2010 va Du an tre kho khan_KH TPCP vung TNB (03-1-2012) 2" xfId="4449" xr:uid="{00000000-0005-0000-0000-00008F130000}"/>
    <cellStyle name="T_Book1" xfId="4450" xr:uid="{00000000-0005-0000-0000-000090130000}"/>
    <cellStyle name="T_Book1 2" xfId="4451" xr:uid="{00000000-0005-0000-0000-000091130000}"/>
    <cellStyle name="T_Book1 2_KHKT_tong_quat_BK_(Pb_20.3)(1) (1)" xfId="4452" xr:uid="{00000000-0005-0000-0000-000092130000}"/>
    <cellStyle name="T_Book1 2_PL 2 (Nhan su)" xfId="4453" xr:uid="{00000000-0005-0000-0000-000093130000}"/>
    <cellStyle name="T_Book1 2_PL1 " xfId="4454" xr:uid="{00000000-0005-0000-0000-000094130000}"/>
    <cellStyle name="T_Book1 3" xfId="4455" xr:uid="{00000000-0005-0000-0000-000095130000}"/>
    <cellStyle name="T_Book1_!1 1 bao cao giao KH ve HTCMT vung TNB   12-12-2011" xfId="4456" xr:uid="{00000000-0005-0000-0000-000096130000}"/>
    <cellStyle name="T_Book1_!1 1 bao cao giao KH ve HTCMT vung TNB   12-12-2011 2" xfId="4457" xr:uid="{00000000-0005-0000-0000-000097130000}"/>
    <cellStyle name="T_Book1_1" xfId="4458" xr:uid="{00000000-0005-0000-0000-000098130000}"/>
    <cellStyle name="T_Book1_1 2" xfId="4459" xr:uid="{00000000-0005-0000-0000-000099130000}"/>
    <cellStyle name="T_Book1_1_131114- Bieu giao du toan CTMTQG 2014 giao" xfId="4460" xr:uid="{00000000-0005-0000-0000-00009A130000}"/>
    <cellStyle name="T_Book1_1_Bieu tong hop nhu cau ung 2011 da chon loc -Mien nui" xfId="4461" xr:uid="{00000000-0005-0000-0000-00009B130000}"/>
    <cellStyle name="T_Book1_1_Bieu tong hop nhu cau ung 2011 da chon loc -Mien nui 2" xfId="4462" xr:uid="{00000000-0005-0000-0000-00009C130000}"/>
    <cellStyle name="T_Book1_1_Bieu tong hop nhu cau ung 2011 da chon loc -Mien nui_!1 1 bao cao giao KH ve HTCMT vung TNB   12-12-2011" xfId="4463" xr:uid="{00000000-0005-0000-0000-00009D130000}"/>
    <cellStyle name="T_Book1_1_Bieu tong hop nhu cau ung 2011 da chon loc -Mien nui_!1 1 bao cao giao KH ve HTCMT vung TNB   12-12-2011 2" xfId="4464" xr:uid="{00000000-0005-0000-0000-00009E130000}"/>
    <cellStyle name="T_Book1_1_Bieu tong hop nhu cau ung 2011 da chon loc -Mien nui_131114- Bieu giao du toan CTMTQG 2014 giao" xfId="4465" xr:uid="{00000000-0005-0000-0000-00009F130000}"/>
    <cellStyle name="T_Book1_1_Bieu tong hop nhu cau ung 2011 da chon loc -Mien nui_KH TPCP vung TNB (03-1-2012)" xfId="4466" xr:uid="{00000000-0005-0000-0000-0000A0130000}"/>
    <cellStyle name="T_Book1_1_Bieu tong hop nhu cau ung 2011 da chon loc -Mien nui_KH TPCP vung TNB (03-1-2012) 2" xfId="4467" xr:uid="{00000000-0005-0000-0000-0000A1130000}"/>
    <cellStyle name="T_Book1_1_Bieu3ODA" xfId="4468" xr:uid="{00000000-0005-0000-0000-0000A2130000}"/>
    <cellStyle name="T_Book1_1_Bieu3ODA 2" xfId="4469" xr:uid="{00000000-0005-0000-0000-0000A3130000}"/>
    <cellStyle name="T_Book1_1_Bieu3ODA_!1 1 bao cao giao KH ve HTCMT vung TNB   12-12-2011" xfId="4470" xr:uid="{00000000-0005-0000-0000-0000A4130000}"/>
    <cellStyle name="T_Book1_1_Bieu3ODA_!1 1 bao cao giao KH ve HTCMT vung TNB   12-12-2011 2" xfId="4471" xr:uid="{00000000-0005-0000-0000-0000A5130000}"/>
    <cellStyle name="T_Book1_1_Bieu3ODA_KH TPCP vung TNB (03-1-2012)" xfId="4472" xr:uid="{00000000-0005-0000-0000-0000A6130000}"/>
    <cellStyle name="T_Book1_1_Bieu3ODA_KH TPCP vung TNB (03-1-2012) 2" xfId="4473" xr:uid="{00000000-0005-0000-0000-0000A7130000}"/>
    <cellStyle name="T_Book1_1_Book1" xfId="4474" xr:uid="{00000000-0005-0000-0000-0000A8130000}"/>
    <cellStyle name="T_Book1_1_Book1_Phu luc kem QD 17 ve giao nhiem vu, ke hoach CTMTQG nam 2014" xfId="4475" xr:uid="{00000000-0005-0000-0000-0000A9130000}"/>
    <cellStyle name="T_Book1_1_CPK" xfId="4476" xr:uid="{00000000-0005-0000-0000-0000AA130000}"/>
    <cellStyle name="T_Book1_1_CPK 2" xfId="4477" xr:uid="{00000000-0005-0000-0000-0000AB130000}"/>
    <cellStyle name="T_Book1_1_CPK_!1 1 bao cao giao KH ve HTCMT vung TNB   12-12-2011" xfId="4478" xr:uid="{00000000-0005-0000-0000-0000AC130000}"/>
    <cellStyle name="T_Book1_1_CPK_!1 1 bao cao giao KH ve HTCMT vung TNB   12-12-2011 2" xfId="4479" xr:uid="{00000000-0005-0000-0000-0000AD130000}"/>
    <cellStyle name="T_Book1_1_CPK_131114- Bieu giao du toan CTMTQG 2014 giao" xfId="4480" xr:uid="{00000000-0005-0000-0000-0000AE130000}"/>
    <cellStyle name="T_Book1_1_CPK_Bieu4HTMT" xfId="4481" xr:uid="{00000000-0005-0000-0000-0000AF130000}"/>
    <cellStyle name="T_Book1_1_CPK_Bieu4HTMT 2" xfId="4482" xr:uid="{00000000-0005-0000-0000-0000B0130000}"/>
    <cellStyle name="T_Book1_1_CPK_Bieu4HTMT_!1 1 bao cao giao KH ve HTCMT vung TNB   12-12-2011" xfId="4483" xr:uid="{00000000-0005-0000-0000-0000B1130000}"/>
    <cellStyle name="T_Book1_1_CPK_Bieu4HTMT_!1 1 bao cao giao KH ve HTCMT vung TNB   12-12-2011 2" xfId="4484" xr:uid="{00000000-0005-0000-0000-0000B2130000}"/>
    <cellStyle name="T_Book1_1_CPK_Bieu4HTMT_KH TPCP vung TNB (03-1-2012)" xfId="4485" xr:uid="{00000000-0005-0000-0000-0000B3130000}"/>
    <cellStyle name="T_Book1_1_CPK_Bieu4HTMT_KH TPCP vung TNB (03-1-2012) 2" xfId="4486" xr:uid="{00000000-0005-0000-0000-0000B4130000}"/>
    <cellStyle name="T_Book1_1_CPK_KH TPCP vung TNB (03-1-2012)" xfId="4487" xr:uid="{00000000-0005-0000-0000-0000B5130000}"/>
    <cellStyle name="T_Book1_1_CPK_KH TPCP vung TNB (03-1-2012) 2" xfId="4488" xr:uid="{00000000-0005-0000-0000-0000B6130000}"/>
    <cellStyle name="T_Book1_1_kien giang 2" xfId="4491" xr:uid="{00000000-0005-0000-0000-0000B7130000}"/>
    <cellStyle name="T_Book1_1_kien giang 2 2" xfId="4492" xr:uid="{00000000-0005-0000-0000-0000B8130000}"/>
    <cellStyle name="T_Book1_1_KH TPCP vung TNB (03-1-2012)" xfId="4489" xr:uid="{00000000-0005-0000-0000-0000B9130000}"/>
    <cellStyle name="T_Book1_1_KH TPCP vung TNB (03-1-2012) 2" xfId="4490" xr:uid="{00000000-0005-0000-0000-0000BA130000}"/>
    <cellStyle name="T_Book1_1_Luy ke von ung nam 2011 -Thoa gui ngay 12-8-2012" xfId="4493" xr:uid="{00000000-0005-0000-0000-0000BB130000}"/>
    <cellStyle name="T_Book1_1_Luy ke von ung nam 2011 -Thoa gui ngay 12-8-2012 2" xfId="4494" xr:uid="{00000000-0005-0000-0000-0000BC130000}"/>
    <cellStyle name="T_Book1_1_Luy ke von ung nam 2011 -Thoa gui ngay 12-8-2012_!1 1 bao cao giao KH ve HTCMT vung TNB   12-12-2011" xfId="4495" xr:uid="{00000000-0005-0000-0000-0000BD130000}"/>
    <cellStyle name="T_Book1_1_Luy ke von ung nam 2011 -Thoa gui ngay 12-8-2012_!1 1 bao cao giao KH ve HTCMT vung TNB   12-12-2011 2" xfId="4496" xr:uid="{00000000-0005-0000-0000-0000BE130000}"/>
    <cellStyle name="T_Book1_1_Luy ke von ung nam 2011 -Thoa gui ngay 12-8-2012_131114- Bieu giao du toan CTMTQG 2014 giao" xfId="4497" xr:uid="{00000000-0005-0000-0000-0000BF130000}"/>
    <cellStyle name="T_Book1_1_Luy ke von ung nam 2011 -Thoa gui ngay 12-8-2012_KH TPCP vung TNB (03-1-2012)" xfId="4498" xr:uid="{00000000-0005-0000-0000-0000C0130000}"/>
    <cellStyle name="T_Book1_1_Luy ke von ung nam 2011 -Thoa gui ngay 12-8-2012_KH TPCP vung TNB (03-1-2012) 2" xfId="4499" xr:uid="{00000000-0005-0000-0000-0000C1130000}"/>
    <cellStyle name="T_Book1_1_Phu luc kem QD 17 ve giao nhiem vu, ke hoach CTMTQG nam 2014" xfId="4500" xr:uid="{00000000-0005-0000-0000-0000C2130000}"/>
    <cellStyle name="T_Book1_1_Thiet bi" xfId="4501" xr:uid="{00000000-0005-0000-0000-0000C3130000}"/>
    <cellStyle name="T_Book1_1_Thiet bi 2" xfId="4502" xr:uid="{00000000-0005-0000-0000-0000C4130000}"/>
    <cellStyle name="T_Book1_1_Thiet bi_!1 1 bao cao giao KH ve HTCMT vung TNB   12-12-2011" xfId="4503" xr:uid="{00000000-0005-0000-0000-0000C5130000}"/>
    <cellStyle name="T_Book1_1_Thiet bi_!1 1 bao cao giao KH ve HTCMT vung TNB   12-12-2011 2" xfId="4504" xr:uid="{00000000-0005-0000-0000-0000C6130000}"/>
    <cellStyle name="T_Book1_1_Thiet bi_131114- Bieu giao du toan CTMTQG 2014 giao" xfId="4505" xr:uid="{00000000-0005-0000-0000-0000C7130000}"/>
    <cellStyle name="T_Book1_1_Thiet bi_Bieu4HTMT" xfId="4506" xr:uid="{00000000-0005-0000-0000-0000C8130000}"/>
    <cellStyle name="T_Book1_1_Thiet bi_Bieu4HTMT 2" xfId="4507" xr:uid="{00000000-0005-0000-0000-0000C9130000}"/>
    <cellStyle name="T_Book1_1_Thiet bi_Bieu4HTMT_!1 1 bao cao giao KH ve HTCMT vung TNB   12-12-2011" xfId="4508" xr:uid="{00000000-0005-0000-0000-0000CA130000}"/>
    <cellStyle name="T_Book1_1_Thiet bi_Bieu4HTMT_!1 1 bao cao giao KH ve HTCMT vung TNB   12-12-2011 2" xfId="4509" xr:uid="{00000000-0005-0000-0000-0000CB130000}"/>
    <cellStyle name="T_Book1_1_Thiet bi_Bieu4HTMT_KH TPCP vung TNB (03-1-2012)" xfId="4510" xr:uid="{00000000-0005-0000-0000-0000CC130000}"/>
    <cellStyle name="T_Book1_1_Thiet bi_Bieu4HTMT_KH TPCP vung TNB (03-1-2012) 2" xfId="4511" xr:uid="{00000000-0005-0000-0000-0000CD130000}"/>
    <cellStyle name="T_Book1_1_Thiet bi_KH TPCP vung TNB (03-1-2012)" xfId="4512" xr:uid="{00000000-0005-0000-0000-0000CE130000}"/>
    <cellStyle name="T_Book1_1_Thiet bi_KH TPCP vung TNB (03-1-2012) 2" xfId="4513" xr:uid="{00000000-0005-0000-0000-0000CF130000}"/>
    <cellStyle name="T_Book1_131114- Bieu giao du toan CTMTQG 2014 giao" xfId="4514" xr:uid="{00000000-0005-0000-0000-0000D0130000}"/>
    <cellStyle name="T_Book1_15_10_2013 BC nhu cau von doi ung ODA (2014-2016) ngay 15102013 Sua" xfId="4515" xr:uid="{00000000-0005-0000-0000-0000D1130000}"/>
    <cellStyle name="T_Book1_2" xfId="4516" xr:uid="{00000000-0005-0000-0000-0000D2130000}"/>
    <cellStyle name="T_Book1_2_BIEU MAU KE HOACH KINH TE XA HOI NAM 2013(2)" xfId="4517" xr:uid="{00000000-0005-0000-0000-0000D3130000}"/>
    <cellStyle name="T_Book1_2_Book1" xfId="4518" xr:uid="{00000000-0005-0000-0000-0000D4130000}"/>
    <cellStyle name="T_Book1_2_Book1_BIEU MAU KE HOACH KINH TE XA HOI NAM 2013(2)" xfId="4519" xr:uid="{00000000-0005-0000-0000-0000D5130000}"/>
    <cellStyle name="T_Book1_2_Book1_Book2" xfId="4520" xr:uid="{00000000-0005-0000-0000-0000D6130000}"/>
    <cellStyle name="T_Book1_2_Book1_Book4" xfId="4521" xr:uid="{00000000-0005-0000-0000-0000D7130000}"/>
    <cellStyle name="T_Book1_2_Book1_Book5" xfId="4522" xr:uid="{00000000-0005-0000-0000-0000D8130000}"/>
    <cellStyle name="T_Book1_2_Book1_KH KTXH NAM 2014" xfId="4523" xr:uid="{00000000-0005-0000-0000-0000D9130000}"/>
    <cellStyle name="T_Book1_2_Book1_KH KTXH NAM 2014-1" xfId="4524" xr:uid="{00000000-0005-0000-0000-0000DA130000}"/>
    <cellStyle name="T_Book1_2_Book2" xfId="4525" xr:uid="{00000000-0005-0000-0000-0000DB130000}"/>
    <cellStyle name="T_Book1_2_Book4" xfId="4526" xr:uid="{00000000-0005-0000-0000-0000DC130000}"/>
    <cellStyle name="T_Book1_2_Book5" xfId="4527" xr:uid="{00000000-0005-0000-0000-0000DD130000}"/>
    <cellStyle name="T_Book1_2_KH KTXH NAM 2014" xfId="4528" xr:uid="{00000000-0005-0000-0000-0000DE130000}"/>
    <cellStyle name="T_Book1_2_KH KTXH NAM 2014-1" xfId="4529" xr:uid="{00000000-0005-0000-0000-0000DF130000}"/>
    <cellStyle name="T_Book1_2_Phu luc kem QD 17 ve giao nhiem vu, ke hoach CTMTQG nam 2014" xfId="4530" xr:uid="{00000000-0005-0000-0000-0000E0130000}"/>
    <cellStyle name="T_Book1_3" xfId="4531" xr:uid="{00000000-0005-0000-0000-0000E1130000}"/>
    <cellStyle name="T_Book1_3_BIEU MAU KE HOACH KINH TE XA HOI NAM 2013(2)" xfId="4532" xr:uid="{00000000-0005-0000-0000-0000E2130000}"/>
    <cellStyle name="T_Book1_3_Book2" xfId="4533" xr:uid="{00000000-0005-0000-0000-0000E3130000}"/>
    <cellStyle name="T_Book1_3_Book4" xfId="4534" xr:uid="{00000000-0005-0000-0000-0000E4130000}"/>
    <cellStyle name="T_Book1_3_Book5" xfId="4535" xr:uid="{00000000-0005-0000-0000-0000E5130000}"/>
    <cellStyle name="T_Book1_3_KH KTXH NAM 2014" xfId="4536" xr:uid="{00000000-0005-0000-0000-0000E6130000}"/>
    <cellStyle name="T_Book1_3_KH KTXH NAM 2014-1" xfId="4537" xr:uid="{00000000-0005-0000-0000-0000E7130000}"/>
    <cellStyle name="T_Book1_4" xfId="4538" xr:uid="{00000000-0005-0000-0000-0000E8130000}"/>
    <cellStyle name="T_Book1_bao cao phan bo KHDT 2011(final)" xfId="4539" xr:uid="{00000000-0005-0000-0000-0000E9130000}"/>
    <cellStyle name="T_Book1_bao cao phan bo KHDT 2011(final)_BC nhu cau von doi ung ODA nganh NN (BKH)" xfId="4540" xr:uid="{00000000-0005-0000-0000-0000EA130000}"/>
    <cellStyle name="T_Book1_bao cao phan bo KHDT 2011(final)_BC Tai co cau (bieu TH)" xfId="4541" xr:uid="{00000000-0005-0000-0000-0000EB130000}"/>
    <cellStyle name="T_Book1_bao cao phan bo KHDT 2011(final)_DK 2014-2015 final" xfId="4542" xr:uid="{00000000-0005-0000-0000-0000EC130000}"/>
    <cellStyle name="T_Book1_bao cao phan bo KHDT 2011(final)_DK 2014-2015 new" xfId="4543" xr:uid="{00000000-0005-0000-0000-0000ED130000}"/>
    <cellStyle name="T_Book1_bao cao phan bo KHDT 2011(final)_DK KH CBDT 2014 11-11-2013" xfId="4544" xr:uid="{00000000-0005-0000-0000-0000EE130000}"/>
    <cellStyle name="T_Book1_bao cao phan bo KHDT 2011(final)_DK KH CBDT 2014 11-11-2013(1)" xfId="4545" xr:uid="{00000000-0005-0000-0000-0000EF130000}"/>
    <cellStyle name="T_Book1_bao cao phan bo KHDT 2011(final)_KH 2011-2015" xfId="4546" xr:uid="{00000000-0005-0000-0000-0000F0130000}"/>
    <cellStyle name="T_Book1_bao cao phan bo KHDT 2011(final)_tai co cau dau tu (tong hop)1" xfId="4547" xr:uid="{00000000-0005-0000-0000-0000F1130000}"/>
    <cellStyle name="T_Book1_BC NQ11-CP - chinh sua lai" xfId="4551" xr:uid="{00000000-0005-0000-0000-0000F2130000}"/>
    <cellStyle name="T_Book1_BC NQ11-CP - chinh sua lai 2" xfId="4552" xr:uid="{00000000-0005-0000-0000-0000F3130000}"/>
    <cellStyle name="T_Book1_BC NQ11-CP - chinh sua lai_131114- Bieu giao du toan CTMTQG 2014 giao" xfId="4553" xr:uid="{00000000-0005-0000-0000-0000F4130000}"/>
    <cellStyle name="T_Book1_BC NQ11-CP-Quynh sau bieu so3" xfId="4554" xr:uid="{00000000-0005-0000-0000-0000F5130000}"/>
    <cellStyle name="T_Book1_BC NQ11-CP-Quynh sau bieu so3 2" xfId="4555" xr:uid="{00000000-0005-0000-0000-0000F6130000}"/>
    <cellStyle name="T_Book1_BC NQ11-CP-Quynh sau bieu so3_131114- Bieu giao du toan CTMTQG 2014 giao" xfId="4556" xr:uid="{00000000-0005-0000-0000-0000F7130000}"/>
    <cellStyle name="T_Book1_BC nhu cau von doi ung ODA nganh NN (BKH)" xfId="4548" xr:uid="{00000000-0005-0000-0000-0000F8130000}"/>
    <cellStyle name="T_Book1_BC nhu cau von doi ung ODA nganh NN (BKH)_05-12  KH trung han 2016-2020 - Liem Thinh edited" xfId="4549" xr:uid="{00000000-0005-0000-0000-0000F9130000}"/>
    <cellStyle name="T_Book1_BC nhu cau von doi ung ODA nganh NN (BKH)_Copy of 05-12  KH trung han 2016-2020 - Liem Thinh edited (1)" xfId="4550" xr:uid="{00000000-0005-0000-0000-0000FA130000}"/>
    <cellStyle name="T_Book1_BC Tai co cau (bieu TH)" xfId="4557" xr:uid="{00000000-0005-0000-0000-0000FB130000}"/>
    <cellStyle name="T_Book1_BC Tai co cau (bieu TH)_05-12  KH trung han 2016-2020 - Liem Thinh edited" xfId="4558" xr:uid="{00000000-0005-0000-0000-0000FC130000}"/>
    <cellStyle name="T_Book1_BC Tai co cau (bieu TH)_Copy of 05-12  KH trung han 2016-2020 - Liem Thinh edited (1)" xfId="4559" xr:uid="{00000000-0005-0000-0000-0000FD130000}"/>
    <cellStyle name="T_Book1_BC_NQ11-CP_-_Thao_sua_lai" xfId="4560" xr:uid="{00000000-0005-0000-0000-0000FE130000}"/>
    <cellStyle name="T_Book1_BC_NQ11-CP_-_Thao_sua_lai 2" xfId="4561" xr:uid="{00000000-0005-0000-0000-0000FF130000}"/>
    <cellStyle name="T_Book1_BC_NQ11-CP_-_Thao_sua_lai_131114- Bieu giao du toan CTMTQG 2014 giao" xfId="4562" xr:uid="{00000000-0005-0000-0000-000000140000}"/>
    <cellStyle name="T_Book1_Bieu mau cong trinh khoi cong moi 3-4" xfId="4563" xr:uid="{00000000-0005-0000-0000-000001140000}"/>
    <cellStyle name="T_Book1_Bieu mau cong trinh khoi cong moi 3-4 2" xfId="4564" xr:uid="{00000000-0005-0000-0000-000002140000}"/>
    <cellStyle name="T_Book1_Bieu mau cong trinh khoi cong moi 3-4_!1 1 bao cao giao KH ve HTCMT vung TNB   12-12-2011" xfId="4565" xr:uid="{00000000-0005-0000-0000-000003140000}"/>
    <cellStyle name="T_Book1_Bieu mau cong trinh khoi cong moi 3-4_!1 1 bao cao giao KH ve HTCMT vung TNB   12-12-2011 2" xfId="4566" xr:uid="{00000000-0005-0000-0000-000004140000}"/>
    <cellStyle name="T_Book1_Bieu mau cong trinh khoi cong moi 3-4_KH TPCP vung TNB (03-1-2012)" xfId="4567" xr:uid="{00000000-0005-0000-0000-000005140000}"/>
    <cellStyle name="T_Book1_Bieu mau cong trinh khoi cong moi 3-4_KH TPCP vung TNB (03-1-2012) 2" xfId="4568" xr:uid="{00000000-0005-0000-0000-000006140000}"/>
    <cellStyle name="T_Book1_Bieu mau danh muc du an thuoc CTMTQG nam 2008" xfId="4569" xr:uid="{00000000-0005-0000-0000-000007140000}"/>
    <cellStyle name="T_Book1_Bieu mau danh muc du an thuoc CTMTQG nam 2008 2" xfId="4570" xr:uid="{00000000-0005-0000-0000-000008140000}"/>
    <cellStyle name="T_Book1_Bieu mau danh muc du an thuoc CTMTQG nam 2008_!1 1 bao cao giao KH ve HTCMT vung TNB   12-12-2011" xfId="4571" xr:uid="{00000000-0005-0000-0000-000009140000}"/>
    <cellStyle name="T_Book1_Bieu mau danh muc du an thuoc CTMTQG nam 2008_!1 1 bao cao giao KH ve HTCMT vung TNB   12-12-2011 2" xfId="4572" xr:uid="{00000000-0005-0000-0000-00000A140000}"/>
    <cellStyle name="T_Book1_Bieu mau danh muc du an thuoc CTMTQG nam 2008_131114- Bieu giao du toan CTMTQG 2014 giao" xfId="4573" xr:uid="{00000000-0005-0000-0000-00000B140000}"/>
    <cellStyle name="T_Book1_Bieu mau danh muc du an thuoc CTMTQG nam 2008_KH TPCP vung TNB (03-1-2012)" xfId="4574" xr:uid="{00000000-0005-0000-0000-00000C140000}"/>
    <cellStyle name="T_Book1_Bieu mau danh muc du an thuoc CTMTQG nam 2008_KH TPCP vung TNB (03-1-2012) 2" xfId="4575" xr:uid="{00000000-0005-0000-0000-00000D140000}"/>
    <cellStyle name="T_Book1_Bieu mau danh muc du an thuoc CTMTQG nam 2008_Phu luc kem QD 17 ve giao nhiem vu, ke hoach CTMTQG nam 2014" xfId="4576" xr:uid="{00000000-0005-0000-0000-00000E140000}"/>
    <cellStyle name="T_Book1_Bieu tong hop nhu cau ung 2011 da chon loc -Mien nui" xfId="4577" xr:uid="{00000000-0005-0000-0000-00000F140000}"/>
    <cellStyle name="T_Book1_Bieu tong hop nhu cau ung 2011 da chon loc -Mien nui 2" xfId="4578" xr:uid="{00000000-0005-0000-0000-000010140000}"/>
    <cellStyle name="T_Book1_Bieu tong hop nhu cau ung 2011 da chon loc -Mien nui_!1 1 bao cao giao KH ve HTCMT vung TNB   12-12-2011" xfId="4579" xr:uid="{00000000-0005-0000-0000-000011140000}"/>
    <cellStyle name="T_Book1_Bieu tong hop nhu cau ung 2011 da chon loc -Mien nui_!1 1 bao cao giao KH ve HTCMT vung TNB   12-12-2011 2" xfId="4580" xr:uid="{00000000-0005-0000-0000-000012140000}"/>
    <cellStyle name="T_Book1_Bieu tong hop nhu cau ung 2011 da chon loc -Mien nui_131114- Bieu giao du toan CTMTQG 2014 giao" xfId="4581" xr:uid="{00000000-0005-0000-0000-000013140000}"/>
    <cellStyle name="T_Book1_Bieu tong hop nhu cau ung 2011 da chon loc -Mien nui_KH TPCP vung TNB (03-1-2012)" xfId="4582" xr:uid="{00000000-0005-0000-0000-000014140000}"/>
    <cellStyle name="T_Book1_Bieu tong hop nhu cau ung 2011 da chon loc -Mien nui_KH TPCP vung TNB (03-1-2012) 2" xfId="4583" xr:uid="{00000000-0005-0000-0000-000015140000}"/>
    <cellStyle name="T_Book1_Bieu3ODA" xfId="4584" xr:uid="{00000000-0005-0000-0000-000016140000}"/>
    <cellStyle name="T_Book1_Bieu3ODA 2" xfId="4585" xr:uid="{00000000-0005-0000-0000-000017140000}"/>
    <cellStyle name="T_Book1_Bieu3ODA_!1 1 bao cao giao KH ve HTCMT vung TNB   12-12-2011" xfId="4586" xr:uid="{00000000-0005-0000-0000-000018140000}"/>
    <cellStyle name="T_Book1_Bieu3ODA_!1 1 bao cao giao KH ve HTCMT vung TNB   12-12-2011 2" xfId="4587" xr:uid="{00000000-0005-0000-0000-000019140000}"/>
    <cellStyle name="T_Book1_Bieu3ODA_1" xfId="4588" xr:uid="{00000000-0005-0000-0000-00001A140000}"/>
    <cellStyle name="T_Book1_Bieu3ODA_1 2" xfId="4589" xr:uid="{00000000-0005-0000-0000-00001B140000}"/>
    <cellStyle name="T_Book1_Bieu3ODA_1_!1 1 bao cao giao KH ve HTCMT vung TNB   12-12-2011" xfId="4590" xr:uid="{00000000-0005-0000-0000-00001C140000}"/>
    <cellStyle name="T_Book1_Bieu3ODA_1_!1 1 bao cao giao KH ve HTCMT vung TNB   12-12-2011 2" xfId="4591" xr:uid="{00000000-0005-0000-0000-00001D140000}"/>
    <cellStyle name="T_Book1_Bieu3ODA_1_KH TPCP vung TNB (03-1-2012)" xfId="4592" xr:uid="{00000000-0005-0000-0000-00001E140000}"/>
    <cellStyle name="T_Book1_Bieu3ODA_1_KH TPCP vung TNB (03-1-2012) 2" xfId="4593" xr:uid="{00000000-0005-0000-0000-00001F140000}"/>
    <cellStyle name="T_Book1_Bieu3ODA_KH TPCP vung TNB (03-1-2012)" xfId="4594" xr:uid="{00000000-0005-0000-0000-000020140000}"/>
    <cellStyle name="T_Book1_Bieu3ODA_KH TPCP vung TNB (03-1-2012) 2" xfId="4595" xr:uid="{00000000-0005-0000-0000-000021140000}"/>
    <cellStyle name="T_Book1_Bieu4HTMT" xfId="4596" xr:uid="{00000000-0005-0000-0000-000022140000}"/>
    <cellStyle name="T_Book1_Bieu4HTMT 2" xfId="4597" xr:uid="{00000000-0005-0000-0000-000023140000}"/>
    <cellStyle name="T_Book1_Bieu4HTMT_!1 1 bao cao giao KH ve HTCMT vung TNB   12-12-2011" xfId="4598" xr:uid="{00000000-0005-0000-0000-000024140000}"/>
    <cellStyle name="T_Book1_Bieu4HTMT_!1 1 bao cao giao KH ve HTCMT vung TNB   12-12-2011 2" xfId="4599" xr:uid="{00000000-0005-0000-0000-000025140000}"/>
    <cellStyle name="T_Book1_Bieu4HTMT_KH TPCP vung TNB (03-1-2012)" xfId="4600" xr:uid="{00000000-0005-0000-0000-000026140000}"/>
    <cellStyle name="T_Book1_Bieu4HTMT_KH TPCP vung TNB (03-1-2012) 2" xfId="4601" xr:uid="{00000000-0005-0000-0000-000027140000}"/>
    <cellStyle name="T_Book1_Book1" xfId="4602" xr:uid="{00000000-0005-0000-0000-000028140000}"/>
    <cellStyle name="T_Book1_Book1 2" xfId="4603" xr:uid="{00000000-0005-0000-0000-000029140000}"/>
    <cellStyle name="T_Book1_Book1_1" xfId="4604" xr:uid="{00000000-0005-0000-0000-00002A140000}"/>
    <cellStyle name="T_Book1_Book1_1_Phu luc kem QD 17 ve giao nhiem vu, ke hoach CTMTQG nam 2014" xfId="4605" xr:uid="{00000000-0005-0000-0000-00002B140000}"/>
    <cellStyle name="T_Book1_Book1_131114- Bieu giao du toan CTMTQG 2014 giao" xfId="4606" xr:uid="{00000000-0005-0000-0000-00002C140000}"/>
    <cellStyle name="T_Book1_Book1_BIEU MAU KE HOACH KINH TE XA HOI NAM 2013(2)" xfId="4607" xr:uid="{00000000-0005-0000-0000-00002D140000}"/>
    <cellStyle name="T_Book1_Book1_Book1" xfId="4608" xr:uid="{00000000-0005-0000-0000-00002E140000}"/>
    <cellStyle name="T_Book1_Book1_Book1_Phu luc kem QD 17 ve giao nhiem vu, ke hoach CTMTQG nam 2014" xfId="4609" xr:uid="{00000000-0005-0000-0000-00002F140000}"/>
    <cellStyle name="T_Book1_Book1_Book2" xfId="4610" xr:uid="{00000000-0005-0000-0000-000030140000}"/>
    <cellStyle name="T_Book1_Book1_Book4" xfId="4611" xr:uid="{00000000-0005-0000-0000-000031140000}"/>
    <cellStyle name="T_Book1_Book1_Book5" xfId="4612" xr:uid="{00000000-0005-0000-0000-000032140000}"/>
    <cellStyle name="T_Book1_Book1_KH KTXH NAM 2014" xfId="4613" xr:uid="{00000000-0005-0000-0000-000033140000}"/>
    <cellStyle name="T_Book1_Book1_KH KTXH NAM 2014-1" xfId="4614" xr:uid="{00000000-0005-0000-0000-000034140000}"/>
    <cellStyle name="T_Book1_Book1_Phu luc kem QD 17 ve giao nhiem vu, ke hoach CTMTQG nam 2014" xfId="4615" xr:uid="{00000000-0005-0000-0000-000035140000}"/>
    <cellStyle name="T_Book1_Cong trinh co y kien LD_Dang_NN_2011-Tay nguyen-9-10" xfId="4616" xr:uid="{00000000-0005-0000-0000-000036140000}"/>
    <cellStyle name="T_Book1_Cong trinh co y kien LD_Dang_NN_2011-Tay nguyen-9-10 2" xfId="4617" xr:uid="{00000000-0005-0000-0000-000037140000}"/>
    <cellStyle name="T_Book1_Cong trinh co y kien LD_Dang_NN_2011-Tay nguyen-9-10_!1 1 bao cao giao KH ve HTCMT vung TNB   12-12-2011" xfId="4618" xr:uid="{00000000-0005-0000-0000-000038140000}"/>
    <cellStyle name="T_Book1_Cong trinh co y kien LD_Dang_NN_2011-Tay nguyen-9-10_!1 1 bao cao giao KH ve HTCMT vung TNB   12-12-2011 2" xfId="4619" xr:uid="{00000000-0005-0000-0000-000039140000}"/>
    <cellStyle name="T_Book1_Cong trinh co y kien LD_Dang_NN_2011-Tay nguyen-9-10_131114- Bieu giao du toan CTMTQG 2014 giao" xfId="4620" xr:uid="{00000000-0005-0000-0000-00003A140000}"/>
    <cellStyle name="T_Book1_Cong trinh co y kien LD_Dang_NN_2011-Tay nguyen-9-10_Bieu4HTMT" xfId="4621" xr:uid="{00000000-0005-0000-0000-00003B140000}"/>
    <cellStyle name="T_Book1_Cong trinh co y kien LD_Dang_NN_2011-Tay nguyen-9-10_Bieu4HTMT 2" xfId="4622" xr:uid="{00000000-0005-0000-0000-00003C140000}"/>
    <cellStyle name="T_Book1_Cong trinh co y kien LD_Dang_NN_2011-Tay nguyen-9-10_KH TPCP vung TNB (03-1-2012)" xfId="4623" xr:uid="{00000000-0005-0000-0000-00003D140000}"/>
    <cellStyle name="T_Book1_Cong trinh co y kien LD_Dang_NN_2011-Tay nguyen-9-10_KH TPCP vung TNB (03-1-2012) 2" xfId="4624" xr:uid="{00000000-0005-0000-0000-00003E140000}"/>
    <cellStyle name="T_Book1_CPK" xfId="4625" xr:uid="{00000000-0005-0000-0000-00003F140000}"/>
    <cellStyle name="T_Book1_CPK 2" xfId="4626" xr:uid="{00000000-0005-0000-0000-000040140000}"/>
    <cellStyle name="T_Book1_CPK_131114- Bieu giao du toan CTMTQG 2014 giao" xfId="4627" xr:uid="{00000000-0005-0000-0000-000041140000}"/>
    <cellStyle name="T_Book1_CTMTQG 2015" xfId="4628" xr:uid="{00000000-0005-0000-0000-000042140000}"/>
    <cellStyle name="T_Book1_danh muc chuan bi dau tu 2011 ngay 07-6-2011" xfId="4629" xr:uid="{00000000-0005-0000-0000-000043140000}"/>
    <cellStyle name="T_Book1_danh muc chuan bi dau tu 2011 ngay 07-6-2011 2" xfId="4630" xr:uid="{00000000-0005-0000-0000-000044140000}"/>
    <cellStyle name="T_Book1_dieu chinh KH 2011 ngay 26-5-2011111" xfId="4631" xr:uid="{00000000-0005-0000-0000-000045140000}"/>
    <cellStyle name="T_Book1_dieu chinh KH 2011 ngay 26-5-2011111 2" xfId="4632" xr:uid="{00000000-0005-0000-0000-000046140000}"/>
    <cellStyle name="T_Book1_DK 2014-2015 final" xfId="4633" xr:uid="{00000000-0005-0000-0000-000047140000}"/>
    <cellStyle name="T_Book1_DK 2014-2015 final_05-12  KH trung han 2016-2020 - Liem Thinh edited" xfId="4634" xr:uid="{00000000-0005-0000-0000-000048140000}"/>
    <cellStyle name="T_Book1_DK 2014-2015 final_Copy of 05-12  KH trung han 2016-2020 - Liem Thinh edited (1)" xfId="4635" xr:uid="{00000000-0005-0000-0000-000049140000}"/>
    <cellStyle name="T_Book1_DK 2014-2015 new" xfId="4636" xr:uid="{00000000-0005-0000-0000-00004A140000}"/>
    <cellStyle name="T_Book1_DK 2014-2015 new_05-12  KH trung han 2016-2020 - Liem Thinh edited" xfId="4637" xr:uid="{00000000-0005-0000-0000-00004B140000}"/>
    <cellStyle name="T_Book1_DK 2014-2015 new_Copy of 05-12  KH trung han 2016-2020 - Liem Thinh edited (1)" xfId="4638" xr:uid="{00000000-0005-0000-0000-00004C140000}"/>
    <cellStyle name="T_Book1_DK KH CBDT 2014 11-11-2013" xfId="4639" xr:uid="{00000000-0005-0000-0000-00004D140000}"/>
    <cellStyle name="T_Book1_DK KH CBDT 2014 11-11-2013(1)" xfId="4640" xr:uid="{00000000-0005-0000-0000-00004E140000}"/>
    <cellStyle name="T_Book1_DK KH CBDT 2014 11-11-2013(1)_05-12  KH trung han 2016-2020 - Liem Thinh edited" xfId="4641" xr:uid="{00000000-0005-0000-0000-00004F140000}"/>
    <cellStyle name="T_Book1_DK KH CBDT 2014 11-11-2013(1)_Copy of 05-12  KH trung han 2016-2020 - Liem Thinh edited (1)" xfId="4642" xr:uid="{00000000-0005-0000-0000-000050140000}"/>
    <cellStyle name="T_Book1_DK KH CBDT 2014 11-11-2013_05-12  KH trung han 2016-2020 - Liem Thinh edited" xfId="4643" xr:uid="{00000000-0005-0000-0000-000051140000}"/>
    <cellStyle name="T_Book1_DK KH CBDT 2014 11-11-2013_Copy of 05-12  KH trung han 2016-2020 - Liem Thinh edited (1)" xfId="4644" xr:uid="{00000000-0005-0000-0000-000052140000}"/>
    <cellStyle name="T_Book1_Du an khoi cong moi nam 2010" xfId="4645" xr:uid="{00000000-0005-0000-0000-000053140000}"/>
    <cellStyle name="T_Book1_Du an khoi cong moi nam 2010 2" xfId="4646" xr:uid="{00000000-0005-0000-0000-000054140000}"/>
    <cellStyle name="T_Book1_Du an khoi cong moi nam 2010_!1 1 bao cao giao KH ve HTCMT vung TNB   12-12-2011" xfId="4647" xr:uid="{00000000-0005-0000-0000-000055140000}"/>
    <cellStyle name="T_Book1_Du an khoi cong moi nam 2010_!1 1 bao cao giao KH ve HTCMT vung TNB   12-12-2011 2" xfId="4648" xr:uid="{00000000-0005-0000-0000-000056140000}"/>
    <cellStyle name="T_Book1_Du an khoi cong moi nam 2010_131114- Bieu giao du toan CTMTQG 2014 giao" xfId="4649" xr:uid="{00000000-0005-0000-0000-000057140000}"/>
    <cellStyle name="T_Book1_Du an khoi cong moi nam 2010_KH TPCP vung TNB (03-1-2012)" xfId="4650" xr:uid="{00000000-0005-0000-0000-000058140000}"/>
    <cellStyle name="T_Book1_Du an khoi cong moi nam 2010_KH TPCP vung TNB (03-1-2012) 2" xfId="4651" xr:uid="{00000000-0005-0000-0000-000059140000}"/>
    <cellStyle name="T_Book1_Du an khoi cong moi nam 2010_Phu luc kem QD 17 ve giao nhiem vu, ke hoach CTMTQG nam 2014" xfId="4652" xr:uid="{00000000-0005-0000-0000-00005A140000}"/>
    <cellStyle name="T_Book1_Du thao Ke hoach 2011_BC Ban KTNS" xfId="4653" xr:uid="{00000000-0005-0000-0000-00005B140000}"/>
    <cellStyle name="T_Book1_Du thao Ke hoach 2011_BC Ban KTNS_BIEU MAU KE HOACH KINH TE XA HOI NAM 2013(2)" xfId="4654" xr:uid="{00000000-0005-0000-0000-00005C140000}"/>
    <cellStyle name="T_Book1_Du thao Ke hoach 2011_BC Ban KTNS_Book2" xfId="4655" xr:uid="{00000000-0005-0000-0000-00005D140000}"/>
    <cellStyle name="T_Book1_Du thao Ke hoach 2011_BC Ban KTNS_Book4" xfId="4656" xr:uid="{00000000-0005-0000-0000-00005E140000}"/>
    <cellStyle name="T_Book1_Du thao Ke hoach 2011_BC Ban KTNS_Book5" xfId="4657" xr:uid="{00000000-0005-0000-0000-00005F140000}"/>
    <cellStyle name="T_Book1_Du thao Ke hoach 2011_BC Ban KTNS_KH KTXH NAM 2014" xfId="4658" xr:uid="{00000000-0005-0000-0000-000060140000}"/>
    <cellStyle name="T_Book1_Du thao Ke hoach 2011_BC Ban KTNS_KH KTXH NAM 2014-1" xfId="4659" xr:uid="{00000000-0005-0000-0000-000061140000}"/>
    <cellStyle name="T_Book1_Du thao Ke hoach 2011_BC Ban KTNS_Phu luc kem QD 17 ve giao nhiem vu, ke hoach CTMTQG nam 2014" xfId="4660" xr:uid="{00000000-0005-0000-0000-000062140000}"/>
    <cellStyle name="T_Book1_giao KH 2011 ngay 10-12-2010" xfId="4661" xr:uid="{00000000-0005-0000-0000-000063140000}"/>
    <cellStyle name="T_Book1_giao KH 2011 ngay 10-12-2010 2" xfId="4662" xr:uid="{00000000-0005-0000-0000-000064140000}"/>
    <cellStyle name="T_Book1_Hang Tom goi9 9-07(Cau 12 sua)" xfId="4663" xr:uid="{00000000-0005-0000-0000-000065140000}"/>
    <cellStyle name="T_Book1_Hang Tom goi9 9-07(Cau 12 sua) 2" xfId="4664" xr:uid="{00000000-0005-0000-0000-000066140000}"/>
    <cellStyle name="T_Book1_Ket qua phan bo von nam 2008" xfId="4665" xr:uid="{00000000-0005-0000-0000-000067140000}"/>
    <cellStyle name="T_Book1_Ket qua phan bo von nam 2008 2" xfId="4666" xr:uid="{00000000-0005-0000-0000-000068140000}"/>
    <cellStyle name="T_Book1_Ket qua phan bo von nam 2008_!1 1 bao cao giao KH ve HTCMT vung TNB   12-12-2011" xfId="4667" xr:uid="{00000000-0005-0000-0000-000069140000}"/>
    <cellStyle name="T_Book1_Ket qua phan bo von nam 2008_!1 1 bao cao giao KH ve HTCMT vung TNB   12-12-2011 2" xfId="4668" xr:uid="{00000000-0005-0000-0000-00006A140000}"/>
    <cellStyle name="T_Book1_Ket qua phan bo von nam 2008_131114- Bieu giao du toan CTMTQG 2014 giao" xfId="4669" xr:uid="{00000000-0005-0000-0000-00006B140000}"/>
    <cellStyle name="T_Book1_Ket qua phan bo von nam 2008_BIEU MAU KE HOACH KINH TE XA HOI NAM 2013(2)" xfId="4670" xr:uid="{00000000-0005-0000-0000-00006C140000}"/>
    <cellStyle name="T_Book1_Ket qua phan bo von nam 2008_Book2" xfId="4671" xr:uid="{00000000-0005-0000-0000-00006D140000}"/>
    <cellStyle name="T_Book1_Ket qua phan bo von nam 2008_Book4" xfId="4672" xr:uid="{00000000-0005-0000-0000-00006E140000}"/>
    <cellStyle name="T_Book1_Ket qua phan bo von nam 2008_Book5" xfId="4673" xr:uid="{00000000-0005-0000-0000-00006F140000}"/>
    <cellStyle name="T_Book1_Ket qua phan bo von nam 2008_KH KTXH NAM 2014" xfId="4674" xr:uid="{00000000-0005-0000-0000-000070140000}"/>
    <cellStyle name="T_Book1_Ket qua phan bo von nam 2008_KH KTXH NAM 2014-1" xfId="4675" xr:uid="{00000000-0005-0000-0000-000071140000}"/>
    <cellStyle name="T_Book1_Ket qua phan bo von nam 2008_KH TPCP vung TNB (03-1-2012)" xfId="4676" xr:uid="{00000000-0005-0000-0000-000072140000}"/>
    <cellStyle name="T_Book1_Ket qua phan bo von nam 2008_KH TPCP vung TNB (03-1-2012) 2" xfId="4677" xr:uid="{00000000-0005-0000-0000-000073140000}"/>
    <cellStyle name="T_Book1_Ket qua phan bo von nam 2008_Phu luc kem QD 17 ve giao nhiem vu, ke hoach CTMTQG nam 2014" xfId="4678" xr:uid="{00000000-0005-0000-0000-000074140000}"/>
    <cellStyle name="T_Book1_kien giang 2" xfId="4698" xr:uid="{00000000-0005-0000-0000-000075140000}"/>
    <cellStyle name="T_Book1_kien giang 2 2" xfId="4699" xr:uid="{00000000-0005-0000-0000-000076140000}"/>
    <cellStyle name="T_Book1_KH TPCP vung TNB (03-1-2012)" xfId="4679" xr:uid="{00000000-0005-0000-0000-000077140000}"/>
    <cellStyle name="T_Book1_KH TPCP vung TNB (03-1-2012) 2" xfId="4680" xr:uid="{00000000-0005-0000-0000-000078140000}"/>
    <cellStyle name="T_Book1_KH XDCB_2008 lan 2 sua ngay 10-11" xfId="4681" xr:uid="{00000000-0005-0000-0000-000079140000}"/>
    <cellStyle name="T_Book1_KH XDCB_2008 lan 2 sua ngay 10-11 2" xfId="4682" xr:uid="{00000000-0005-0000-0000-00007A140000}"/>
    <cellStyle name="T_Book1_KH XDCB_2008 lan 2 sua ngay 10-11_!1 1 bao cao giao KH ve HTCMT vung TNB   12-12-2011" xfId="4683" xr:uid="{00000000-0005-0000-0000-00007B140000}"/>
    <cellStyle name="T_Book1_KH XDCB_2008 lan 2 sua ngay 10-11_!1 1 bao cao giao KH ve HTCMT vung TNB   12-12-2011 2" xfId="4684" xr:uid="{00000000-0005-0000-0000-00007C140000}"/>
    <cellStyle name="T_Book1_KH XDCB_2008 lan 2 sua ngay 10-11_131114- Bieu giao du toan CTMTQG 2014 giao" xfId="4685" xr:uid="{00000000-0005-0000-0000-00007D140000}"/>
    <cellStyle name="T_Book1_KH XDCB_2008 lan 2 sua ngay 10-11_BIEU MAU KE HOACH KINH TE XA HOI NAM 2013(2)" xfId="4686" xr:uid="{00000000-0005-0000-0000-00007E140000}"/>
    <cellStyle name="T_Book1_KH XDCB_2008 lan 2 sua ngay 10-11_Book2" xfId="4687" xr:uid="{00000000-0005-0000-0000-00007F140000}"/>
    <cellStyle name="T_Book1_KH XDCB_2008 lan 2 sua ngay 10-11_Book4" xfId="4688" xr:uid="{00000000-0005-0000-0000-000080140000}"/>
    <cellStyle name="T_Book1_KH XDCB_2008 lan 2 sua ngay 10-11_Book5" xfId="4689" xr:uid="{00000000-0005-0000-0000-000081140000}"/>
    <cellStyle name="T_Book1_KH XDCB_2008 lan 2 sua ngay 10-11_KH KTXH NAM 2014" xfId="4690" xr:uid="{00000000-0005-0000-0000-000082140000}"/>
    <cellStyle name="T_Book1_KH XDCB_2008 lan 2 sua ngay 10-11_KH KTXH NAM 2014-1" xfId="4691" xr:uid="{00000000-0005-0000-0000-000083140000}"/>
    <cellStyle name="T_Book1_KH XDCB_2008 lan 2 sua ngay 10-11_KH TPCP vung TNB (03-1-2012)" xfId="4692" xr:uid="{00000000-0005-0000-0000-000084140000}"/>
    <cellStyle name="T_Book1_KH XDCB_2008 lan 2 sua ngay 10-11_KH TPCP vung TNB (03-1-2012) 2" xfId="4693" xr:uid="{00000000-0005-0000-0000-000085140000}"/>
    <cellStyle name="T_Book1_KH XDCB_2008 lan 2 sua ngay 10-11_Phu luc kem QD 17 ve giao nhiem vu, ke hoach CTMTQG nam 2014" xfId="4694" xr:uid="{00000000-0005-0000-0000-000086140000}"/>
    <cellStyle name="T_Book1_KHKT_tong_quat_BK_(Pb_20.3)(1) (1)" xfId="4695" xr:uid="{00000000-0005-0000-0000-000087140000}"/>
    <cellStyle name="T_Book1_Khoi luong chinh Hang Tom" xfId="4696" xr:uid="{00000000-0005-0000-0000-000088140000}"/>
    <cellStyle name="T_Book1_Khoi luong chinh Hang Tom 2" xfId="4697" xr:uid="{00000000-0005-0000-0000-000089140000}"/>
    <cellStyle name="T_Book1_Luy ke von ung nam 2011 -Thoa gui ngay 12-8-2012" xfId="4700" xr:uid="{00000000-0005-0000-0000-00008A140000}"/>
    <cellStyle name="T_Book1_Luy ke von ung nam 2011 -Thoa gui ngay 12-8-2012 2" xfId="4701" xr:uid="{00000000-0005-0000-0000-00008B140000}"/>
    <cellStyle name="T_Book1_Luy ke von ung nam 2011 -Thoa gui ngay 12-8-2012_!1 1 bao cao giao KH ve HTCMT vung TNB   12-12-2011" xfId="4702" xr:uid="{00000000-0005-0000-0000-00008C140000}"/>
    <cellStyle name="T_Book1_Luy ke von ung nam 2011 -Thoa gui ngay 12-8-2012_!1 1 bao cao giao KH ve HTCMT vung TNB   12-12-2011 2" xfId="4703" xr:uid="{00000000-0005-0000-0000-00008D140000}"/>
    <cellStyle name="T_Book1_Luy ke von ung nam 2011 -Thoa gui ngay 12-8-2012_131114- Bieu giao du toan CTMTQG 2014 giao" xfId="4704" xr:uid="{00000000-0005-0000-0000-00008E140000}"/>
    <cellStyle name="T_Book1_Luy ke von ung nam 2011 -Thoa gui ngay 12-8-2012_KH TPCP vung TNB (03-1-2012)" xfId="4705" xr:uid="{00000000-0005-0000-0000-00008F140000}"/>
    <cellStyle name="T_Book1_Luy ke von ung nam 2011 -Thoa gui ngay 12-8-2012_KH TPCP vung TNB (03-1-2012) 2" xfId="4706" xr:uid="{00000000-0005-0000-0000-000090140000}"/>
    <cellStyle name="T_Book1_Muc thu-chi KB Ha Tay" xfId="4707" xr:uid="{00000000-0005-0000-0000-000091140000}"/>
    <cellStyle name="T_Book1_Muc thu-chi KB Ha Tay_KHKT_tong_quat_BK_(Pb_20.3)(1) (1)" xfId="4708" xr:uid="{00000000-0005-0000-0000-000092140000}"/>
    <cellStyle name="T_Book1_Muc thu-chi KB Ha Tay_PL 2 (Nhan su)" xfId="4709" xr:uid="{00000000-0005-0000-0000-000093140000}"/>
    <cellStyle name="T_Book1_Muc thu-chi KB Ha Tay_PL1 " xfId="4710" xr:uid="{00000000-0005-0000-0000-000094140000}"/>
    <cellStyle name="T_Book1_Nhu cau von ung truoc 2011 Tha h Hoa + Nge An gui TW" xfId="4711" xr:uid="{00000000-0005-0000-0000-000095140000}"/>
    <cellStyle name="T_Book1_Nhu cau von ung truoc 2011 Tha h Hoa + Nge An gui TW 2" xfId="4712" xr:uid="{00000000-0005-0000-0000-000096140000}"/>
    <cellStyle name="T_Book1_Nhu cau von ung truoc 2011 Tha h Hoa + Nge An gui TW_!1 1 bao cao giao KH ve HTCMT vung TNB   12-12-2011" xfId="4713" xr:uid="{00000000-0005-0000-0000-000097140000}"/>
    <cellStyle name="T_Book1_Nhu cau von ung truoc 2011 Tha h Hoa + Nge An gui TW_!1 1 bao cao giao KH ve HTCMT vung TNB   12-12-2011 2" xfId="4714" xr:uid="{00000000-0005-0000-0000-000098140000}"/>
    <cellStyle name="T_Book1_Nhu cau von ung truoc 2011 Tha h Hoa + Nge An gui TW_131114- Bieu giao du toan CTMTQG 2014 giao" xfId="4715" xr:uid="{00000000-0005-0000-0000-000099140000}"/>
    <cellStyle name="T_Book1_Nhu cau von ung truoc 2011 Tha h Hoa + Nge An gui TW_Bieu4HTMT" xfId="4716" xr:uid="{00000000-0005-0000-0000-00009A140000}"/>
    <cellStyle name="T_Book1_Nhu cau von ung truoc 2011 Tha h Hoa + Nge An gui TW_Bieu4HTMT 2" xfId="4717" xr:uid="{00000000-0005-0000-0000-00009B140000}"/>
    <cellStyle name="T_Book1_Nhu cau von ung truoc 2011 Tha h Hoa + Nge An gui TW_Bieu4HTMT_!1 1 bao cao giao KH ve HTCMT vung TNB   12-12-2011" xfId="4718" xr:uid="{00000000-0005-0000-0000-00009C140000}"/>
    <cellStyle name="T_Book1_Nhu cau von ung truoc 2011 Tha h Hoa + Nge An gui TW_Bieu4HTMT_!1 1 bao cao giao KH ve HTCMT vung TNB   12-12-2011 2" xfId="4719" xr:uid="{00000000-0005-0000-0000-00009D140000}"/>
    <cellStyle name="T_Book1_Nhu cau von ung truoc 2011 Tha h Hoa + Nge An gui TW_Bieu4HTMT_KH TPCP vung TNB (03-1-2012)" xfId="4720" xr:uid="{00000000-0005-0000-0000-00009E140000}"/>
    <cellStyle name="T_Book1_Nhu cau von ung truoc 2011 Tha h Hoa + Nge An gui TW_Bieu4HTMT_KH TPCP vung TNB (03-1-2012) 2" xfId="4721" xr:uid="{00000000-0005-0000-0000-00009F140000}"/>
    <cellStyle name="T_Book1_Nhu cau von ung truoc 2011 Tha h Hoa + Nge An gui TW_KH TPCP vung TNB (03-1-2012)" xfId="4722" xr:uid="{00000000-0005-0000-0000-0000A0140000}"/>
    <cellStyle name="T_Book1_Nhu cau von ung truoc 2011 Tha h Hoa + Nge An gui TW_KH TPCP vung TNB (03-1-2012) 2" xfId="4723" xr:uid="{00000000-0005-0000-0000-0000A1140000}"/>
    <cellStyle name="T_Book1_PL 2 (Nhan su)" xfId="4731" xr:uid="{00000000-0005-0000-0000-0000A2140000}"/>
    <cellStyle name="T_Book1_PL1 " xfId="4732" xr:uid="{00000000-0005-0000-0000-0000A3140000}"/>
    <cellStyle name="T_Book1_phu luc tong ket tinh hinh TH giai doan 03-10 (ngay 30)" xfId="4724" xr:uid="{00000000-0005-0000-0000-0000A4140000}"/>
    <cellStyle name="T_Book1_phu luc tong ket tinh hinh TH giai doan 03-10 (ngay 30) 2" xfId="4725" xr:uid="{00000000-0005-0000-0000-0000A5140000}"/>
    <cellStyle name="T_Book1_phu luc tong ket tinh hinh TH giai doan 03-10 (ngay 30)_!1 1 bao cao giao KH ve HTCMT vung TNB   12-12-2011" xfId="4726" xr:uid="{00000000-0005-0000-0000-0000A6140000}"/>
    <cellStyle name="T_Book1_phu luc tong ket tinh hinh TH giai doan 03-10 (ngay 30)_!1 1 bao cao giao KH ve HTCMT vung TNB   12-12-2011 2" xfId="4727" xr:uid="{00000000-0005-0000-0000-0000A7140000}"/>
    <cellStyle name="T_Book1_phu luc tong ket tinh hinh TH giai doan 03-10 (ngay 30)_131114- Bieu giao du toan CTMTQG 2014 giao" xfId="4728" xr:uid="{00000000-0005-0000-0000-0000A8140000}"/>
    <cellStyle name="T_Book1_phu luc tong ket tinh hinh TH giai doan 03-10 (ngay 30)_KH TPCP vung TNB (03-1-2012)" xfId="4729" xr:uid="{00000000-0005-0000-0000-0000A9140000}"/>
    <cellStyle name="T_Book1_phu luc tong ket tinh hinh TH giai doan 03-10 (ngay 30)_KH TPCP vung TNB (03-1-2012) 2" xfId="4730" xr:uid="{00000000-0005-0000-0000-0000AA140000}"/>
    <cellStyle name="T_Book1_TINH HNH DOANH NGHIEP GUI KIEM TOAN" xfId="4756" xr:uid="{00000000-0005-0000-0000-0000AB140000}"/>
    <cellStyle name="T_Book1_TN - Ho tro khac 2011" xfId="4757" xr:uid="{00000000-0005-0000-0000-0000AC140000}"/>
    <cellStyle name="T_Book1_TN - Ho tro khac 2011 2" xfId="4758" xr:uid="{00000000-0005-0000-0000-0000AD140000}"/>
    <cellStyle name="T_Book1_TN - Ho tro khac 2011_!1 1 bao cao giao KH ve HTCMT vung TNB   12-12-2011" xfId="4759" xr:uid="{00000000-0005-0000-0000-0000AE140000}"/>
    <cellStyle name="T_Book1_TN - Ho tro khac 2011_!1 1 bao cao giao KH ve HTCMT vung TNB   12-12-2011 2" xfId="4760" xr:uid="{00000000-0005-0000-0000-0000AF140000}"/>
    <cellStyle name="T_Book1_TN - Ho tro khac 2011_131114- Bieu giao du toan CTMTQG 2014 giao" xfId="4761" xr:uid="{00000000-0005-0000-0000-0000B0140000}"/>
    <cellStyle name="T_Book1_TN - Ho tro khac 2011_Bieu4HTMT" xfId="4762" xr:uid="{00000000-0005-0000-0000-0000B1140000}"/>
    <cellStyle name="T_Book1_TN - Ho tro khac 2011_Bieu4HTMT 2" xfId="4763" xr:uid="{00000000-0005-0000-0000-0000B2140000}"/>
    <cellStyle name="T_Book1_TN - Ho tro khac 2011_KH TPCP vung TNB (03-1-2012)" xfId="4764" xr:uid="{00000000-0005-0000-0000-0000B3140000}"/>
    <cellStyle name="T_Book1_TN - Ho tro khac 2011_KH TPCP vung TNB (03-1-2012) 2" xfId="4765" xr:uid="{00000000-0005-0000-0000-0000B4140000}"/>
    <cellStyle name="T_Book1_TH Ket qua thao luan nam 2015 - Vong 1- TCT (Nhan)" xfId="4733" xr:uid="{00000000-0005-0000-0000-0000B5140000}"/>
    <cellStyle name="T_Book1_TH Ket qua thao luan nam 2015 - Vong 1- TCT (Nhan)_Von ngoai nuoc" xfId="4734" xr:uid="{00000000-0005-0000-0000-0000B6140000}"/>
    <cellStyle name="T_Book1_TH ung tren 70%-Ra soat phap ly-8-6 (dung de chuyen vao vu TH)" xfId="4735" xr:uid="{00000000-0005-0000-0000-0000B7140000}"/>
    <cellStyle name="T_Book1_TH ung tren 70%-Ra soat phap ly-8-6 (dung de chuyen vao vu TH) 2" xfId="4736" xr:uid="{00000000-0005-0000-0000-0000B8140000}"/>
    <cellStyle name="T_Book1_TH ung tren 70%-Ra soat phap ly-8-6 (dung de chuyen vao vu TH)_!1 1 bao cao giao KH ve HTCMT vung TNB   12-12-2011" xfId="4737" xr:uid="{00000000-0005-0000-0000-0000B9140000}"/>
    <cellStyle name="T_Book1_TH ung tren 70%-Ra soat phap ly-8-6 (dung de chuyen vao vu TH)_!1 1 bao cao giao KH ve HTCMT vung TNB   12-12-2011 2" xfId="4738" xr:uid="{00000000-0005-0000-0000-0000BA140000}"/>
    <cellStyle name="T_Book1_TH ung tren 70%-Ra soat phap ly-8-6 (dung de chuyen vao vu TH)_131114- Bieu giao du toan CTMTQG 2014 giao" xfId="4739" xr:uid="{00000000-0005-0000-0000-0000BB140000}"/>
    <cellStyle name="T_Book1_TH ung tren 70%-Ra soat phap ly-8-6 (dung de chuyen vao vu TH)_Bieu4HTMT" xfId="4740" xr:uid="{00000000-0005-0000-0000-0000BC140000}"/>
    <cellStyle name="T_Book1_TH ung tren 70%-Ra soat phap ly-8-6 (dung de chuyen vao vu TH)_Bieu4HTMT 2" xfId="4741" xr:uid="{00000000-0005-0000-0000-0000BD140000}"/>
    <cellStyle name="T_Book1_TH ung tren 70%-Ra soat phap ly-8-6 (dung de chuyen vao vu TH)_KH TPCP vung TNB (03-1-2012)" xfId="4742" xr:uid="{00000000-0005-0000-0000-0000BE140000}"/>
    <cellStyle name="T_Book1_TH ung tren 70%-Ra soat phap ly-8-6 (dung de chuyen vao vu TH)_KH TPCP vung TNB (03-1-2012) 2" xfId="4743" xr:uid="{00000000-0005-0000-0000-0000BF140000}"/>
    <cellStyle name="T_Book1_TH y kien LD_KH 2010 Ca Nuoc 22-9-2011-Gui ca Vu" xfId="4744" xr:uid="{00000000-0005-0000-0000-0000C0140000}"/>
    <cellStyle name="T_Book1_TH y kien LD_KH 2010 Ca Nuoc 22-9-2011-Gui ca Vu 2" xfId="4745" xr:uid="{00000000-0005-0000-0000-0000C1140000}"/>
    <cellStyle name="T_Book1_TH y kien LD_KH 2010 Ca Nuoc 22-9-2011-Gui ca Vu_!1 1 bao cao giao KH ve HTCMT vung TNB   12-12-2011" xfId="4746" xr:uid="{00000000-0005-0000-0000-0000C2140000}"/>
    <cellStyle name="T_Book1_TH y kien LD_KH 2010 Ca Nuoc 22-9-2011-Gui ca Vu_!1 1 bao cao giao KH ve HTCMT vung TNB   12-12-2011 2" xfId="4747" xr:uid="{00000000-0005-0000-0000-0000C3140000}"/>
    <cellStyle name="T_Book1_TH y kien LD_KH 2010 Ca Nuoc 22-9-2011-Gui ca Vu_131114- Bieu giao du toan CTMTQG 2014 giao" xfId="4748" xr:uid="{00000000-0005-0000-0000-0000C4140000}"/>
    <cellStyle name="T_Book1_TH y kien LD_KH 2010 Ca Nuoc 22-9-2011-Gui ca Vu_Bieu4HTMT" xfId="4749" xr:uid="{00000000-0005-0000-0000-0000C5140000}"/>
    <cellStyle name="T_Book1_TH y kien LD_KH 2010 Ca Nuoc 22-9-2011-Gui ca Vu_Bieu4HTMT 2" xfId="4750" xr:uid="{00000000-0005-0000-0000-0000C6140000}"/>
    <cellStyle name="T_Book1_TH y kien LD_KH 2010 Ca Nuoc 22-9-2011-Gui ca Vu_KH TPCP vung TNB (03-1-2012)" xfId="4751" xr:uid="{00000000-0005-0000-0000-0000C7140000}"/>
    <cellStyle name="T_Book1_TH y kien LD_KH 2010 Ca Nuoc 22-9-2011-Gui ca Vu_KH TPCP vung TNB (03-1-2012) 2" xfId="4752" xr:uid="{00000000-0005-0000-0000-0000C8140000}"/>
    <cellStyle name="T_Book1_Thiet bi" xfId="4753" xr:uid="{00000000-0005-0000-0000-0000C9140000}"/>
    <cellStyle name="T_Book1_Thiet bi 2" xfId="4754" xr:uid="{00000000-0005-0000-0000-0000CA140000}"/>
    <cellStyle name="T_Book1_Thiet bi_131114- Bieu giao du toan CTMTQG 2014 giao" xfId="4755" xr:uid="{00000000-0005-0000-0000-0000CB140000}"/>
    <cellStyle name="T_Book1_ung truoc 2011 NSTW Thanh Hoa + Nge An gui Thu 12-5" xfId="4766" xr:uid="{00000000-0005-0000-0000-0000CC140000}"/>
    <cellStyle name="T_Book1_ung truoc 2011 NSTW Thanh Hoa + Nge An gui Thu 12-5 2" xfId="4767" xr:uid="{00000000-0005-0000-0000-0000CD140000}"/>
    <cellStyle name="T_Book1_ung truoc 2011 NSTW Thanh Hoa + Nge An gui Thu 12-5_!1 1 bao cao giao KH ve HTCMT vung TNB   12-12-2011" xfId="4768" xr:uid="{00000000-0005-0000-0000-0000CE140000}"/>
    <cellStyle name="T_Book1_ung truoc 2011 NSTW Thanh Hoa + Nge An gui Thu 12-5_!1 1 bao cao giao KH ve HTCMT vung TNB   12-12-2011 2" xfId="4769" xr:uid="{00000000-0005-0000-0000-0000CF140000}"/>
    <cellStyle name="T_Book1_ung truoc 2011 NSTW Thanh Hoa + Nge An gui Thu 12-5_131114- Bieu giao du toan CTMTQG 2014 giao" xfId="4770" xr:uid="{00000000-0005-0000-0000-0000D0140000}"/>
    <cellStyle name="T_Book1_ung truoc 2011 NSTW Thanh Hoa + Nge An gui Thu 12-5_Bieu4HTMT" xfId="4771" xr:uid="{00000000-0005-0000-0000-0000D1140000}"/>
    <cellStyle name="T_Book1_ung truoc 2011 NSTW Thanh Hoa + Nge An gui Thu 12-5_Bieu4HTMT 2" xfId="4772" xr:uid="{00000000-0005-0000-0000-0000D2140000}"/>
    <cellStyle name="T_Book1_ung truoc 2011 NSTW Thanh Hoa + Nge An gui Thu 12-5_Bieu4HTMT_!1 1 bao cao giao KH ve HTCMT vung TNB   12-12-2011" xfId="4773" xr:uid="{00000000-0005-0000-0000-0000D3140000}"/>
    <cellStyle name="T_Book1_ung truoc 2011 NSTW Thanh Hoa + Nge An gui Thu 12-5_Bieu4HTMT_!1 1 bao cao giao KH ve HTCMT vung TNB   12-12-2011 2" xfId="4774" xr:uid="{00000000-0005-0000-0000-0000D4140000}"/>
    <cellStyle name="T_Book1_ung truoc 2011 NSTW Thanh Hoa + Nge An gui Thu 12-5_Bieu4HTMT_KH TPCP vung TNB (03-1-2012)" xfId="4775" xr:uid="{00000000-0005-0000-0000-0000D5140000}"/>
    <cellStyle name="T_Book1_ung truoc 2011 NSTW Thanh Hoa + Nge An gui Thu 12-5_Bieu4HTMT_KH TPCP vung TNB (03-1-2012) 2" xfId="4776" xr:uid="{00000000-0005-0000-0000-0000D6140000}"/>
    <cellStyle name="T_Book1_ung truoc 2011 NSTW Thanh Hoa + Nge An gui Thu 12-5_KH TPCP vung TNB (03-1-2012)" xfId="4777" xr:uid="{00000000-0005-0000-0000-0000D7140000}"/>
    <cellStyle name="T_Book1_ung truoc 2011 NSTW Thanh Hoa + Nge An gui Thu 12-5_KH TPCP vung TNB (03-1-2012) 2" xfId="4778" xr:uid="{00000000-0005-0000-0000-0000D8140000}"/>
    <cellStyle name="T_Book1_Von ngoai nuoc" xfId="4779" xr:uid="{00000000-0005-0000-0000-0000D9140000}"/>
    <cellStyle name="T_Book1_ÿÿÿÿÿ" xfId="4780" xr:uid="{00000000-0005-0000-0000-0000DA140000}"/>
    <cellStyle name="T_Book1_ÿÿÿÿÿ 2" xfId="4781" xr:uid="{00000000-0005-0000-0000-0000DB140000}"/>
    <cellStyle name="T_Copy of Bao cao  XDCB 7 thang nam 2008_So KH&amp;DT SUA" xfId="4790" xr:uid="{00000000-0005-0000-0000-0000DC140000}"/>
    <cellStyle name="T_Copy of Bao cao  XDCB 7 thang nam 2008_So KH&amp;DT SUA 2" xfId="4791" xr:uid="{00000000-0005-0000-0000-0000DD140000}"/>
    <cellStyle name="T_Copy of Bao cao  XDCB 7 thang nam 2008_So KH&amp;DT SUA_!1 1 bao cao giao KH ve HTCMT vung TNB   12-12-2011" xfId="4792" xr:uid="{00000000-0005-0000-0000-0000DE140000}"/>
    <cellStyle name="T_Copy of Bao cao  XDCB 7 thang nam 2008_So KH&amp;DT SUA_!1 1 bao cao giao KH ve HTCMT vung TNB   12-12-2011 2" xfId="4793" xr:uid="{00000000-0005-0000-0000-0000DF140000}"/>
    <cellStyle name="T_Copy of Bao cao  XDCB 7 thang nam 2008_So KH&amp;DT SUA_131114- Bieu giao du toan CTMTQG 2014 giao" xfId="4794" xr:uid="{00000000-0005-0000-0000-0000E0140000}"/>
    <cellStyle name="T_Copy of Bao cao  XDCB 7 thang nam 2008_So KH&amp;DT SUA_KH TPCP vung TNB (03-1-2012)" xfId="4795" xr:uid="{00000000-0005-0000-0000-0000E1140000}"/>
    <cellStyle name="T_Copy of Bao cao  XDCB 7 thang nam 2008_So KH&amp;DT SUA_KH TPCP vung TNB (03-1-2012) 2" xfId="4796" xr:uid="{00000000-0005-0000-0000-0000E2140000}"/>
    <cellStyle name="T_Copy of Bao cao  XDCB 7 thang nam 2008_So KH&amp;DT SUA_Phu luc kem QD 17 ve giao nhiem vu, ke hoach CTMTQG nam 2014" xfId="4797" xr:uid="{00000000-0005-0000-0000-0000E3140000}"/>
    <cellStyle name="T_CPK" xfId="4798" xr:uid="{00000000-0005-0000-0000-0000E4140000}"/>
    <cellStyle name="T_CPK 2" xfId="4799" xr:uid="{00000000-0005-0000-0000-0000E5140000}"/>
    <cellStyle name="T_CPK_!1 1 bao cao giao KH ve HTCMT vung TNB   12-12-2011" xfId="4800" xr:uid="{00000000-0005-0000-0000-0000E6140000}"/>
    <cellStyle name="T_CPK_!1 1 bao cao giao KH ve HTCMT vung TNB   12-12-2011 2" xfId="4801" xr:uid="{00000000-0005-0000-0000-0000E7140000}"/>
    <cellStyle name="T_CPK_131114- Bieu giao du toan CTMTQG 2014 giao" xfId="4802" xr:uid="{00000000-0005-0000-0000-0000E8140000}"/>
    <cellStyle name="T_CPK_Bieu4HTMT" xfId="4803" xr:uid="{00000000-0005-0000-0000-0000E9140000}"/>
    <cellStyle name="T_CPK_Bieu4HTMT 2" xfId="4804" xr:uid="{00000000-0005-0000-0000-0000EA140000}"/>
    <cellStyle name="T_CPK_Bieu4HTMT_!1 1 bao cao giao KH ve HTCMT vung TNB   12-12-2011" xfId="4805" xr:uid="{00000000-0005-0000-0000-0000EB140000}"/>
    <cellStyle name="T_CPK_Bieu4HTMT_!1 1 bao cao giao KH ve HTCMT vung TNB   12-12-2011 2" xfId="4806" xr:uid="{00000000-0005-0000-0000-0000EC140000}"/>
    <cellStyle name="T_CPK_Bieu4HTMT_KH TPCP vung TNB (03-1-2012)" xfId="4807" xr:uid="{00000000-0005-0000-0000-0000ED140000}"/>
    <cellStyle name="T_CPK_Bieu4HTMT_KH TPCP vung TNB (03-1-2012) 2" xfId="4808" xr:uid="{00000000-0005-0000-0000-0000EE140000}"/>
    <cellStyle name="T_CPK_KH TPCP vung TNB (03-1-2012)" xfId="4809" xr:uid="{00000000-0005-0000-0000-0000EF140000}"/>
    <cellStyle name="T_CPK_KH TPCP vung TNB (03-1-2012) 2" xfId="4810" xr:uid="{00000000-0005-0000-0000-0000F0140000}"/>
    <cellStyle name="T_CTMTQG 2008" xfId="4811" xr:uid="{00000000-0005-0000-0000-0000F1140000}"/>
    <cellStyle name="T_CTMTQG 2008 2" xfId="4812" xr:uid="{00000000-0005-0000-0000-0000F2140000}"/>
    <cellStyle name="T_CTMTQG 2008_!1 1 bao cao giao KH ve HTCMT vung TNB   12-12-2011" xfId="4813" xr:uid="{00000000-0005-0000-0000-0000F3140000}"/>
    <cellStyle name="T_CTMTQG 2008_!1 1 bao cao giao KH ve HTCMT vung TNB   12-12-2011 2" xfId="4814" xr:uid="{00000000-0005-0000-0000-0000F4140000}"/>
    <cellStyle name="T_CTMTQG 2008_131114- Bieu giao du toan CTMTQG 2014 giao" xfId="4815" xr:uid="{00000000-0005-0000-0000-0000F5140000}"/>
    <cellStyle name="T_CTMTQG 2008_Bieu mau danh muc du an thuoc CTMTQG nam 2008" xfId="4816" xr:uid="{00000000-0005-0000-0000-0000F6140000}"/>
    <cellStyle name="T_CTMTQG 2008_Bieu mau danh muc du an thuoc CTMTQG nam 2008 2" xfId="4817" xr:uid="{00000000-0005-0000-0000-0000F7140000}"/>
    <cellStyle name="T_CTMTQG 2008_Bieu mau danh muc du an thuoc CTMTQG nam 2008_!1 1 bao cao giao KH ve HTCMT vung TNB   12-12-2011" xfId="4818" xr:uid="{00000000-0005-0000-0000-0000F8140000}"/>
    <cellStyle name="T_CTMTQG 2008_Bieu mau danh muc du an thuoc CTMTQG nam 2008_!1 1 bao cao giao KH ve HTCMT vung TNB   12-12-2011 2" xfId="4819" xr:uid="{00000000-0005-0000-0000-0000F9140000}"/>
    <cellStyle name="T_CTMTQG 2008_Bieu mau danh muc du an thuoc CTMTQG nam 2008_131114- Bieu giao du toan CTMTQG 2014 giao" xfId="4820" xr:uid="{00000000-0005-0000-0000-0000FA140000}"/>
    <cellStyle name="T_CTMTQG 2008_Bieu mau danh muc du an thuoc CTMTQG nam 2008_BIEU MAU KE HOACH KINH TE XA HOI NAM 2013(2)" xfId="4821" xr:uid="{00000000-0005-0000-0000-0000FB140000}"/>
    <cellStyle name="T_CTMTQG 2008_Bieu mau danh muc du an thuoc CTMTQG nam 2008_Book2" xfId="4822" xr:uid="{00000000-0005-0000-0000-0000FC140000}"/>
    <cellStyle name="T_CTMTQG 2008_Bieu mau danh muc du an thuoc CTMTQG nam 2008_Book4" xfId="4823" xr:uid="{00000000-0005-0000-0000-0000FD140000}"/>
    <cellStyle name="T_CTMTQG 2008_Bieu mau danh muc du an thuoc CTMTQG nam 2008_Book5" xfId="4824" xr:uid="{00000000-0005-0000-0000-0000FE140000}"/>
    <cellStyle name="T_CTMTQG 2008_Bieu mau danh muc du an thuoc CTMTQG nam 2008_KH KTXH NAM 2014" xfId="4825" xr:uid="{00000000-0005-0000-0000-0000FF140000}"/>
    <cellStyle name="T_CTMTQG 2008_Bieu mau danh muc du an thuoc CTMTQG nam 2008_KH KTXH NAM 2014-1" xfId="4826" xr:uid="{00000000-0005-0000-0000-000000150000}"/>
    <cellStyle name="T_CTMTQG 2008_Bieu mau danh muc du an thuoc CTMTQG nam 2008_KH TPCP vung TNB (03-1-2012)" xfId="4827" xr:uid="{00000000-0005-0000-0000-000001150000}"/>
    <cellStyle name="T_CTMTQG 2008_Bieu mau danh muc du an thuoc CTMTQG nam 2008_KH TPCP vung TNB (03-1-2012) 2" xfId="4828" xr:uid="{00000000-0005-0000-0000-000002150000}"/>
    <cellStyle name="T_CTMTQG 2008_Bieu mau danh muc du an thuoc CTMTQG nam 2008_Phu luc kem QD 17 ve giao nhiem vu, ke hoach CTMTQG nam 2014" xfId="4829" xr:uid="{00000000-0005-0000-0000-000003150000}"/>
    <cellStyle name="T_CTMTQG 2008_BIEU MAU KE HOACH KINH TE XA HOI NAM 2013(2)" xfId="4830" xr:uid="{00000000-0005-0000-0000-000004150000}"/>
    <cellStyle name="T_CTMTQG 2008_Book2" xfId="4831" xr:uid="{00000000-0005-0000-0000-000005150000}"/>
    <cellStyle name="T_CTMTQG 2008_Book4" xfId="4832" xr:uid="{00000000-0005-0000-0000-000006150000}"/>
    <cellStyle name="T_CTMTQG 2008_Book5" xfId="4833" xr:uid="{00000000-0005-0000-0000-000007150000}"/>
    <cellStyle name="T_CTMTQG 2008_Hi-Tong hop KQ phan bo KH nam 08- LD fong giao 15-11-08" xfId="4834" xr:uid="{00000000-0005-0000-0000-000008150000}"/>
    <cellStyle name="T_CTMTQG 2008_Hi-Tong hop KQ phan bo KH nam 08- LD fong giao 15-11-08 2" xfId="4835" xr:uid="{00000000-0005-0000-0000-000009150000}"/>
    <cellStyle name="T_CTMTQG 2008_Hi-Tong hop KQ phan bo KH nam 08- LD fong giao 15-11-08_!1 1 bao cao giao KH ve HTCMT vung TNB   12-12-2011" xfId="4836" xr:uid="{00000000-0005-0000-0000-00000A150000}"/>
    <cellStyle name="T_CTMTQG 2008_Hi-Tong hop KQ phan bo KH nam 08- LD fong giao 15-11-08_!1 1 bao cao giao KH ve HTCMT vung TNB   12-12-2011 2" xfId="4837" xr:uid="{00000000-0005-0000-0000-00000B150000}"/>
    <cellStyle name="T_CTMTQG 2008_Hi-Tong hop KQ phan bo KH nam 08- LD fong giao 15-11-08_131114- Bieu giao du toan CTMTQG 2014 giao" xfId="4838" xr:uid="{00000000-0005-0000-0000-00000C150000}"/>
    <cellStyle name="T_CTMTQG 2008_Hi-Tong hop KQ phan bo KH nam 08- LD fong giao 15-11-08_BIEU MAU KE HOACH KINH TE XA HOI NAM 2013(2)" xfId="4839" xr:uid="{00000000-0005-0000-0000-00000D150000}"/>
    <cellStyle name="T_CTMTQG 2008_Hi-Tong hop KQ phan bo KH nam 08- LD fong giao 15-11-08_Book2" xfId="4840" xr:uid="{00000000-0005-0000-0000-00000E150000}"/>
    <cellStyle name="T_CTMTQG 2008_Hi-Tong hop KQ phan bo KH nam 08- LD fong giao 15-11-08_Book4" xfId="4841" xr:uid="{00000000-0005-0000-0000-00000F150000}"/>
    <cellStyle name="T_CTMTQG 2008_Hi-Tong hop KQ phan bo KH nam 08- LD fong giao 15-11-08_Book5" xfId="4842" xr:uid="{00000000-0005-0000-0000-000010150000}"/>
    <cellStyle name="T_CTMTQG 2008_Hi-Tong hop KQ phan bo KH nam 08- LD fong giao 15-11-08_KH KTXH NAM 2014" xfId="4843" xr:uid="{00000000-0005-0000-0000-000011150000}"/>
    <cellStyle name="T_CTMTQG 2008_Hi-Tong hop KQ phan bo KH nam 08- LD fong giao 15-11-08_KH KTXH NAM 2014-1" xfId="4844" xr:uid="{00000000-0005-0000-0000-000012150000}"/>
    <cellStyle name="T_CTMTQG 2008_Hi-Tong hop KQ phan bo KH nam 08- LD fong giao 15-11-08_KH TPCP vung TNB (03-1-2012)" xfId="4845" xr:uid="{00000000-0005-0000-0000-000013150000}"/>
    <cellStyle name="T_CTMTQG 2008_Hi-Tong hop KQ phan bo KH nam 08- LD fong giao 15-11-08_KH TPCP vung TNB (03-1-2012) 2" xfId="4846" xr:uid="{00000000-0005-0000-0000-000014150000}"/>
    <cellStyle name="T_CTMTQG 2008_Hi-Tong hop KQ phan bo KH nam 08- LD fong giao 15-11-08_Phu luc kem QD 17 ve giao nhiem vu, ke hoach CTMTQG nam 2014" xfId="4847" xr:uid="{00000000-0005-0000-0000-000015150000}"/>
    <cellStyle name="T_CTMTQG 2008_Ket qua thuc hien nam 2008" xfId="4848" xr:uid="{00000000-0005-0000-0000-000016150000}"/>
    <cellStyle name="T_CTMTQG 2008_Ket qua thuc hien nam 2008 2" xfId="4849" xr:uid="{00000000-0005-0000-0000-000017150000}"/>
    <cellStyle name="T_CTMTQG 2008_Ket qua thuc hien nam 2008_!1 1 bao cao giao KH ve HTCMT vung TNB   12-12-2011" xfId="4850" xr:uid="{00000000-0005-0000-0000-000018150000}"/>
    <cellStyle name="T_CTMTQG 2008_Ket qua thuc hien nam 2008_!1 1 bao cao giao KH ve HTCMT vung TNB   12-12-2011 2" xfId="4851" xr:uid="{00000000-0005-0000-0000-000019150000}"/>
    <cellStyle name="T_CTMTQG 2008_Ket qua thuc hien nam 2008_131114- Bieu giao du toan CTMTQG 2014 giao" xfId="4852" xr:uid="{00000000-0005-0000-0000-00001A150000}"/>
    <cellStyle name="T_CTMTQG 2008_Ket qua thuc hien nam 2008_BIEU MAU KE HOACH KINH TE XA HOI NAM 2013(2)" xfId="4853" xr:uid="{00000000-0005-0000-0000-00001B150000}"/>
    <cellStyle name="T_CTMTQG 2008_Ket qua thuc hien nam 2008_Book2" xfId="4854" xr:uid="{00000000-0005-0000-0000-00001C150000}"/>
    <cellStyle name="T_CTMTQG 2008_Ket qua thuc hien nam 2008_Book4" xfId="4855" xr:uid="{00000000-0005-0000-0000-00001D150000}"/>
    <cellStyle name="T_CTMTQG 2008_Ket qua thuc hien nam 2008_Book5" xfId="4856" xr:uid="{00000000-0005-0000-0000-00001E150000}"/>
    <cellStyle name="T_CTMTQG 2008_Ket qua thuc hien nam 2008_KH KTXH NAM 2014" xfId="4857" xr:uid="{00000000-0005-0000-0000-00001F150000}"/>
    <cellStyle name="T_CTMTQG 2008_Ket qua thuc hien nam 2008_KH KTXH NAM 2014-1" xfId="4858" xr:uid="{00000000-0005-0000-0000-000020150000}"/>
    <cellStyle name="T_CTMTQG 2008_Ket qua thuc hien nam 2008_KH TPCP vung TNB (03-1-2012)" xfId="4859" xr:uid="{00000000-0005-0000-0000-000021150000}"/>
    <cellStyle name="T_CTMTQG 2008_Ket qua thuc hien nam 2008_KH TPCP vung TNB (03-1-2012) 2" xfId="4860" xr:uid="{00000000-0005-0000-0000-000022150000}"/>
    <cellStyle name="T_CTMTQG 2008_Ket qua thuc hien nam 2008_Phu luc kem QD 17 ve giao nhiem vu, ke hoach CTMTQG nam 2014" xfId="4861" xr:uid="{00000000-0005-0000-0000-000023150000}"/>
    <cellStyle name="T_CTMTQG 2008_KH KTXH NAM 2014" xfId="4862" xr:uid="{00000000-0005-0000-0000-000024150000}"/>
    <cellStyle name="T_CTMTQG 2008_KH KTXH NAM 2014-1" xfId="4863" xr:uid="{00000000-0005-0000-0000-000025150000}"/>
    <cellStyle name="T_CTMTQG 2008_KH TPCP vung TNB (03-1-2012)" xfId="4864" xr:uid="{00000000-0005-0000-0000-000026150000}"/>
    <cellStyle name="T_CTMTQG 2008_KH TPCP vung TNB (03-1-2012) 2" xfId="4865" xr:uid="{00000000-0005-0000-0000-000027150000}"/>
    <cellStyle name="T_CTMTQG 2008_KH XDCB_2008 lan 1" xfId="4866" xr:uid="{00000000-0005-0000-0000-000028150000}"/>
    <cellStyle name="T_CTMTQG 2008_KH XDCB_2008 lan 1 2" xfId="4867" xr:uid="{00000000-0005-0000-0000-000029150000}"/>
    <cellStyle name="T_CTMTQG 2008_KH XDCB_2008 lan 1 sua ngay 27-10" xfId="4868" xr:uid="{00000000-0005-0000-0000-00002A150000}"/>
    <cellStyle name="T_CTMTQG 2008_KH XDCB_2008 lan 1 sua ngay 27-10 2" xfId="4869" xr:uid="{00000000-0005-0000-0000-00002B150000}"/>
    <cellStyle name="T_CTMTQG 2008_KH XDCB_2008 lan 1 sua ngay 27-10_!1 1 bao cao giao KH ve HTCMT vung TNB   12-12-2011" xfId="4870" xr:uid="{00000000-0005-0000-0000-00002C150000}"/>
    <cellStyle name="T_CTMTQG 2008_KH XDCB_2008 lan 1 sua ngay 27-10_!1 1 bao cao giao KH ve HTCMT vung TNB   12-12-2011 2" xfId="4871" xr:uid="{00000000-0005-0000-0000-00002D150000}"/>
    <cellStyle name="T_CTMTQG 2008_KH XDCB_2008 lan 1 sua ngay 27-10_131114- Bieu giao du toan CTMTQG 2014 giao" xfId="4872" xr:uid="{00000000-0005-0000-0000-00002E150000}"/>
    <cellStyle name="T_CTMTQG 2008_KH XDCB_2008 lan 1 sua ngay 27-10_BIEU MAU KE HOACH KINH TE XA HOI NAM 2013(2)" xfId="4873" xr:uid="{00000000-0005-0000-0000-00002F150000}"/>
    <cellStyle name="T_CTMTQG 2008_KH XDCB_2008 lan 1 sua ngay 27-10_Book2" xfId="4874" xr:uid="{00000000-0005-0000-0000-000030150000}"/>
    <cellStyle name="T_CTMTQG 2008_KH XDCB_2008 lan 1 sua ngay 27-10_Book4" xfId="4875" xr:uid="{00000000-0005-0000-0000-000031150000}"/>
    <cellStyle name="T_CTMTQG 2008_KH XDCB_2008 lan 1 sua ngay 27-10_Book5" xfId="4876" xr:uid="{00000000-0005-0000-0000-000032150000}"/>
    <cellStyle name="T_CTMTQG 2008_KH XDCB_2008 lan 1 sua ngay 27-10_KH KTXH NAM 2014" xfId="4877" xr:uid="{00000000-0005-0000-0000-000033150000}"/>
    <cellStyle name="T_CTMTQG 2008_KH XDCB_2008 lan 1 sua ngay 27-10_KH KTXH NAM 2014-1" xfId="4878" xr:uid="{00000000-0005-0000-0000-000034150000}"/>
    <cellStyle name="T_CTMTQG 2008_KH XDCB_2008 lan 1 sua ngay 27-10_KH TPCP vung TNB (03-1-2012)" xfId="4879" xr:uid="{00000000-0005-0000-0000-000035150000}"/>
    <cellStyle name="T_CTMTQG 2008_KH XDCB_2008 lan 1 sua ngay 27-10_KH TPCP vung TNB (03-1-2012) 2" xfId="4880" xr:uid="{00000000-0005-0000-0000-000036150000}"/>
    <cellStyle name="T_CTMTQG 2008_KH XDCB_2008 lan 1 sua ngay 27-10_Phu luc kem QD 17 ve giao nhiem vu, ke hoach CTMTQG nam 2014" xfId="4881" xr:uid="{00000000-0005-0000-0000-000037150000}"/>
    <cellStyle name="T_CTMTQG 2008_KH XDCB_2008 lan 1_!1 1 bao cao giao KH ve HTCMT vung TNB   12-12-2011" xfId="4882" xr:uid="{00000000-0005-0000-0000-000038150000}"/>
    <cellStyle name="T_CTMTQG 2008_KH XDCB_2008 lan 1_!1 1 bao cao giao KH ve HTCMT vung TNB   12-12-2011 2" xfId="4883" xr:uid="{00000000-0005-0000-0000-000039150000}"/>
    <cellStyle name="T_CTMTQG 2008_KH XDCB_2008 lan 1_131114- Bieu giao du toan CTMTQG 2014 giao" xfId="4884" xr:uid="{00000000-0005-0000-0000-00003A150000}"/>
    <cellStyle name="T_CTMTQG 2008_KH XDCB_2008 lan 1_BIEU MAU KE HOACH KINH TE XA HOI NAM 2013(2)" xfId="4885" xr:uid="{00000000-0005-0000-0000-00003B150000}"/>
    <cellStyle name="T_CTMTQG 2008_KH XDCB_2008 lan 1_Book2" xfId="4886" xr:uid="{00000000-0005-0000-0000-00003C150000}"/>
    <cellStyle name="T_CTMTQG 2008_KH XDCB_2008 lan 1_Book4" xfId="4887" xr:uid="{00000000-0005-0000-0000-00003D150000}"/>
    <cellStyle name="T_CTMTQG 2008_KH XDCB_2008 lan 1_Book5" xfId="4888" xr:uid="{00000000-0005-0000-0000-00003E150000}"/>
    <cellStyle name="T_CTMTQG 2008_KH XDCB_2008 lan 1_KH KTXH NAM 2014" xfId="4889" xr:uid="{00000000-0005-0000-0000-00003F150000}"/>
    <cellStyle name="T_CTMTQG 2008_KH XDCB_2008 lan 1_KH KTXH NAM 2014-1" xfId="4890" xr:uid="{00000000-0005-0000-0000-000040150000}"/>
    <cellStyle name="T_CTMTQG 2008_KH XDCB_2008 lan 1_KH TPCP vung TNB (03-1-2012)" xfId="4891" xr:uid="{00000000-0005-0000-0000-000041150000}"/>
    <cellStyle name="T_CTMTQG 2008_KH XDCB_2008 lan 1_KH TPCP vung TNB (03-1-2012) 2" xfId="4892" xr:uid="{00000000-0005-0000-0000-000042150000}"/>
    <cellStyle name="T_CTMTQG 2008_KH XDCB_2008 lan 1_Phu luc kem QD 17 ve giao nhiem vu, ke hoach CTMTQG nam 2014" xfId="4893" xr:uid="{00000000-0005-0000-0000-000043150000}"/>
    <cellStyle name="T_CTMTQG 2008_KH XDCB_2008 lan 2 sua ngay 10-11" xfId="4894" xr:uid="{00000000-0005-0000-0000-000044150000}"/>
    <cellStyle name="T_CTMTQG 2008_KH XDCB_2008 lan 2 sua ngay 10-11 2" xfId="4895" xr:uid="{00000000-0005-0000-0000-000045150000}"/>
    <cellStyle name="T_CTMTQG 2008_KH XDCB_2008 lan 2 sua ngay 10-11_!1 1 bao cao giao KH ve HTCMT vung TNB   12-12-2011" xfId="4896" xr:uid="{00000000-0005-0000-0000-000046150000}"/>
    <cellStyle name="T_CTMTQG 2008_KH XDCB_2008 lan 2 sua ngay 10-11_!1 1 bao cao giao KH ve HTCMT vung TNB   12-12-2011 2" xfId="4897" xr:uid="{00000000-0005-0000-0000-000047150000}"/>
    <cellStyle name="T_CTMTQG 2008_KH XDCB_2008 lan 2 sua ngay 10-11_131114- Bieu giao du toan CTMTQG 2014 giao" xfId="4898" xr:uid="{00000000-0005-0000-0000-000048150000}"/>
    <cellStyle name="T_CTMTQG 2008_KH XDCB_2008 lan 2 sua ngay 10-11_BIEU MAU KE HOACH KINH TE XA HOI NAM 2013(2)" xfId="4899" xr:uid="{00000000-0005-0000-0000-000049150000}"/>
    <cellStyle name="T_CTMTQG 2008_KH XDCB_2008 lan 2 sua ngay 10-11_Book2" xfId="4900" xr:uid="{00000000-0005-0000-0000-00004A150000}"/>
    <cellStyle name="T_CTMTQG 2008_KH XDCB_2008 lan 2 sua ngay 10-11_Book4" xfId="4901" xr:uid="{00000000-0005-0000-0000-00004B150000}"/>
    <cellStyle name="T_CTMTQG 2008_KH XDCB_2008 lan 2 sua ngay 10-11_Book5" xfId="4902" xr:uid="{00000000-0005-0000-0000-00004C150000}"/>
    <cellStyle name="T_CTMTQG 2008_KH XDCB_2008 lan 2 sua ngay 10-11_KH KTXH NAM 2014" xfId="4903" xr:uid="{00000000-0005-0000-0000-00004D150000}"/>
    <cellStyle name="T_CTMTQG 2008_KH XDCB_2008 lan 2 sua ngay 10-11_KH KTXH NAM 2014-1" xfId="4904" xr:uid="{00000000-0005-0000-0000-00004E150000}"/>
    <cellStyle name="T_CTMTQG 2008_KH XDCB_2008 lan 2 sua ngay 10-11_KH TPCP vung TNB (03-1-2012)" xfId="4905" xr:uid="{00000000-0005-0000-0000-00004F150000}"/>
    <cellStyle name="T_CTMTQG 2008_KH XDCB_2008 lan 2 sua ngay 10-11_KH TPCP vung TNB (03-1-2012) 2" xfId="4906" xr:uid="{00000000-0005-0000-0000-000050150000}"/>
    <cellStyle name="T_CTMTQG 2008_KH XDCB_2008 lan 2 sua ngay 10-11_Phu luc kem QD 17 ve giao nhiem vu, ke hoach CTMTQG nam 2014" xfId="4907" xr:uid="{00000000-0005-0000-0000-000051150000}"/>
    <cellStyle name="T_CTMTQG 2008_Phu luc kem QD 17 ve giao nhiem vu, ke hoach CTMTQG nam 2014" xfId="4908" xr:uid="{00000000-0005-0000-0000-000052150000}"/>
    <cellStyle name="T_CTMTQG 2015" xfId="4909" xr:uid="{00000000-0005-0000-0000-000053150000}"/>
    <cellStyle name="T_Chuan bi dau tu nam 2008" xfId="4782" xr:uid="{00000000-0005-0000-0000-000054150000}"/>
    <cellStyle name="T_Chuan bi dau tu nam 2008 2" xfId="4783" xr:uid="{00000000-0005-0000-0000-000055150000}"/>
    <cellStyle name="T_Chuan bi dau tu nam 2008_!1 1 bao cao giao KH ve HTCMT vung TNB   12-12-2011" xfId="4784" xr:uid="{00000000-0005-0000-0000-000056150000}"/>
    <cellStyle name="T_Chuan bi dau tu nam 2008_!1 1 bao cao giao KH ve HTCMT vung TNB   12-12-2011 2" xfId="4785" xr:uid="{00000000-0005-0000-0000-000057150000}"/>
    <cellStyle name="T_Chuan bi dau tu nam 2008_131114- Bieu giao du toan CTMTQG 2014 giao" xfId="4786" xr:uid="{00000000-0005-0000-0000-000058150000}"/>
    <cellStyle name="T_Chuan bi dau tu nam 2008_KH TPCP vung TNB (03-1-2012)" xfId="4787" xr:uid="{00000000-0005-0000-0000-000059150000}"/>
    <cellStyle name="T_Chuan bi dau tu nam 2008_KH TPCP vung TNB (03-1-2012) 2" xfId="4788" xr:uid="{00000000-0005-0000-0000-00005A150000}"/>
    <cellStyle name="T_Chuan bi dau tu nam 2008_Phu luc kem QD 17 ve giao nhiem vu, ke hoach CTMTQG nam 2014" xfId="4789" xr:uid="{00000000-0005-0000-0000-00005B150000}"/>
    <cellStyle name="T_danh muc chuan bi dau tu 2011 ngay 07-6-2011" xfId="4910" xr:uid="{00000000-0005-0000-0000-00005C150000}"/>
    <cellStyle name="T_danh muc chuan bi dau tu 2011 ngay 07-6-2011 2" xfId="4911" xr:uid="{00000000-0005-0000-0000-00005D150000}"/>
    <cellStyle name="T_danh muc chuan bi dau tu 2011 ngay 07-6-2011_!1 1 bao cao giao KH ve HTCMT vung TNB   12-12-2011" xfId="4912" xr:uid="{00000000-0005-0000-0000-00005E150000}"/>
    <cellStyle name="T_danh muc chuan bi dau tu 2011 ngay 07-6-2011_!1 1 bao cao giao KH ve HTCMT vung TNB   12-12-2011 2" xfId="4913" xr:uid="{00000000-0005-0000-0000-00005F150000}"/>
    <cellStyle name="T_danh muc chuan bi dau tu 2011 ngay 07-6-2011_KH TPCP vung TNB (03-1-2012)" xfId="4914" xr:uid="{00000000-0005-0000-0000-000060150000}"/>
    <cellStyle name="T_danh muc chuan bi dau tu 2011 ngay 07-6-2011_KH TPCP vung TNB (03-1-2012) 2" xfId="4915" xr:uid="{00000000-0005-0000-0000-000061150000}"/>
    <cellStyle name="T_Danh muc pbo nguon von XSKT, XDCB nam 2009 chuyen qua nam 2010" xfId="4916" xr:uid="{00000000-0005-0000-0000-000062150000}"/>
    <cellStyle name="T_Danh muc pbo nguon von XSKT, XDCB nam 2009 chuyen qua nam 2010 2" xfId="4917" xr:uid="{00000000-0005-0000-0000-000063150000}"/>
    <cellStyle name="T_Danh muc pbo nguon von XSKT, XDCB nam 2009 chuyen qua nam 2010_!1 1 bao cao giao KH ve HTCMT vung TNB   12-12-2011" xfId="4918" xr:uid="{00000000-0005-0000-0000-000064150000}"/>
    <cellStyle name="T_Danh muc pbo nguon von XSKT, XDCB nam 2009 chuyen qua nam 2010_!1 1 bao cao giao KH ve HTCMT vung TNB   12-12-2011 2" xfId="4919" xr:uid="{00000000-0005-0000-0000-000065150000}"/>
    <cellStyle name="T_Danh muc pbo nguon von XSKT, XDCB nam 2009 chuyen qua nam 2010_KH TPCP vung TNB (03-1-2012)" xfId="4920" xr:uid="{00000000-0005-0000-0000-000066150000}"/>
    <cellStyle name="T_Danh muc pbo nguon von XSKT, XDCB nam 2009 chuyen qua nam 2010_KH TPCP vung TNB (03-1-2012) 2" xfId="4921" xr:uid="{00000000-0005-0000-0000-000067150000}"/>
    <cellStyle name="T_dieu chinh KH 2011 ngay 26-5-2011111" xfId="4922" xr:uid="{00000000-0005-0000-0000-000068150000}"/>
    <cellStyle name="T_dieu chinh KH 2011 ngay 26-5-2011111 2" xfId="4923" xr:uid="{00000000-0005-0000-0000-000069150000}"/>
    <cellStyle name="T_dieu chinh KH 2011 ngay 26-5-2011111_!1 1 bao cao giao KH ve HTCMT vung TNB   12-12-2011" xfId="4924" xr:uid="{00000000-0005-0000-0000-00006A150000}"/>
    <cellStyle name="T_dieu chinh KH 2011 ngay 26-5-2011111_!1 1 bao cao giao KH ve HTCMT vung TNB   12-12-2011 2" xfId="4925" xr:uid="{00000000-0005-0000-0000-00006B150000}"/>
    <cellStyle name="T_dieu chinh KH 2011 ngay 26-5-2011111_KH TPCP vung TNB (03-1-2012)" xfId="4926" xr:uid="{00000000-0005-0000-0000-00006C150000}"/>
    <cellStyle name="T_dieu chinh KH 2011 ngay 26-5-2011111_KH TPCP vung TNB (03-1-2012) 2" xfId="4927" xr:uid="{00000000-0005-0000-0000-00006D150000}"/>
    <cellStyle name="T_DK 2014-2015 final" xfId="4928" xr:uid="{00000000-0005-0000-0000-00006E150000}"/>
    <cellStyle name="T_DK 2014-2015 final_05-12  KH trung han 2016-2020 - Liem Thinh edited" xfId="4929" xr:uid="{00000000-0005-0000-0000-00006F150000}"/>
    <cellStyle name="T_DK 2014-2015 final_Copy of 05-12  KH trung han 2016-2020 - Liem Thinh edited (1)" xfId="4930" xr:uid="{00000000-0005-0000-0000-000070150000}"/>
    <cellStyle name="T_DK 2014-2015 new" xfId="4931" xr:uid="{00000000-0005-0000-0000-000071150000}"/>
    <cellStyle name="T_DK 2014-2015 new_05-12  KH trung han 2016-2020 - Liem Thinh edited" xfId="4932" xr:uid="{00000000-0005-0000-0000-000072150000}"/>
    <cellStyle name="T_DK 2014-2015 new_Copy of 05-12  KH trung han 2016-2020 - Liem Thinh edited (1)" xfId="4933" xr:uid="{00000000-0005-0000-0000-000073150000}"/>
    <cellStyle name="T_DK KH CBDT 2014 11-11-2013" xfId="4934" xr:uid="{00000000-0005-0000-0000-000074150000}"/>
    <cellStyle name="T_DK KH CBDT 2014 11-11-2013(1)" xfId="4935" xr:uid="{00000000-0005-0000-0000-000075150000}"/>
    <cellStyle name="T_DK KH CBDT 2014 11-11-2013(1)_05-12  KH trung han 2016-2020 - Liem Thinh edited" xfId="4936" xr:uid="{00000000-0005-0000-0000-000076150000}"/>
    <cellStyle name="T_DK KH CBDT 2014 11-11-2013(1)_Copy of 05-12  KH trung han 2016-2020 - Liem Thinh edited (1)" xfId="4937" xr:uid="{00000000-0005-0000-0000-000077150000}"/>
    <cellStyle name="T_DK KH CBDT 2014 11-11-2013_05-12  KH trung han 2016-2020 - Liem Thinh edited" xfId="4938" xr:uid="{00000000-0005-0000-0000-000078150000}"/>
    <cellStyle name="T_DK KH CBDT 2014 11-11-2013_Copy of 05-12  KH trung han 2016-2020 - Liem Thinh edited (1)" xfId="4939" xr:uid="{00000000-0005-0000-0000-000079150000}"/>
    <cellStyle name="T_DS KCH PHAN BO VON NSDP NAM 2010" xfId="4940" xr:uid="{00000000-0005-0000-0000-00007A150000}"/>
    <cellStyle name="T_DS KCH PHAN BO VON NSDP NAM 2010 2" xfId="4941" xr:uid="{00000000-0005-0000-0000-00007B150000}"/>
    <cellStyle name="T_DS KCH PHAN BO VON NSDP NAM 2010_!1 1 bao cao giao KH ve HTCMT vung TNB   12-12-2011" xfId="4942" xr:uid="{00000000-0005-0000-0000-00007C150000}"/>
    <cellStyle name="T_DS KCH PHAN BO VON NSDP NAM 2010_!1 1 bao cao giao KH ve HTCMT vung TNB   12-12-2011 2" xfId="4943" xr:uid="{00000000-0005-0000-0000-00007D150000}"/>
    <cellStyle name="T_DS KCH PHAN BO VON NSDP NAM 2010_KH TPCP vung TNB (03-1-2012)" xfId="4944" xr:uid="{00000000-0005-0000-0000-00007E150000}"/>
    <cellStyle name="T_DS KCH PHAN BO VON NSDP NAM 2010_KH TPCP vung TNB (03-1-2012) 2" xfId="4945" xr:uid="{00000000-0005-0000-0000-00007F150000}"/>
    <cellStyle name="T_Du an khoi cong moi nam 2010" xfId="4946" xr:uid="{00000000-0005-0000-0000-000080150000}"/>
    <cellStyle name="T_Du an khoi cong moi nam 2010 2" xfId="4947" xr:uid="{00000000-0005-0000-0000-000081150000}"/>
    <cellStyle name="T_Du an khoi cong moi nam 2010_!1 1 bao cao giao KH ve HTCMT vung TNB   12-12-2011" xfId="4948" xr:uid="{00000000-0005-0000-0000-000082150000}"/>
    <cellStyle name="T_Du an khoi cong moi nam 2010_!1 1 bao cao giao KH ve HTCMT vung TNB   12-12-2011 2" xfId="4949" xr:uid="{00000000-0005-0000-0000-000083150000}"/>
    <cellStyle name="T_Du an khoi cong moi nam 2010_131114- Bieu giao du toan CTMTQG 2014 giao" xfId="4950" xr:uid="{00000000-0005-0000-0000-000084150000}"/>
    <cellStyle name="T_Du an khoi cong moi nam 2010_KH TPCP vung TNB (03-1-2012)" xfId="4951" xr:uid="{00000000-0005-0000-0000-000085150000}"/>
    <cellStyle name="T_Du an khoi cong moi nam 2010_KH TPCP vung TNB (03-1-2012) 2" xfId="4952" xr:uid="{00000000-0005-0000-0000-000086150000}"/>
    <cellStyle name="T_Du an khoi cong moi nam 2010_Phu luc kem QD 17 ve giao nhiem vu, ke hoach CTMTQG nam 2014" xfId="4953" xr:uid="{00000000-0005-0000-0000-000087150000}"/>
    <cellStyle name="T_DU AN TKQH VA CHUAN BI DAU TU NAM 2007 sua ngay 9-11" xfId="4954" xr:uid="{00000000-0005-0000-0000-000088150000}"/>
    <cellStyle name="T_DU AN TKQH VA CHUAN BI DAU TU NAM 2007 sua ngay 9-11 2" xfId="4955" xr:uid="{00000000-0005-0000-0000-000089150000}"/>
    <cellStyle name="T_DU AN TKQH VA CHUAN BI DAU TU NAM 2007 sua ngay 9-11_!1 1 bao cao giao KH ve HTCMT vung TNB   12-12-2011" xfId="4956" xr:uid="{00000000-0005-0000-0000-00008A150000}"/>
    <cellStyle name="T_DU AN TKQH VA CHUAN BI DAU TU NAM 2007 sua ngay 9-11_!1 1 bao cao giao KH ve HTCMT vung TNB   12-12-2011 2" xfId="4957" xr:uid="{00000000-0005-0000-0000-00008B150000}"/>
    <cellStyle name="T_DU AN TKQH VA CHUAN BI DAU TU NAM 2007 sua ngay 9-11_131114- Bieu giao du toan CTMTQG 2014 giao" xfId="4958" xr:uid="{00000000-0005-0000-0000-00008C150000}"/>
    <cellStyle name="T_DU AN TKQH VA CHUAN BI DAU TU NAM 2007 sua ngay 9-11_Bieu mau danh muc du an thuoc CTMTQG nam 2008" xfId="4959" xr:uid="{00000000-0005-0000-0000-00008D150000}"/>
    <cellStyle name="T_DU AN TKQH VA CHUAN BI DAU TU NAM 2007 sua ngay 9-11_Bieu mau danh muc du an thuoc CTMTQG nam 2008 2" xfId="4960" xr:uid="{00000000-0005-0000-0000-00008E150000}"/>
    <cellStyle name="T_DU AN TKQH VA CHUAN BI DAU TU NAM 2007 sua ngay 9-11_Bieu mau danh muc du an thuoc CTMTQG nam 2008_!1 1 bao cao giao KH ve HTCMT vung TNB   12-12-2011" xfId="4961" xr:uid="{00000000-0005-0000-0000-00008F150000}"/>
    <cellStyle name="T_DU AN TKQH VA CHUAN BI DAU TU NAM 2007 sua ngay 9-11_Bieu mau danh muc du an thuoc CTMTQG nam 2008_!1 1 bao cao giao KH ve HTCMT vung TNB   12-12-2011 2" xfId="4962" xr:uid="{00000000-0005-0000-0000-000090150000}"/>
    <cellStyle name="T_DU AN TKQH VA CHUAN BI DAU TU NAM 2007 sua ngay 9-11_Bieu mau danh muc du an thuoc CTMTQG nam 2008_131114- Bieu giao du toan CTMTQG 2014 giao" xfId="4963" xr:uid="{00000000-0005-0000-0000-000091150000}"/>
    <cellStyle name="T_DU AN TKQH VA CHUAN BI DAU TU NAM 2007 sua ngay 9-11_Bieu mau danh muc du an thuoc CTMTQG nam 2008_KH TPCP vung TNB (03-1-2012)" xfId="4964" xr:uid="{00000000-0005-0000-0000-000092150000}"/>
    <cellStyle name="T_DU AN TKQH VA CHUAN BI DAU TU NAM 2007 sua ngay 9-11_Bieu mau danh muc du an thuoc CTMTQG nam 2008_KH TPCP vung TNB (03-1-2012) 2" xfId="4965" xr:uid="{00000000-0005-0000-0000-000093150000}"/>
    <cellStyle name="T_DU AN TKQH VA CHUAN BI DAU TU NAM 2007 sua ngay 9-11_Bieu mau danh muc du an thuoc CTMTQG nam 2008_Phu luc kem QD 17 ve giao nhiem vu, ke hoach CTMTQG nam 2014" xfId="4966" xr:uid="{00000000-0005-0000-0000-000094150000}"/>
    <cellStyle name="T_DU AN TKQH VA CHUAN BI DAU TU NAM 2007 sua ngay 9-11_Book1" xfId="4967" xr:uid="{00000000-0005-0000-0000-000095150000}"/>
    <cellStyle name="T_DU AN TKQH VA CHUAN BI DAU TU NAM 2007 sua ngay 9-11_Book1_BIEU MAU KE HOACH KINH TE XA HOI NAM 2013(2)" xfId="4968" xr:uid="{00000000-0005-0000-0000-000096150000}"/>
    <cellStyle name="T_DU AN TKQH VA CHUAN BI DAU TU NAM 2007 sua ngay 9-11_Book1_Book2" xfId="4969" xr:uid="{00000000-0005-0000-0000-000097150000}"/>
    <cellStyle name="T_DU AN TKQH VA CHUAN BI DAU TU NAM 2007 sua ngay 9-11_Book1_Book4" xfId="4970" xr:uid="{00000000-0005-0000-0000-000098150000}"/>
    <cellStyle name="T_DU AN TKQH VA CHUAN BI DAU TU NAM 2007 sua ngay 9-11_Book1_Book5" xfId="4971" xr:uid="{00000000-0005-0000-0000-000099150000}"/>
    <cellStyle name="T_DU AN TKQH VA CHUAN BI DAU TU NAM 2007 sua ngay 9-11_Book1_KH KTXH NAM 2014" xfId="4972" xr:uid="{00000000-0005-0000-0000-00009A150000}"/>
    <cellStyle name="T_DU AN TKQH VA CHUAN BI DAU TU NAM 2007 sua ngay 9-11_Book1_KH KTXH NAM 2014-1" xfId="4973" xr:uid="{00000000-0005-0000-0000-00009B150000}"/>
    <cellStyle name="T_DU AN TKQH VA CHUAN BI DAU TU NAM 2007 sua ngay 9-11_Book1_Phu luc kem QD 17 ve giao nhiem vu, ke hoach CTMTQG nam 2014" xfId="4974" xr:uid="{00000000-0005-0000-0000-00009C150000}"/>
    <cellStyle name="T_DU AN TKQH VA CHUAN BI DAU TU NAM 2007 sua ngay 9-11_Du an khoi cong moi nam 2010" xfId="4975" xr:uid="{00000000-0005-0000-0000-00009D150000}"/>
    <cellStyle name="T_DU AN TKQH VA CHUAN BI DAU TU NAM 2007 sua ngay 9-11_Du an khoi cong moi nam 2010 2" xfId="4976" xr:uid="{00000000-0005-0000-0000-00009E150000}"/>
    <cellStyle name="T_DU AN TKQH VA CHUAN BI DAU TU NAM 2007 sua ngay 9-11_Du an khoi cong moi nam 2010_!1 1 bao cao giao KH ve HTCMT vung TNB   12-12-2011" xfId="4977" xr:uid="{00000000-0005-0000-0000-00009F150000}"/>
    <cellStyle name="T_DU AN TKQH VA CHUAN BI DAU TU NAM 2007 sua ngay 9-11_Du an khoi cong moi nam 2010_!1 1 bao cao giao KH ve HTCMT vung TNB   12-12-2011 2" xfId="4978" xr:uid="{00000000-0005-0000-0000-0000A0150000}"/>
    <cellStyle name="T_DU AN TKQH VA CHUAN BI DAU TU NAM 2007 sua ngay 9-11_Du an khoi cong moi nam 2010_131114- Bieu giao du toan CTMTQG 2014 giao" xfId="4979" xr:uid="{00000000-0005-0000-0000-0000A1150000}"/>
    <cellStyle name="T_DU AN TKQH VA CHUAN BI DAU TU NAM 2007 sua ngay 9-11_Du an khoi cong moi nam 2010_KH TPCP vung TNB (03-1-2012)" xfId="4980" xr:uid="{00000000-0005-0000-0000-0000A2150000}"/>
    <cellStyle name="T_DU AN TKQH VA CHUAN BI DAU TU NAM 2007 sua ngay 9-11_Du an khoi cong moi nam 2010_KH TPCP vung TNB (03-1-2012) 2" xfId="4981" xr:uid="{00000000-0005-0000-0000-0000A3150000}"/>
    <cellStyle name="T_DU AN TKQH VA CHUAN BI DAU TU NAM 2007 sua ngay 9-11_Du an khoi cong moi nam 2010_Phu luc kem QD 17 ve giao nhiem vu, ke hoach CTMTQG nam 2014" xfId="4982" xr:uid="{00000000-0005-0000-0000-0000A4150000}"/>
    <cellStyle name="T_DU AN TKQH VA CHUAN BI DAU TU NAM 2007 sua ngay 9-11_Du thao Ke hoach 2011_BC Ban KTNS" xfId="4983" xr:uid="{00000000-0005-0000-0000-0000A5150000}"/>
    <cellStyle name="T_DU AN TKQH VA CHUAN BI DAU TU NAM 2007 sua ngay 9-11_Du thao Ke hoach 2011_BC Ban KTNS_BIEU MAU KE HOACH KINH TE XA HOI NAM 2013(2)" xfId="4984" xr:uid="{00000000-0005-0000-0000-0000A6150000}"/>
    <cellStyle name="T_DU AN TKQH VA CHUAN BI DAU TU NAM 2007 sua ngay 9-11_Du thao Ke hoach 2011_BC Ban KTNS_Book2" xfId="4985" xr:uid="{00000000-0005-0000-0000-0000A7150000}"/>
    <cellStyle name="T_DU AN TKQH VA CHUAN BI DAU TU NAM 2007 sua ngay 9-11_Du thao Ke hoach 2011_BC Ban KTNS_Book4" xfId="4986" xr:uid="{00000000-0005-0000-0000-0000A8150000}"/>
    <cellStyle name="T_DU AN TKQH VA CHUAN BI DAU TU NAM 2007 sua ngay 9-11_Du thao Ke hoach 2011_BC Ban KTNS_Book5" xfId="4987" xr:uid="{00000000-0005-0000-0000-0000A9150000}"/>
    <cellStyle name="T_DU AN TKQH VA CHUAN BI DAU TU NAM 2007 sua ngay 9-11_Du thao Ke hoach 2011_BC Ban KTNS_KH KTXH NAM 2014" xfId="4988" xr:uid="{00000000-0005-0000-0000-0000AA150000}"/>
    <cellStyle name="T_DU AN TKQH VA CHUAN BI DAU TU NAM 2007 sua ngay 9-11_Du thao Ke hoach 2011_BC Ban KTNS_KH KTXH NAM 2014-1" xfId="4989" xr:uid="{00000000-0005-0000-0000-0000AB150000}"/>
    <cellStyle name="T_DU AN TKQH VA CHUAN BI DAU TU NAM 2007 sua ngay 9-11_Du thao Ke hoach 2011_BC Ban KTNS_Phu luc kem QD 17 ve giao nhiem vu, ke hoach CTMTQG nam 2014" xfId="4990" xr:uid="{00000000-0005-0000-0000-0000AC150000}"/>
    <cellStyle name="T_DU AN TKQH VA CHUAN BI DAU TU NAM 2007 sua ngay 9-11_Ket qua phan bo von nam 2008" xfId="4991" xr:uid="{00000000-0005-0000-0000-0000AD150000}"/>
    <cellStyle name="T_DU AN TKQH VA CHUAN BI DAU TU NAM 2007 sua ngay 9-11_Ket qua phan bo von nam 2008 2" xfId="4992" xr:uid="{00000000-0005-0000-0000-0000AE150000}"/>
    <cellStyle name="T_DU AN TKQH VA CHUAN BI DAU TU NAM 2007 sua ngay 9-11_Ket qua phan bo von nam 2008_!1 1 bao cao giao KH ve HTCMT vung TNB   12-12-2011" xfId="4993" xr:uid="{00000000-0005-0000-0000-0000AF150000}"/>
    <cellStyle name="T_DU AN TKQH VA CHUAN BI DAU TU NAM 2007 sua ngay 9-11_Ket qua phan bo von nam 2008_!1 1 bao cao giao KH ve HTCMT vung TNB   12-12-2011 2" xfId="4994" xr:uid="{00000000-0005-0000-0000-0000B0150000}"/>
    <cellStyle name="T_DU AN TKQH VA CHUAN BI DAU TU NAM 2007 sua ngay 9-11_Ket qua phan bo von nam 2008_!1 1 bao cao giao KH ve HTCMT vung TNB   12-12-2011 2 2" xfId="4995" xr:uid="{00000000-0005-0000-0000-0000B1150000}"/>
    <cellStyle name="T_DU AN TKQH VA CHUAN BI DAU TU NAM 2007 sua ngay 9-11_Ket qua phan bo von nam 2008_!1 1 bao cao giao KH ve HTCMT vung TNB   12-12-2011 3" xfId="4996" xr:uid="{00000000-0005-0000-0000-0000B2150000}"/>
    <cellStyle name="T_DU AN TKQH VA CHUAN BI DAU TU NAM 2007 sua ngay 9-11_Ket qua phan bo von nam 2008_131114- Bieu giao du toan CTMTQG 2014 giao" xfId="4997" xr:uid="{00000000-0005-0000-0000-0000B3150000}"/>
    <cellStyle name="T_DU AN TKQH VA CHUAN BI DAU TU NAM 2007 sua ngay 9-11_Ket qua phan bo von nam 2008_BIEU MAU KE HOACH KINH TE XA HOI NAM 2013(2)" xfId="4998" xr:uid="{00000000-0005-0000-0000-0000B4150000}"/>
    <cellStyle name="T_DU AN TKQH VA CHUAN BI DAU TU NAM 2007 sua ngay 9-11_Ket qua phan bo von nam 2008_Book2" xfId="4999" xr:uid="{00000000-0005-0000-0000-0000B5150000}"/>
    <cellStyle name="T_DU AN TKQH VA CHUAN BI DAU TU NAM 2007 sua ngay 9-11_Ket qua phan bo von nam 2008_Book4" xfId="5000" xr:uid="{00000000-0005-0000-0000-0000B6150000}"/>
    <cellStyle name="T_DU AN TKQH VA CHUAN BI DAU TU NAM 2007 sua ngay 9-11_Ket qua phan bo von nam 2008_Book5" xfId="5001" xr:uid="{00000000-0005-0000-0000-0000B7150000}"/>
    <cellStyle name="T_DU AN TKQH VA CHUAN BI DAU TU NAM 2007 sua ngay 9-11_Ket qua phan bo von nam 2008_KH KTXH NAM 2014" xfId="5002" xr:uid="{00000000-0005-0000-0000-0000B8150000}"/>
    <cellStyle name="T_DU AN TKQH VA CHUAN BI DAU TU NAM 2007 sua ngay 9-11_Ket qua phan bo von nam 2008_KH KTXH NAM 2014-1" xfId="5003" xr:uid="{00000000-0005-0000-0000-0000B9150000}"/>
    <cellStyle name="T_DU AN TKQH VA CHUAN BI DAU TU NAM 2007 sua ngay 9-11_Ket qua phan bo von nam 2008_KH TPCP vung TNB (03-1-2012)" xfId="5004" xr:uid="{00000000-0005-0000-0000-0000BA150000}"/>
    <cellStyle name="T_DU AN TKQH VA CHUAN BI DAU TU NAM 2007 sua ngay 9-11_Ket qua phan bo von nam 2008_KH TPCP vung TNB (03-1-2012) 2" xfId="5005" xr:uid="{00000000-0005-0000-0000-0000BB150000}"/>
    <cellStyle name="T_DU AN TKQH VA CHUAN BI DAU TU NAM 2007 sua ngay 9-11_Ket qua phan bo von nam 2008_KH TPCP vung TNB (03-1-2012) 2 2" xfId="5006" xr:uid="{00000000-0005-0000-0000-0000BC150000}"/>
    <cellStyle name="T_DU AN TKQH VA CHUAN BI DAU TU NAM 2007 sua ngay 9-11_Ket qua phan bo von nam 2008_KH TPCP vung TNB (03-1-2012) 3" xfId="5007" xr:uid="{00000000-0005-0000-0000-0000BD150000}"/>
    <cellStyle name="T_DU AN TKQH VA CHUAN BI DAU TU NAM 2007 sua ngay 9-11_Ket qua phan bo von nam 2008_Phu luc kem QD 17 ve giao nhiem vu, ke hoach CTMTQG nam 2014" xfId="5008" xr:uid="{00000000-0005-0000-0000-0000BE150000}"/>
    <cellStyle name="T_DU AN TKQH VA CHUAN BI DAU TU NAM 2007 sua ngay 9-11_KH TPCP vung TNB (03-1-2012)" xfId="5009" xr:uid="{00000000-0005-0000-0000-0000BF150000}"/>
    <cellStyle name="T_DU AN TKQH VA CHUAN BI DAU TU NAM 2007 sua ngay 9-11_KH TPCP vung TNB (03-1-2012) 2" xfId="5010" xr:uid="{00000000-0005-0000-0000-0000C0150000}"/>
    <cellStyle name="T_DU AN TKQH VA CHUAN BI DAU TU NAM 2007 sua ngay 9-11_KH TPCP vung TNB (03-1-2012) 2 2" xfId="5011" xr:uid="{00000000-0005-0000-0000-0000C1150000}"/>
    <cellStyle name="T_DU AN TKQH VA CHUAN BI DAU TU NAM 2007 sua ngay 9-11_KH TPCP vung TNB (03-1-2012) 3" xfId="5012" xr:uid="{00000000-0005-0000-0000-0000C2150000}"/>
    <cellStyle name="T_DU AN TKQH VA CHUAN BI DAU TU NAM 2007 sua ngay 9-11_KH XDCB_2008 lan 2 sua ngay 10-11" xfId="5013" xr:uid="{00000000-0005-0000-0000-0000C3150000}"/>
    <cellStyle name="T_DU AN TKQH VA CHUAN BI DAU TU NAM 2007 sua ngay 9-11_KH XDCB_2008 lan 2 sua ngay 10-11 2" xfId="5014" xr:uid="{00000000-0005-0000-0000-0000C4150000}"/>
    <cellStyle name="T_DU AN TKQH VA CHUAN BI DAU TU NAM 2007 sua ngay 9-11_KH XDCB_2008 lan 2 sua ngay 10-11 2 2" xfId="5015" xr:uid="{00000000-0005-0000-0000-0000C5150000}"/>
    <cellStyle name="T_DU AN TKQH VA CHUAN BI DAU TU NAM 2007 sua ngay 9-11_KH XDCB_2008 lan 2 sua ngay 10-11 3" xfId="5016" xr:uid="{00000000-0005-0000-0000-0000C6150000}"/>
    <cellStyle name="T_DU AN TKQH VA CHUAN BI DAU TU NAM 2007 sua ngay 9-11_KH XDCB_2008 lan 2 sua ngay 10-11_!1 1 bao cao giao KH ve HTCMT vung TNB   12-12-2011" xfId="5017" xr:uid="{00000000-0005-0000-0000-0000C7150000}"/>
    <cellStyle name="T_DU AN TKQH VA CHUAN BI DAU TU NAM 2007 sua ngay 9-11_KH XDCB_2008 lan 2 sua ngay 10-11_!1 1 bao cao giao KH ve HTCMT vung TNB   12-12-2011 2" xfId="5018" xr:uid="{00000000-0005-0000-0000-0000C8150000}"/>
    <cellStyle name="T_DU AN TKQH VA CHUAN BI DAU TU NAM 2007 sua ngay 9-11_KH XDCB_2008 lan 2 sua ngay 10-11_!1 1 bao cao giao KH ve HTCMT vung TNB   12-12-2011 2 2" xfId="5019" xr:uid="{00000000-0005-0000-0000-0000C9150000}"/>
    <cellStyle name="T_DU AN TKQH VA CHUAN BI DAU TU NAM 2007 sua ngay 9-11_KH XDCB_2008 lan 2 sua ngay 10-11_!1 1 bao cao giao KH ve HTCMT vung TNB   12-12-2011 3" xfId="5020" xr:uid="{00000000-0005-0000-0000-0000CA150000}"/>
    <cellStyle name="T_DU AN TKQH VA CHUAN BI DAU TU NAM 2007 sua ngay 9-11_KH XDCB_2008 lan 2 sua ngay 10-11_131114- Bieu giao du toan CTMTQG 2014 giao" xfId="5021" xr:uid="{00000000-0005-0000-0000-0000CB150000}"/>
    <cellStyle name="T_DU AN TKQH VA CHUAN BI DAU TU NAM 2007 sua ngay 9-11_KH XDCB_2008 lan 2 sua ngay 10-11_BIEU MAU KE HOACH KINH TE XA HOI NAM 2013(2)" xfId="5022" xr:uid="{00000000-0005-0000-0000-0000CC150000}"/>
    <cellStyle name="T_DU AN TKQH VA CHUAN BI DAU TU NAM 2007 sua ngay 9-11_KH XDCB_2008 lan 2 sua ngay 10-11_Book2" xfId="5023" xr:uid="{00000000-0005-0000-0000-0000CD150000}"/>
    <cellStyle name="T_DU AN TKQH VA CHUAN BI DAU TU NAM 2007 sua ngay 9-11_KH XDCB_2008 lan 2 sua ngay 10-11_Book4" xfId="5024" xr:uid="{00000000-0005-0000-0000-0000CE150000}"/>
    <cellStyle name="T_DU AN TKQH VA CHUAN BI DAU TU NAM 2007 sua ngay 9-11_KH XDCB_2008 lan 2 sua ngay 10-11_Book5" xfId="5025" xr:uid="{00000000-0005-0000-0000-0000CF150000}"/>
    <cellStyle name="T_DU AN TKQH VA CHUAN BI DAU TU NAM 2007 sua ngay 9-11_KH XDCB_2008 lan 2 sua ngay 10-11_KH KTXH NAM 2014" xfId="5026" xr:uid="{00000000-0005-0000-0000-0000D0150000}"/>
    <cellStyle name="T_DU AN TKQH VA CHUAN BI DAU TU NAM 2007 sua ngay 9-11_KH XDCB_2008 lan 2 sua ngay 10-11_KH KTXH NAM 2014-1" xfId="5027" xr:uid="{00000000-0005-0000-0000-0000D1150000}"/>
    <cellStyle name="T_DU AN TKQH VA CHUAN BI DAU TU NAM 2007 sua ngay 9-11_KH XDCB_2008 lan 2 sua ngay 10-11_KH TPCP vung TNB (03-1-2012)" xfId="5028" xr:uid="{00000000-0005-0000-0000-0000D2150000}"/>
    <cellStyle name="T_DU AN TKQH VA CHUAN BI DAU TU NAM 2007 sua ngay 9-11_KH XDCB_2008 lan 2 sua ngay 10-11_KH TPCP vung TNB (03-1-2012) 2" xfId="5029" xr:uid="{00000000-0005-0000-0000-0000D3150000}"/>
    <cellStyle name="T_DU AN TKQH VA CHUAN BI DAU TU NAM 2007 sua ngay 9-11_KH XDCB_2008 lan 2 sua ngay 10-11_KH TPCP vung TNB (03-1-2012) 2 2" xfId="5030" xr:uid="{00000000-0005-0000-0000-0000D4150000}"/>
    <cellStyle name="T_DU AN TKQH VA CHUAN BI DAU TU NAM 2007 sua ngay 9-11_KH XDCB_2008 lan 2 sua ngay 10-11_KH TPCP vung TNB (03-1-2012) 3" xfId="5031" xr:uid="{00000000-0005-0000-0000-0000D5150000}"/>
    <cellStyle name="T_DU AN TKQH VA CHUAN BI DAU TU NAM 2007 sua ngay 9-11_KH XDCB_2008 lan 2 sua ngay 10-11_Phu luc kem QD 17 ve giao nhiem vu, ke hoach CTMTQG nam 2014" xfId="5032" xr:uid="{00000000-0005-0000-0000-0000D6150000}"/>
    <cellStyle name="T_du toan dieu chinh  20-8-2006" xfId="5041" xr:uid="{00000000-0005-0000-0000-0000D7150000}"/>
    <cellStyle name="T_du toan dieu chinh  20-8-2006 2" xfId="5042" xr:uid="{00000000-0005-0000-0000-0000D8150000}"/>
    <cellStyle name="T_du toan dieu chinh  20-8-2006 2 2" xfId="5043" xr:uid="{00000000-0005-0000-0000-0000D9150000}"/>
    <cellStyle name="T_du toan dieu chinh  20-8-2006 3" xfId="5044" xr:uid="{00000000-0005-0000-0000-0000DA150000}"/>
    <cellStyle name="T_du toan dieu chinh  20-8-2006_!1 1 bao cao giao KH ve HTCMT vung TNB   12-12-2011" xfId="5045" xr:uid="{00000000-0005-0000-0000-0000DB150000}"/>
    <cellStyle name="T_du toan dieu chinh  20-8-2006_!1 1 bao cao giao KH ve HTCMT vung TNB   12-12-2011 2" xfId="5046" xr:uid="{00000000-0005-0000-0000-0000DC150000}"/>
    <cellStyle name="T_du toan dieu chinh  20-8-2006_!1 1 bao cao giao KH ve HTCMT vung TNB   12-12-2011 2 2" xfId="5047" xr:uid="{00000000-0005-0000-0000-0000DD150000}"/>
    <cellStyle name="T_du toan dieu chinh  20-8-2006_!1 1 bao cao giao KH ve HTCMT vung TNB   12-12-2011 3" xfId="5048" xr:uid="{00000000-0005-0000-0000-0000DE150000}"/>
    <cellStyle name="T_du toan dieu chinh  20-8-2006_131114- Bieu giao du toan CTMTQG 2014 giao" xfId="5049" xr:uid="{00000000-0005-0000-0000-0000DF150000}"/>
    <cellStyle name="T_du toan dieu chinh  20-8-2006_Bieu4HTMT" xfId="5050" xr:uid="{00000000-0005-0000-0000-0000E0150000}"/>
    <cellStyle name="T_du toan dieu chinh  20-8-2006_Bieu4HTMT 2" xfId="5051" xr:uid="{00000000-0005-0000-0000-0000E1150000}"/>
    <cellStyle name="T_du toan dieu chinh  20-8-2006_Bieu4HTMT 2 2" xfId="5052" xr:uid="{00000000-0005-0000-0000-0000E2150000}"/>
    <cellStyle name="T_du toan dieu chinh  20-8-2006_Bieu4HTMT 3" xfId="5053" xr:uid="{00000000-0005-0000-0000-0000E3150000}"/>
    <cellStyle name="T_du toan dieu chinh  20-8-2006_Bieu4HTMT_!1 1 bao cao giao KH ve HTCMT vung TNB   12-12-2011" xfId="5054" xr:uid="{00000000-0005-0000-0000-0000E4150000}"/>
    <cellStyle name="T_du toan dieu chinh  20-8-2006_Bieu4HTMT_!1 1 bao cao giao KH ve HTCMT vung TNB   12-12-2011 2" xfId="5055" xr:uid="{00000000-0005-0000-0000-0000E5150000}"/>
    <cellStyle name="T_du toan dieu chinh  20-8-2006_Bieu4HTMT_!1 1 bao cao giao KH ve HTCMT vung TNB   12-12-2011 2 2" xfId="5056" xr:uid="{00000000-0005-0000-0000-0000E6150000}"/>
    <cellStyle name="T_du toan dieu chinh  20-8-2006_Bieu4HTMT_!1 1 bao cao giao KH ve HTCMT vung TNB   12-12-2011 3" xfId="5057" xr:uid="{00000000-0005-0000-0000-0000E7150000}"/>
    <cellStyle name="T_du toan dieu chinh  20-8-2006_Bieu4HTMT_KH TPCP vung TNB (03-1-2012)" xfId="5058" xr:uid="{00000000-0005-0000-0000-0000E8150000}"/>
    <cellStyle name="T_du toan dieu chinh  20-8-2006_Bieu4HTMT_KH TPCP vung TNB (03-1-2012) 2" xfId="5059" xr:uid="{00000000-0005-0000-0000-0000E9150000}"/>
    <cellStyle name="T_du toan dieu chinh  20-8-2006_Bieu4HTMT_KH TPCP vung TNB (03-1-2012) 2 2" xfId="5060" xr:uid="{00000000-0005-0000-0000-0000EA150000}"/>
    <cellStyle name="T_du toan dieu chinh  20-8-2006_Bieu4HTMT_KH TPCP vung TNB (03-1-2012) 3" xfId="5061" xr:uid="{00000000-0005-0000-0000-0000EB150000}"/>
    <cellStyle name="T_du toan dieu chinh  20-8-2006_KH TPCP vung TNB (03-1-2012)" xfId="5062" xr:uid="{00000000-0005-0000-0000-0000EC150000}"/>
    <cellStyle name="T_du toan dieu chinh  20-8-2006_KH TPCP vung TNB (03-1-2012) 2" xfId="5063" xr:uid="{00000000-0005-0000-0000-0000ED150000}"/>
    <cellStyle name="T_du toan dieu chinh  20-8-2006_KH TPCP vung TNB (03-1-2012) 2 2" xfId="5064" xr:uid="{00000000-0005-0000-0000-0000EE150000}"/>
    <cellStyle name="T_du toan dieu chinh  20-8-2006_KH TPCP vung TNB (03-1-2012) 3" xfId="5065" xr:uid="{00000000-0005-0000-0000-0000EF150000}"/>
    <cellStyle name="T_Du thao Ke hoach 2011_BC Ban KTNS" xfId="5033" xr:uid="{00000000-0005-0000-0000-0000F0150000}"/>
    <cellStyle name="T_Du thao Ke hoach 2011_BC Ban KTNS_BIEU MAU KE HOACH KINH TE XA HOI NAM 2013(2)" xfId="5034" xr:uid="{00000000-0005-0000-0000-0000F1150000}"/>
    <cellStyle name="T_Du thao Ke hoach 2011_BC Ban KTNS_Book2" xfId="5035" xr:uid="{00000000-0005-0000-0000-0000F2150000}"/>
    <cellStyle name="T_Du thao Ke hoach 2011_BC Ban KTNS_Book4" xfId="5036" xr:uid="{00000000-0005-0000-0000-0000F3150000}"/>
    <cellStyle name="T_Du thao Ke hoach 2011_BC Ban KTNS_Book5" xfId="5037" xr:uid="{00000000-0005-0000-0000-0000F4150000}"/>
    <cellStyle name="T_Du thao Ke hoach 2011_BC Ban KTNS_KH KTXH NAM 2014" xfId="5038" xr:uid="{00000000-0005-0000-0000-0000F5150000}"/>
    <cellStyle name="T_Du thao Ke hoach 2011_BC Ban KTNS_KH KTXH NAM 2014-1" xfId="5039" xr:uid="{00000000-0005-0000-0000-0000F6150000}"/>
    <cellStyle name="T_Du thao Ke hoach 2011_BC Ban KTNS_Phu luc kem QD 17 ve giao nhiem vu, ke hoach CTMTQG nam 2014" xfId="5040" xr:uid="{00000000-0005-0000-0000-0000F7150000}"/>
    <cellStyle name="T_giao KH 2011 ngay 10-12-2010" xfId="5066" xr:uid="{00000000-0005-0000-0000-0000F8150000}"/>
    <cellStyle name="T_giao KH 2011 ngay 10-12-2010 2" xfId="5067" xr:uid="{00000000-0005-0000-0000-0000F9150000}"/>
    <cellStyle name="T_giao KH 2011 ngay 10-12-2010 2 2" xfId="5068" xr:uid="{00000000-0005-0000-0000-0000FA150000}"/>
    <cellStyle name="T_giao KH 2011 ngay 10-12-2010 3" xfId="5069" xr:uid="{00000000-0005-0000-0000-0000FB150000}"/>
    <cellStyle name="T_giao KH 2011 ngay 10-12-2010_!1 1 bao cao giao KH ve HTCMT vung TNB   12-12-2011" xfId="5070" xr:uid="{00000000-0005-0000-0000-0000FC150000}"/>
    <cellStyle name="T_giao KH 2011 ngay 10-12-2010_!1 1 bao cao giao KH ve HTCMT vung TNB   12-12-2011 2" xfId="5071" xr:uid="{00000000-0005-0000-0000-0000FD150000}"/>
    <cellStyle name="T_giao KH 2011 ngay 10-12-2010_!1 1 bao cao giao KH ve HTCMT vung TNB   12-12-2011 2 2" xfId="5072" xr:uid="{00000000-0005-0000-0000-0000FE150000}"/>
    <cellStyle name="T_giao KH 2011 ngay 10-12-2010_!1 1 bao cao giao KH ve HTCMT vung TNB   12-12-2011 3" xfId="5073" xr:uid="{00000000-0005-0000-0000-0000FF150000}"/>
    <cellStyle name="T_giao KH 2011 ngay 10-12-2010_KH TPCP vung TNB (03-1-2012)" xfId="5074" xr:uid="{00000000-0005-0000-0000-000000160000}"/>
    <cellStyle name="T_giao KH 2011 ngay 10-12-2010_KH TPCP vung TNB (03-1-2012) 2" xfId="5075" xr:uid="{00000000-0005-0000-0000-000001160000}"/>
    <cellStyle name="T_giao KH 2011 ngay 10-12-2010_KH TPCP vung TNB (03-1-2012) 2 2" xfId="5076" xr:uid="{00000000-0005-0000-0000-000002160000}"/>
    <cellStyle name="T_giao KH 2011 ngay 10-12-2010_KH TPCP vung TNB (03-1-2012) 3" xfId="5077" xr:uid="{00000000-0005-0000-0000-000003160000}"/>
    <cellStyle name="T_Ho so DT thu NSNN nam 2014 (V1)" xfId="5078" xr:uid="{00000000-0005-0000-0000-000004160000}"/>
    <cellStyle name="T_Ho so DT thu NSNN nam 2014 (V1)_Von ngoai nuoc" xfId="5079" xr:uid="{00000000-0005-0000-0000-000005160000}"/>
    <cellStyle name="T_Ht-PTq1-03" xfId="5080" xr:uid="{00000000-0005-0000-0000-000006160000}"/>
    <cellStyle name="T_Ht-PTq1-03 2" xfId="5081" xr:uid="{00000000-0005-0000-0000-000007160000}"/>
    <cellStyle name="T_Ht-PTq1-03 2 2" xfId="5082" xr:uid="{00000000-0005-0000-0000-000008160000}"/>
    <cellStyle name="T_Ht-PTq1-03 3" xfId="5083" xr:uid="{00000000-0005-0000-0000-000009160000}"/>
    <cellStyle name="T_Ht-PTq1-03_!1 1 bao cao giao KH ve HTCMT vung TNB   12-12-2011" xfId="5084" xr:uid="{00000000-0005-0000-0000-00000A160000}"/>
    <cellStyle name="T_Ht-PTq1-03_!1 1 bao cao giao KH ve HTCMT vung TNB   12-12-2011 2" xfId="5085" xr:uid="{00000000-0005-0000-0000-00000B160000}"/>
    <cellStyle name="T_Ht-PTq1-03_!1 1 bao cao giao KH ve HTCMT vung TNB   12-12-2011 2 2" xfId="5086" xr:uid="{00000000-0005-0000-0000-00000C160000}"/>
    <cellStyle name="T_Ht-PTq1-03_!1 1 bao cao giao KH ve HTCMT vung TNB   12-12-2011 3" xfId="5087" xr:uid="{00000000-0005-0000-0000-00000D160000}"/>
    <cellStyle name="T_Ht-PTq1-03_131114- Bieu giao du toan CTMTQG 2014 giao" xfId="5088" xr:uid="{00000000-0005-0000-0000-00000E160000}"/>
    <cellStyle name="T_Ht-PTq1-03_kien giang 2" xfId="5089" xr:uid="{00000000-0005-0000-0000-00000F160000}"/>
    <cellStyle name="T_Ht-PTq1-03_kien giang 2 2" xfId="5090" xr:uid="{00000000-0005-0000-0000-000010160000}"/>
    <cellStyle name="T_Ht-PTq1-03_kien giang 2 2 2" xfId="5091" xr:uid="{00000000-0005-0000-0000-000011160000}"/>
    <cellStyle name="T_Ht-PTq1-03_kien giang 2 3" xfId="5092" xr:uid="{00000000-0005-0000-0000-000012160000}"/>
    <cellStyle name="T_Ke hoach KTXH  nam 2009_PKT thang 11 nam 2008" xfId="5093" xr:uid="{00000000-0005-0000-0000-000013160000}"/>
    <cellStyle name="T_Ke hoach KTXH  nam 2009_PKT thang 11 nam 2008 2" xfId="5094" xr:uid="{00000000-0005-0000-0000-000014160000}"/>
    <cellStyle name="T_Ke hoach KTXH  nam 2009_PKT thang 11 nam 2008 2 2" xfId="5095" xr:uid="{00000000-0005-0000-0000-000015160000}"/>
    <cellStyle name="T_Ke hoach KTXH  nam 2009_PKT thang 11 nam 2008 3" xfId="5096" xr:uid="{00000000-0005-0000-0000-000016160000}"/>
    <cellStyle name="T_Ke hoach KTXH  nam 2009_PKT thang 11 nam 2008_!1 1 bao cao giao KH ve HTCMT vung TNB   12-12-2011" xfId="5097" xr:uid="{00000000-0005-0000-0000-000017160000}"/>
    <cellStyle name="T_Ke hoach KTXH  nam 2009_PKT thang 11 nam 2008_!1 1 bao cao giao KH ve HTCMT vung TNB   12-12-2011 2" xfId="5098" xr:uid="{00000000-0005-0000-0000-000018160000}"/>
    <cellStyle name="T_Ke hoach KTXH  nam 2009_PKT thang 11 nam 2008_!1 1 bao cao giao KH ve HTCMT vung TNB   12-12-2011 2 2" xfId="5099" xr:uid="{00000000-0005-0000-0000-000019160000}"/>
    <cellStyle name="T_Ke hoach KTXH  nam 2009_PKT thang 11 nam 2008_!1 1 bao cao giao KH ve HTCMT vung TNB   12-12-2011 3" xfId="5100" xr:uid="{00000000-0005-0000-0000-00001A160000}"/>
    <cellStyle name="T_Ke hoach KTXH  nam 2009_PKT thang 11 nam 2008_131114- Bieu giao du toan CTMTQG 2014 giao" xfId="5101" xr:uid="{00000000-0005-0000-0000-00001B160000}"/>
    <cellStyle name="T_Ke hoach KTXH  nam 2009_PKT thang 11 nam 2008_KH TPCP vung TNB (03-1-2012)" xfId="5102" xr:uid="{00000000-0005-0000-0000-00001C160000}"/>
    <cellStyle name="T_Ke hoach KTXH  nam 2009_PKT thang 11 nam 2008_KH TPCP vung TNB (03-1-2012) 2" xfId="5103" xr:uid="{00000000-0005-0000-0000-00001D160000}"/>
    <cellStyle name="T_Ke hoach KTXH  nam 2009_PKT thang 11 nam 2008_KH TPCP vung TNB (03-1-2012) 2 2" xfId="5104" xr:uid="{00000000-0005-0000-0000-00001E160000}"/>
    <cellStyle name="T_Ke hoach KTXH  nam 2009_PKT thang 11 nam 2008_KH TPCP vung TNB (03-1-2012) 3" xfId="5105" xr:uid="{00000000-0005-0000-0000-00001F160000}"/>
    <cellStyle name="T_Ke hoach KTXH  nam 2009_PKT thang 11 nam 2008_Phu luc kem QD 17 ve giao nhiem vu, ke hoach CTMTQG nam 2014" xfId="5106" xr:uid="{00000000-0005-0000-0000-000020160000}"/>
    <cellStyle name="T_Ket qua dau thau" xfId="5107" xr:uid="{00000000-0005-0000-0000-000021160000}"/>
    <cellStyle name="T_Ket qua dau thau 2" xfId="5108" xr:uid="{00000000-0005-0000-0000-000022160000}"/>
    <cellStyle name="T_Ket qua dau thau 2 2" xfId="5109" xr:uid="{00000000-0005-0000-0000-000023160000}"/>
    <cellStyle name="T_Ket qua dau thau 3" xfId="5110" xr:uid="{00000000-0005-0000-0000-000024160000}"/>
    <cellStyle name="T_Ket qua dau thau_!1 1 bao cao giao KH ve HTCMT vung TNB   12-12-2011" xfId="5111" xr:uid="{00000000-0005-0000-0000-000025160000}"/>
    <cellStyle name="T_Ket qua dau thau_!1 1 bao cao giao KH ve HTCMT vung TNB   12-12-2011 2" xfId="5112" xr:uid="{00000000-0005-0000-0000-000026160000}"/>
    <cellStyle name="T_Ket qua dau thau_!1 1 bao cao giao KH ve HTCMT vung TNB   12-12-2011 2 2" xfId="5113" xr:uid="{00000000-0005-0000-0000-000027160000}"/>
    <cellStyle name="T_Ket qua dau thau_!1 1 bao cao giao KH ve HTCMT vung TNB   12-12-2011 3" xfId="5114" xr:uid="{00000000-0005-0000-0000-000028160000}"/>
    <cellStyle name="T_Ket qua dau thau_131114- Bieu giao du toan CTMTQG 2014 giao" xfId="5115" xr:uid="{00000000-0005-0000-0000-000029160000}"/>
    <cellStyle name="T_Ket qua dau thau_KH TPCP vung TNB (03-1-2012)" xfId="5116" xr:uid="{00000000-0005-0000-0000-00002A160000}"/>
    <cellStyle name="T_Ket qua dau thau_KH TPCP vung TNB (03-1-2012) 2" xfId="5117" xr:uid="{00000000-0005-0000-0000-00002B160000}"/>
    <cellStyle name="T_Ket qua dau thau_KH TPCP vung TNB (03-1-2012) 2 2" xfId="5118" xr:uid="{00000000-0005-0000-0000-00002C160000}"/>
    <cellStyle name="T_Ket qua dau thau_KH TPCP vung TNB (03-1-2012) 3" xfId="5119" xr:uid="{00000000-0005-0000-0000-00002D160000}"/>
    <cellStyle name="T_Ket qua dau thau_Phu luc kem QD 17 ve giao nhiem vu, ke hoach CTMTQG nam 2014" xfId="5120" xr:uid="{00000000-0005-0000-0000-00002E160000}"/>
    <cellStyle name="T_Ket qua phan bo von nam 2008" xfId="5121" xr:uid="{00000000-0005-0000-0000-00002F160000}"/>
    <cellStyle name="T_Ket qua phan bo von nam 2008 2" xfId="5122" xr:uid="{00000000-0005-0000-0000-000030160000}"/>
    <cellStyle name="T_Ket qua phan bo von nam 2008 2 2" xfId="5123" xr:uid="{00000000-0005-0000-0000-000031160000}"/>
    <cellStyle name="T_Ket qua phan bo von nam 2008 3" xfId="5124" xr:uid="{00000000-0005-0000-0000-000032160000}"/>
    <cellStyle name="T_Ket qua phan bo von nam 2008_!1 1 bao cao giao KH ve HTCMT vung TNB   12-12-2011" xfId="5125" xr:uid="{00000000-0005-0000-0000-000033160000}"/>
    <cellStyle name="T_Ket qua phan bo von nam 2008_!1 1 bao cao giao KH ve HTCMT vung TNB   12-12-2011 2" xfId="5126" xr:uid="{00000000-0005-0000-0000-000034160000}"/>
    <cellStyle name="T_Ket qua phan bo von nam 2008_!1 1 bao cao giao KH ve HTCMT vung TNB   12-12-2011 2 2" xfId="5127" xr:uid="{00000000-0005-0000-0000-000035160000}"/>
    <cellStyle name="T_Ket qua phan bo von nam 2008_!1 1 bao cao giao KH ve HTCMT vung TNB   12-12-2011 3" xfId="5128" xr:uid="{00000000-0005-0000-0000-000036160000}"/>
    <cellStyle name="T_Ket qua phan bo von nam 2008_131114- Bieu giao du toan CTMTQG 2014 giao" xfId="5129" xr:uid="{00000000-0005-0000-0000-000037160000}"/>
    <cellStyle name="T_Ket qua phan bo von nam 2008_BIEU MAU KE HOACH KINH TE XA HOI NAM 2013(2)" xfId="5130" xr:uid="{00000000-0005-0000-0000-000038160000}"/>
    <cellStyle name="T_Ket qua phan bo von nam 2008_Book2" xfId="5131" xr:uid="{00000000-0005-0000-0000-000039160000}"/>
    <cellStyle name="T_Ket qua phan bo von nam 2008_Book4" xfId="5132" xr:uid="{00000000-0005-0000-0000-00003A160000}"/>
    <cellStyle name="T_Ket qua phan bo von nam 2008_Book5" xfId="5133" xr:uid="{00000000-0005-0000-0000-00003B160000}"/>
    <cellStyle name="T_Ket qua phan bo von nam 2008_KH KTXH NAM 2014" xfId="5134" xr:uid="{00000000-0005-0000-0000-00003C160000}"/>
    <cellStyle name="T_Ket qua phan bo von nam 2008_KH KTXH NAM 2014-1" xfId="5135" xr:uid="{00000000-0005-0000-0000-00003D160000}"/>
    <cellStyle name="T_Ket qua phan bo von nam 2008_KH TPCP vung TNB (03-1-2012)" xfId="5136" xr:uid="{00000000-0005-0000-0000-00003E160000}"/>
    <cellStyle name="T_Ket qua phan bo von nam 2008_KH TPCP vung TNB (03-1-2012) 2" xfId="5137" xr:uid="{00000000-0005-0000-0000-00003F160000}"/>
    <cellStyle name="T_Ket qua phan bo von nam 2008_KH TPCP vung TNB (03-1-2012) 2 2" xfId="5138" xr:uid="{00000000-0005-0000-0000-000040160000}"/>
    <cellStyle name="T_Ket qua phan bo von nam 2008_KH TPCP vung TNB (03-1-2012) 3" xfId="5139" xr:uid="{00000000-0005-0000-0000-000041160000}"/>
    <cellStyle name="T_Ket qua phan bo von nam 2008_Phu luc kem QD 17 ve giao nhiem vu, ke hoach CTMTQG nam 2014" xfId="5140" xr:uid="{00000000-0005-0000-0000-000042160000}"/>
    <cellStyle name="T_kien giang 2" xfId="5170" xr:uid="{00000000-0005-0000-0000-000043160000}"/>
    <cellStyle name="T_kien giang 2 2" xfId="5171" xr:uid="{00000000-0005-0000-0000-000044160000}"/>
    <cellStyle name="T_kien giang 2 2 2" xfId="5172" xr:uid="{00000000-0005-0000-0000-000045160000}"/>
    <cellStyle name="T_kien giang 2 3" xfId="5173" xr:uid="{00000000-0005-0000-0000-000046160000}"/>
    <cellStyle name="T_KH 2011-2015" xfId="5141" xr:uid="{00000000-0005-0000-0000-000047160000}"/>
    <cellStyle name="T_KH 2011-2015 2" xfId="5142" xr:uid="{00000000-0005-0000-0000-000048160000}"/>
    <cellStyle name="T_KH TPCP vung TNB (03-1-2012)" xfId="5143" xr:uid="{00000000-0005-0000-0000-000049160000}"/>
    <cellStyle name="T_KH TPCP vung TNB (03-1-2012) 2" xfId="5144" xr:uid="{00000000-0005-0000-0000-00004A160000}"/>
    <cellStyle name="T_KH TPCP vung TNB (03-1-2012) 2 2" xfId="5145" xr:uid="{00000000-0005-0000-0000-00004B160000}"/>
    <cellStyle name="T_KH TPCP vung TNB (03-1-2012) 3" xfId="5146" xr:uid="{00000000-0005-0000-0000-00004C160000}"/>
    <cellStyle name="T_KH XDCB 2009" xfId="5147" xr:uid="{00000000-0005-0000-0000-00004D160000}"/>
    <cellStyle name="T_KH XDCB 2009_Phu luc kem QD 17 ve giao nhiem vu, ke hoach CTMTQG nam 2014" xfId="5148" xr:uid="{00000000-0005-0000-0000-00004E160000}"/>
    <cellStyle name="T_KH XDCB_2008 lan 2 sua ngay 10-11" xfId="5149" xr:uid="{00000000-0005-0000-0000-00004F160000}"/>
    <cellStyle name="T_KH XDCB_2008 lan 2 sua ngay 10-11 2" xfId="5150" xr:uid="{00000000-0005-0000-0000-000050160000}"/>
    <cellStyle name="T_KH XDCB_2008 lan 2 sua ngay 10-11 2 2" xfId="5151" xr:uid="{00000000-0005-0000-0000-000051160000}"/>
    <cellStyle name="T_KH XDCB_2008 lan 2 sua ngay 10-11 3" xfId="5152" xr:uid="{00000000-0005-0000-0000-000052160000}"/>
    <cellStyle name="T_KH XDCB_2008 lan 2 sua ngay 10-11_!1 1 bao cao giao KH ve HTCMT vung TNB   12-12-2011" xfId="5153" xr:uid="{00000000-0005-0000-0000-000053160000}"/>
    <cellStyle name="T_KH XDCB_2008 lan 2 sua ngay 10-11_!1 1 bao cao giao KH ve HTCMT vung TNB   12-12-2011 2" xfId="5154" xr:uid="{00000000-0005-0000-0000-000054160000}"/>
    <cellStyle name="T_KH XDCB_2008 lan 2 sua ngay 10-11_!1 1 bao cao giao KH ve HTCMT vung TNB   12-12-2011 2 2" xfId="5155" xr:uid="{00000000-0005-0000-0000-000055160000}"/>
    <cellStyle name="T_KH XDCB_2008 lan 2 sua ngay 10-11_!1 1 bao cao giao KH ve HTCMT vung TNB   12-12-2011 3" xfId="5156" xr:uid="{00000000-0005-0000-0000-000056160000}"/>
    <cellStyle name="T_KH XDCB_2008 lan 2 sua ngay 10-11_131114- Bieu giao du toan CTMTQG 2014 giao" xfId="5157" xr:uid="{00000000-0005-0000-0000-000057160000}"/>
    <cellStyle name="T_KH XDCB_2008 lan 2 sua ngay 10-11_BIEU MAU KE HOACH KINH TE XA HOI NAM 2013(2)" xfId="5158" xr:uid="{00000000-0005-0000-0000-000058160000}"/>
    <cellStyle name="T_KH XDCB_2008 lan 2 sua ngay 10-11_Book2" xfId="5159" xr:uid="{00000000-0005-0000-0000-000059160000}"/>
    <cellStyle name="T_KH XDCB_2008 lan 2 sua ngay 10-11_Book4" xfId="5160" xr:uid="{00000000-0005-0000-0000-00005A160000}"/>
    <cellStyle name="T_KH XDCB_2008 lan 2 sua ngay 10-11_Book5" xfId="5161" xr:uid="{00000000-0005-0000-0000-00005B160000}"/>
    <cellStyle name="T_KH XDCB_2008 lan 2 sua ngay 10-11_KH KTXH NAM 2014" xfId="5162" xr:uid="{00000000-0005-0000-0000-00005C160000}"/>
    <cellStyle name="T_KH XDCB_2008 lan 2 sua ngay 10-11_KH KTXH NAM 2014-1" xfId="5163" xr:uid="{00000000-0005-0000-0000-00005D160000}"/>
    <cellStyle name="T_KH XDCB_2008 lan 2 sua ngay 10-11_KH TPCP vung TNB (03-1-2012)" xfId="5164" xr:uid="{00000000-0005-0000-0000-00005E160000}"/>
    <cellStyle name="T_KH XDCB_2008 lan 2 sua ngay 10-11_KH TPCP vung TNB (03-1-2012) 2" xfId="5165" xr:uid="{00000000-0005-0000-0000-00005F160000}"/>
    <cellStyle name="T_KH XDCB_2008 lan 2 sua ngay 10-11_KH TPCP vung TNB (03-1-2012) 2 2" xfId="5166" xr:uid="{00000000-0005-0000-0000-000060160000}"/>
    <cellStyle name="T_KH XDCB_2008 lan 2 sua ngay 10-11_KH TPCP vung TNB (03-1-2012) 3" xfId="5167" xr:uid="{00000000-0005-0000-0000-000061160000}"/>
    <cellStyle name="T_KH XDCB_2008 lan 2 sua ngay 10-11_Phu luc kem QD 17 ve giao nhiem vu, ke hoach CTMTQG nam 2014" xfId="5168" xr:uid="{00000000-0005-0000-0000-000062160000}"/>
    <cellStyle name="T_KHKT_tong_quat_BK_(Pb_20.3)(1) (1)" xfId="5169" xr:uid="{00000000-0005-0000-0000-000063160000}"/>
    <cellStyle name="T_Me_Tri_6_07" xfId="5174" xr:uid="{00000000-0005-0000-0000-000064160000}"/>
    <cellStyle name="T_Me_Tri_6_07 2" xfId="5175" xr:uid="{00000000-0005-0000-0000-000065160000}"/>
    <cellStyle name="T_Me_Tri_6_07 2 2" xfId="5176" xr:uid="{00000000-0005-0000-0000-000066160000}"/>
    <cellStyle name="T_Me_Tri_6_07 3" xfId="5177" xr:uid="{00000000-0005-0000-0000-000067160000}"/>
    <cellStyle name="T_Me_Tri_6_07_!1 1 bao cao giao KH ve HTCMT vung TNB   12-12-2011" xfId="5178" xr:uid="{00000000-0005-0000-0000-000068160000}"/>
    <cellStyle name="T_Me_Tri_6_07_!1 1 bao cao giao KH ve HTCMT vung TNB   12-12-2011 2" xfId="5179" xr:uid="{00000000-0005-0000-0000-000069160000}"/>
    <cellStyle name="T_Me_Tri_6_07_!1 1 bao cao giao KH ve HTCMT vung TNB   12-12-2011 2 2" xfId="5180" xr:uid="{00000000-0005-0000-0000-00006A160000}"/>
    <cellStyle name="T_Me_Tri_6_07_!1 1 bao cao giao KH ve HTCMT vung TNB   12-12-2011 3" xfId="5181" xr:uid="{00000000-0005-0000-0000-00006B160000}"/>
    <cellStyle name="T_Me_Tri_6_07_131114- Bieu giao du toan CTMTQG 2014 giao" xfId="5182" xr:uid="{00000000-0005-0000-0000-00006C160000}"/>
    <cellStyle name="T_Me_Tri_6_07_Bieu4HTMT" xfId="5183" xr:uid="{00000000-0005-0000-0000-00006D160000}"/>
    <cellStyle name="T_Me_Tri_6_07_Bieu4HTMT 2" xfId="5184" xr:uid="{00000000-0005-0000-0000-00006E160000}"/>
    <cellStyle name="T_Me_Tri_6_07_Bieu4HTMT 2 2" xfId="5185" xr:uid="{00000000-0005-0000-0000-00006F160000}"/>
    <cellStyle name="T_Me_Tri_6_07_Bieu4HTMT 3" xfId="5186" xr:uid="{00000000-0005-0000-0000-000070160000}"/>
    <cellStyle name="T_Me_Tri_6_07_Bieu4HTMT_!1 1 bao cao giao KH ve HTCMT vung TNB   12-12-2011" xfId="5187" xr:uid="{00000000-0005-0000-0000-000071160000}"/>
    <cellStyle name="T_Me_Tri_6_07_Bieu4HTMT_!1 1 bao cao giao KH ve HTCMT vung TNB   12-12-2011 2" xfId="5188" xr:uid="{00000000-0005-0000-0000-000072160000}"/>
    <cellStyle name="T_Me_Tri_6_07_Bieu4HTMT_!1 1 bao cao giao KH ve HTCMT vung TNB   12-12-2011 2 2" xfId="5189" xr:uid="{00000000-0005-0000-0000-000073160000}"/>
    <cellStyle name="T_Me_Tri_6_07_Bieu4HTMT_!1 1 bao cao giao KH ve HTCMT vung TNB   12-12-2011 3" xfId="5190" xr:uid="{00000000-0005-0000-0000-000074160000}"/>
    <cellStyle name="T_Me_Tri_6_07_Bieu4HTMT_KH TPCP vung TNB (03-1-2012)" xfId="5191" xr:uid="{00000000-0005-0000-0000-000075160000}"/>
    <cellStyle name="T_Me_Tri_6_07_Bieu4HTMT_KH TPCP vung TNB (03-1-2012) 2" xfId="5192" xr:uid="{00000000-0005-0000-0000-000076160000}"/>
    <cellStyle name="T_Me_Tri_6_07_Bieu4HTMT_KH TPCP vung TNB (03-1-2012) 2 2" xfId="5193" xr:uid="{00000000-0005-0000-0000-000077160000}"/>
    <cellStyle name="T_Me_Tri_6_07_Bieu4HTMT_KH TPCP vung TNB (03-1-2012) 3" xfId="5194" xr:uid="{00000000-0005-0000-0000-000078160000}"/>
    <cellStyle name="T_Me_Tri_6_07_KH TPCP vung TNB (03-1-2012)" xfId="5195" xr:uid="{00000000-0005-0000-0000-000079160000}"/>
    <cellStyle name="T_Me_Tri_6_07_KH TPCP vung TNB (03-1-2012) 2" xfId="5196" xr:uid="{00000000-0005-0000-0000-00007A160000}"/>
    <cellStyle name="T_Me_Tri_6_07_KH TPCP vung TNB (03-1-2012) 2 2" xfId="5197" xr:uid="{00000000-0005-0000-0000-00007B160000}"/>
    <cellStyle name="T_Me_Tri_6_07_KH TPCP vung TNB (03-1-2012) 3" xfId="5198" xr:uid="{00000000-0005-0000-0000-00007C160000}"/>
    <cellStyle name="T_Muc thu-chi KB Ha Tay" xfId="5199" xr:uid="{00000000-0005-0000-0000-00007D160000}"/>
    <cellStyle name="T_Muc thu-chi KB Ha Tay_KHKT_tong_quat_BK_(Pb_20.3)(1) (1)" xfId="5200" xr:uid="{00000000-0005-0000-0000-00007E160000}"/>
    <cellStyle name="T_Muc thu-chi KB Ha Tay_PL 2 (Nhan su)" xfId="5201" xr:uid="{00000000-0005-0000-0000-00007F160000}"/>
    <cellStyle name="T_Muc thu-chi KB Ha Tay_PL1 " xfId="5202" xr:uid="{00000000-0005-0000-0000-000080160000}"/>
    <cellStyle name="T_N2 thay dat (N1-1)" xfId="5203" xr:uid="{00000000-0005-0000-0000-000081160000}"/>
    <cellStyle name="T_N2 thay dat (N1-1) 2" xfId="5204" xr:uid="{00000000-0005-0000-0000-000082160000}"/>
    <cellStyle name="T_N2 thay dat (N1-1) 2 2" xfId="5205" xr:uid="{00000000-0005-0000-0000-000083160000}"/>
    <cellStyle name="T_N2 thay dat (N1-1) 3" xfId="5206" xr:uid="{00000000-0005-0000-0000-000084160000}"/>
    <cellStyle name="T_N2 thay dat (N1-1)_!1 1 bao cao giao KH ve HTCMT vung TNB   12-12-2011" xfId="5207" xr:uid="{00000000-0005-0000-0000-000085160000}"/>
    <cellStyle name="T_N2 thay dat (N1-1)_!1 1 bao cao giao KH ve HTCMT vung TNB   12-12-2011 2" xfId="5208" xr:uid="{00000000-0005-0000-0000-000086160000}"/>
    <cellStyle name="T_N2 thay dat (N1-1)_!1 1 bao cao giao KH ve HTCMT vung TNB   12-12-2011 2 2" xfId="5209" xr:uid="{00000000-0005-0000-0000-000087160000}"/>
    <cellStyle name="T_N2 thay dat (N1-1)_!1 1 bao cao giao KH ve HTCMT vung TNB   12-12-2011 3" xfId="5210" xr:uid="{00000000-0005-0000-0000-000088160000}"/>
    <cellStyle name="T_N2 thay dat (N1-1)_131114- Bieu giao du toan CTMTQG 2014 giao" xfId="5211" xr:uid="{00000000-0005-0000-0000-000089160000}"/>
    <cellStyle name="T_N2 thay dat (N1-1)_Bieu4HTMT" xfId="5212" xr:uid="{00000000-0005-0000-0000-00008A160000}"/>
    <cellStyle name="T_N2 thay dat (N1-1)_Bieu4HTMT 2" xfId="5213" xr:uid="{00000000-0005-0000-0000-00008B160000}"/>
    <cellStyle name="T_N2 thay dat (N1-1)_Bieu4HTMT 2 2" xfId="5214" xr:uid="{00000000-0005-0000-0000-00008C160000}"/>
    <cellStyle name="T_N2 thay dat (N1-1)_Bieu4HTMT 3" xfId="5215" xr:uid="{00000000-0005-0000-0000-00008D160000}"/>
    <cellStyle name="T_N2 thay dat (N1-1)_Bieu4HTMT_!1 1 bao cao giao KH ve HTCMT vung TNB   12-12-2011" xfId="5216" xr:uid="{00000000-0005-0000-0000-00008E160000}"/>
    <cellStyle name="T_N2 thay dat (N1-1)_Bieu4HTMT_!1 1 bao cao giao KH ve HTCMT vung TNB   12-12-2011 2" xfId="5217" xr:uid="{00000000-0005-0000-0000-00008F160000}"/>
    <cellStyle name="T_N2 thay dat (N1-1)_Bieu4HTMT_!1 1 bao cao giao KH ve HTCMT vung TNB   12-12-2011 2 2" xfId="5218" xr:uid="{00000000-0005-0000-0000-000090160000}"/>
    <cellStyle name="T_N2 thay dat (N1-1)_Bieu4HTMT_!1 1 bao cao giao KH ve HTCMT vung TNB   12-12-2011 3" xfId="5219" xr:uid="{00000000-0005-0000-0000-000091160000}"/>
    <cellStyle name="T_N2 thay dat (N1-1)_Bieu4HTMT_KH TPCP vung TNB (03-1-2012)" xfId="5220" xr:uid="{00000000-0005-0000-0000-000092160000}"/>
    <cellStyle name="T_N2 thay dat (N1-1)_Bieu4HTMT_KH TPCP vung TNB (03-1-2012) 2" xfId="5221" xr:uid="{00000000-0005-0000-0000-000093160000}"/>
    <cellStyle name="T_N2 thay dat (N1-1)_Bieu4HTMT_KH TPCP vung TNB (03-1-2012) 2 2" xfId="5222" xr:uid="{00000000-0005-0000-0000-000094160000}"/>
    <cellStyle name="T_N2 thay dat (N1-1)_Bieu4HTMT_KH TPCP vung TNB (03-1-2012) 3" xfId="5223" xr:uid="{00000000-0005-0000-0000-000095160000}"/>
    <cellStyle name="T_N2 thay dat (N1-1)_KH TPCP vung TNB (03-1-2012)" xfId="5224" xr:uid="{00000000-0005-0000-0000-000096160000}"/>
    <cellStyle name="T_N2 thay dat (N1-1)_KH TPCP vung TNB (03-1-2012) 2" xfId="5225" xr:uid="{00000000-0005-0000-0000-000097160000}"/>
    <cellStyle name="T_N2 thay dat (N1-1)_KH TPCP vung TNB (03-1-2012) 2 2" xfId="5226" xr:uid="{00000000-0005-0000-0000-000098160000}"/>
    <cellStyle name="T_N2 thay dat (N1-1)_KH TPCP vung TNB (03-1-2012) 3" xfId="5227" xr:uid="{00000000-0005-0000-0000-000099160000}"/>
    <cellStyle name="T_PL 2 (Nhan su)" xfId="5242" xr:uid="{00000000-0005-0000-0000-00009A160000}"/>
    <cellStyle name="T_PL1 " xfId="5243" xr:uid="{00000000-0005-0000-0000-00009B160000}"/>
    <cellStyle name="T_Phuong an can doi nam 2008" xfId="5228" xr:uid="{00000000-0005-0000-0000-00009C160000}"/>
    <cellStyle name="T_Phuong an can doi nam 2008 2" xfId="5229" xr:uid="{00000000-0005-0000-0000-00009D160000}"/>
    <cellStyle name="T_Phuong an can doi nam 2008 2 2" xfId="5230" xr:uid="{00000000-0005-0000-0000-00009E160000}"/>
    <cellStyle name="T_Phuong an can doi nam 2008 3" xfId="5231" xr:uid="{00000000-0005-0000-0000-00009F160000}"/>
    <cellStyle name="T_Phuong an can doi nam 2008_!1 1 bao cao giao KH ve HTCMT vung TNB   12-12-2011" xfId="5232" xr:uid="{00000000-0005-0000-0000-0000A0160000}"/>
    <cellStyle name="T_Phuong an can doi nam 2008_!1 1 bao cao giao KH ve HTCMT vung TNB   12-12-2011 2" xfId="5233" xr:uid="{00000000-0005-0000-0000-0000A1160000}"/>
    <cellStyle name="T_Phuong an can doi nam 2008_!1 1 bao cao giao KH ve HTCMT vung TNB   12-12-2011 2 2" xfId="5234" xr:uid="{00000000-0005-0000-0000-0000A2160000}"/>
    <cellStyle name="T_Phuong an can doi nam 2008_!1 1 bao cao giao KH ve HTCMT vung TNB   12-12-2011 3" xfId="5235" xr:uid="{00000000-0005-0000-0000-0000A3160000}"/>
    <cellStyle name="T_Phuong an can doi nam 2008_131114- Bieu giao du toan CTMTQG 2014 giao" xfId="5236" xr:uid="{00000000-0005-0000-0000-0000A4160000}"/>
    <cellStyle name="T_Phuong an can doi nam 2008_KH TPCP vung TNB (03-1-2012)" xfId="5237" xr:uid="{00000000-0005-0000-0000-0000A5160000}"/>
    <cellStyle name="T_Phuong an can doi nam 2008_KH TPCP vung TNB (03-1-2012) 2" xfId="5238" xr:uid="{00000000-0005-0000-0000-0000A6160000}"/>
    <cellStyle name="T_Phuong an can doi nam 2008_KH TPCP vung TNB (03-1-2012) 2 2" xfId="5239" xr:uid="{00000000-0005-0000-0000-0000A7160000}"/>
    <cellStyle name="T_Phuong an can doi nam 2008_KH TPCP vung TNB (03-1-2012) 3" xfId="5240" xr:uid="{00000000-0005-0000-0000-0000A8160000}"/>
    <cellStyle name="T_Phuong an can doi nam 2008_Phu luc kem QD 17 ve giao nhiem vu, ke hoach CTMTQG nam 2014" xfId="5241" xr:uid="{00000000-0005-0000-0000-0000A9160000}"/>
    <cellStyle name="T_QT di chuyen ca phe" xfId="5244" xr:uid="{00000000-0005-0000-0000-0000AA160000}"/>
    <cellStyle name="T_QT di chuyen ca phe_Phu luc kem QD 17 ve giao nhiem vu, ke hoach CTMTQG nam 2014" xfId="5245" xr:uid="{00000000-0005-0000-0000-0000AB160000}"/>
    <cellStyle name="T_Seagame(BTL)" xfId="5246" xr:uid="{00000000-0005-0000-0000-0000AC160000}"/>
    <cellStyle name="T_Seagame(BTL) 2" xfId="5247" xr:uid="{00000000-0005-0000-0000-0000AD160000}"/>
    <cellStyle name="T_Seagame(BTL) 2 2" xfId="5248" xr:uid="{00000000-0005-0000-0000-0000AE160000}"/>
    <cellStyle name="T_Seagame(BTL) 3" xfId="5249" xr:uid="{00000000-0005-0000-0000-0000AF160000}"/>
    <cellStyle name="T_So GTVT" xfId="5250" xr:uid="{00000000-0005-0000-0000-0000B0160000}"/>
    <cellStyle name="T_So GTVT 2" xfId="5251" xr:uid="{00000000-0005-0000-0000-0000B1160000}"/>
    <cellStyle name="T_So GTVT 2 2" xfId="5252" xr:uid="{00000000-0005-0000-0000-0000B2160000}"/>
    <cellStyle name="T_So GTVT 3" xfId="5253" xr:uid="{00000000-0005-0000-0000-0000B3160000}"/>
    <cellStyle name="T_So GTVT_!1 1 bao cao giao KH ve HTCMT vung TNB   12-12-2011" xfId="5254" xr:uid="{00000000-0005-0000-0000-0000B4160000}"/>
    <cellStyle name="T_So GTVT_!1 1 bao cao giao KH ve HTCMT vung TNB   12-12-2011 2" xfId="5255" xr:uid="{00000000-0005-0000-0000-0000B5160000}"/>
    <cellStyle name="T_So GTVT_!1 1 bao cao giao KH ve HTCMT vung TNB   12-12-2011 2 2" xfId="5256" xr:uid="{00000000-0005-0000-0000-0000B6160000}"/>
    <cellStyle name="T_So GTVT_!1 1 bao cao giao KH ve HTCMT vung TNB   12-12-2011 3" xfId="5257" xr:uid="{00000000-0005-0000-0000-0000B7160000}"/>
    <cellStyle name="T_So GTVT_131114- Bieu giao du toan CTMTQG 2014 giao" xfId="5258" xr:uid="{00000000-0005-0000-0000-0000B8160000}"/>
    <cellStyle name="T_So GTVT_KH TPCP vung TNB (03-1-2012)" xfId="5259" xr:uid="{00000000-0005-0000-0000-0000B9160000}"/>
    <cellStyle name="T_So GTVT_KH TPCP vung TNB (03-1-2012) 2" xfId="5260" xr:uid="{00000000-0005-0000-0000-0000BA160000}"/>
    <cellStyle name="T_So GTVT_KH TPCP vung TNB (03-1-2012) 2 2" xfId="5261" xr:uid="{00000000-0005-0000-0000-0000BB160000}"/>
    <cellStyle name="T_So GTVT_KH TPCP vung TNB (03-1-2012) 3" xfId="5262" xr:uid="{00000000-0005-0000-0000-0000BC160000}"/>
    <cellStyle name="T_tai co cau dau tu (tong hop)1" xfId="5263" xr:uid="{00000000-0005-0000-0000-0000BD160000}"/>
    <cellStyle name="T_tai co cau dau tu (tong hop)1 2" xfId="5264" xr:uid="{00000000-0005-0000-0000-0000BE160000}"/>
    <cellStyle name="T_TDT + duong(8-5-07)" xfId="5265" xr:uid="{00000000-0005-0000-0000-0000BF160000}"/>
    <cellStyle name="T_TDT + duong(8-5-07) 2" xfId="5266" xr:uid="{00000000-0005-0000-0000-0000C0160000}"/>
    <cellStyle name="T_TDT + duong(8-5-07) 2 2" xfId="5267" xr:uid="{00000000-0005-0000-0000-0000C1160000}"/>
    <cellStyle name="T_TDT + duong(8-5-07) 3" xfId="5268" xr:uid="{00000000-0005-0000-0000-0000C2160000}"/>
    <cellStyle name="T_TDT + duong(8-5-07)_!1 1 bao cao giao KH ve HTCMT vung TNB   12-12-2011" xfId="5269" xr:uid="{00000000-0005-0000-0000-0000C3160000}"/>
    <cellStyle name="T_TDT + duong(8-5-07)_!1 1 bao cao giao KH ve HTCMT vung TNB   12-12-2011 2" xfId="5270" xr:uid="{00000000-0005-0000-0000-0000C4160000}"/>
    <cellStyle name="T_TDT + duong(8-5-07)_!1 1 bao cao giao KH ve HTCMT vung TNB   12-12-2011 2 2" xfId="5271" xr:uid="{00000000-0005-0000-0000-0000C5160000}"/>
    <cellStyle name="T_TDT + duong(8-5-07)_!1 1 bao cao giao KH ve HTCMT vung TNB   12-12-2011 3" xfId="5272" xr:uid="{00000000-0005-0000-0000-0000C6160000}"/>
    <cellStyle name="T_TDT + duong(8-5-07)_131114- Bieu giao du toan CTMTQG 2014 giao" xfId="5273" xr:uid="{00000000-0005-0000-0000-0000C7160000}"/>
    <cellStyle name="T_TDT + duong(8-5-07)_Bieu4HTMT" xfId="5274" xr:uid="{00000000-0005-0000-0000-0000C8160000}"/>
    <cellStyle name="T_TDT + duong(8-5-07)_Bieu4HTMT 2" xfId="5275" xr:uid="{00000000-0005-0000-0000-0000C9160000}"/>
    <cellStyle name="T_TDT + duong(8-5-07)_Bieu4HTMT 2 2" xfId="5276" xr:uid="{00000000-0005-0000-0000-0000CA160000}"/>
    <cellStyle name="T_TDT + duong(8-5-07)_Bieu4HTMT 3" xfId="5277" xr:uid="{00000000-0005-0000-0000-0000CB160000}"/>
    <cellStyle name="T_TDT + duong(8-5-07)_Bieu4HTMT_!1 1 bao cao giao KH ve HTCMT vung TNB   12-12-2011" xfId="5278" xr:uid="{00000000-0005-0000-0000-0000CC160000}"/>
    <cellStyle name="T_TDT + duong(8-5-07)_Bieu4HTMT_!1 1 bao cao giao KH ve HTCMT vung TNB   12-12-2011 2" xfId="5279" xr:uid="{00000000-0005-0000-0000-0000CD160000}"/>
    <cellStyle name="T_TDT + duong(8-5-07)_Bieu4HTMT_!1 1 bao cao giao KH ve HTCMT vung TNB   12-12-2011 2 2" xfId="5280" xr:uid="{00000000-0005-0000-0000-0000CE160000}"/>
    <cellStyle name="T_TDT + duong(8-5-07)_Bieu4HTMT_!1 1 bao cao giao KH ve HTCMT vung TNB   12-12-2011 3" xfId="5281" xr:uid="{00000000-0005-0000-0000-0000CF160000}"/>
    <cellStyle name="T_TDT + duong(8-5-07)_Bieu4HTMT_KH TPCP vung TNB (03-1-2012)" xfId="5282" xr:uid="{00000000-0005-0000-0000-0000D0160000}"/>
    <cellStyle name="T_TDT + duong(8-5-07)_Bieu4HTMT_KH TPCP vung TNB (03-1-2012) 2" xfId="5283" xr:uid="{00000000-0005-0000-0000-0000D1160000}"/>
    <cellStyle name="T_TDT + duong(8-5-07)_Bieu4HTMT_KH TPCP vung TNB (03-1-2012) 2 2" xfId="5284" xr:uid="{00000000-0005-0000-0000-0000D2160000}"/>
    <cellStyle name="T_TDT + duong(8-5-07)_Bieu4HTMT_KH TPCP vung TNB (03-1-2012) 3" xfId="5285" xr:uid="{00000000-0005-0000-0000-0000D3160000}"/>
    <cellStyle name="T_TDT + duong(8-5-07)_KH TPCP vung TNB (03-1-2012)" xfId="5286" xr:uid="{00000000-0005-0000-0000-0000D4160000}"/>
    <cellStyle name="T_TDT + duong(8-5-07)_KH TPCP vung TNB (03-1-2012) 2" xfId="5287" xr:uid="{00000000-0005-0000-0000-0000D5160000}"/>
    <cellStyle name="T_TDT + duong(8-5-07)_KH TPCP vung TNB (03-1-2012) 2 2" xfId="5288" xr:uid="{00000000-0005-0000-0000-0000D6160000}"/>
    <cellStyle name="T_TDT + duong(8-5-07)_KH TPCP vung TNB (03-1-2012) 3" xfId="5289" xr:uid="{00000000-0005-0000-0000-0000D7160000}"/>
    <cellStyle name="T_TK_HT" xfId="5341" xr:uid="{00000000-0005-0000-0000-0000D8160000}"/>
    <cellStyle name="T_TK_HT 2" xfId="5342" xr:uid="{00000000-0005-0000-0000-0000D9160000}"/>
    <cellStyle name="T_TK_HT 2 2" xfId="5343" xr:uid="{00000000-0005-0000-0000-0000DA160000}"/>
    <cellStyle name="T_TK_HT 3" xfId="5344" xr:uid="{00000000-0005-0000-0000-0000DB160000}"/>
    <cellStyle name="T_tham_tra_du_toan" xfId="5290" xr:uid="{00000000-0005-0000-0000-0000DC160000}"/>
    <cellStyle name="T_tham_tra_du_toan 2" xfId="5291" xr:uid="{00000000-0005-0000-0000-0000DD160000}"/>
    <cellStyle name="T_tham_tra_du_toan 2 2" xfId="5292" xr:uid="{00000000-0005-0000-0000-0000DE160000}"/>
    <cellStyle name="T_tham_tra_du_toan 3" xfId="5293" xr:uid="{00000000-0005-0000-0000-0000DF160000}"/>
    <cellStyle name="T_tham_tra_du_toan_!1 1 bao cao giao KH ve HTCMT vung TNB   12-12-2011" xfId="5294" xr:uid="{00000000-0005-0000-0000-0000E0160000}"/>
    <cellStyle name="T_tham_tra_du_toan_!1 1 bao cao giao KH ve HTCMT vung TNB   12-12-2011 2" xfId="5295" xr:uid="{00000000-0005-0000-0000-0000E1160000}"/>
    <cellStyle name="T_tham_tra_du_toan_!1 1 bao cao giao KH ve HTCMT vung TNB   12-12-2011 2 2" xfId="5296" xr:uid="{00000000-0005-0000-0000-0000E2160000}"/>
    <cellStyle name="T_tham_tra_du_toan_!1 1 bao cao giao KH ve HTCMT vung TNB   12-12-2011 3" xfId="5297" xr:uid="{00000000-0005-0000-0000-0000E3160000}"/>
    <cellStyle name="T_tham_tra_du_toan_131114- Bieu giao du toan CTMTQG 2014 giao" xfId="5298" xr:uid="{00000000-0005-0000-0000-0000E4160000}"/>
    <cellStyle name="T_tham_tra_du_toan_Bieu4HTMT" xfId="5299" xr:uid="{00000000-0005-0000-0000-0000E5160000}"/>
    <cellStyle name="T_tham_tra_du_toan_Bieu4HTMT 2" xfId="5300" xr:uid="{00000000-0005-0000-0000-0000E6160000}"/>
    <cellStyle name="T_tham_tra_du_toan_Bieu4HTMT 2 2" xfId="5301" xr:uid="{00000000-0005-0000-0000-0000E7160000}"/>
    <cellStyle name="T_tham_tra_du_toan_Bieu4HTMT 3" xfId="5302" xr:uid="{00000000-0005-0000-0000-0000E8160000}"/>
    <cellStyle name="T_tham_tra_du_toan_Bieu4HTMT_!1 1 bao cao giao KH ve HTCMT vung TNB   12-12-2011" xfId="5303" xr:uid="{00000000-0005-0000-0000-0000E9160000}"/>
    <cellStyle name="T_tham_tra_du_toan_Bieu4HTMT_!1 1 bao cao giao KH ve HTCMT vung TNB   12-12-2011 2" xfId="5304" xr:uid="{00000000-0005-0000-0000-0000EA160000}"/>
    <cellStyle name="T_tham_tra_du_toan_Bieu4HTMT_!1 1 bao cao giao KH ve HTCMT vung TNB   12-12-2011 2 2" xfId="5305" xr:uid="{00000000-0005-0000-0000-0000EB160000}"/>
    <cellStyle name="T_tham_tra_du_toan_Bieu4HTMT_!1 1 bao cao giao KH ve HTCMT vung TNB   12-12-2011 3" xfId="5306" xr:uid="{00000000-0005-0000-0000-0000EC160000}"/>
    <cellStyle name="T_tham_tra_du_toan_Bieu4HTMT_KH TPCP vung TNB (03-1-2012)" xfId="5307" xr:uid="{00000000-0005-0000-0000-0000ED160000}"/>
    <cellStyle name="T_tham_tra_du_toan_Bieu4HTMT_KH TPCP vung TNB (03-1-2012) 2" xfId="5308" xr:uid="{00000000-0005-0000-0000-0000EE160000}"/>
    <cellStyle name="T_tham_tra_du_toan_Bieu4HTMT_KH TPCP vung TNB (03-1-2012) 2 2" xfId="5309" xr:uid="{00000000-0005-0000-0000-0000EF160000}"/>
    <cellStyle name="T_tham_tra_du_toan_Bieu4HTMT_KH TPCP vung TNB (03-1-2012) 3" xfId="5310" xr:uid="{00000000-0005-0000-0000-0000F0160000}"/>
    <cellStyle name="T_tham_tra_du_toan_KH TPCP vung TNB (03-1-2012)" xfId="5311" xr:uid="{00000000-0005-0000-0000-0000F1160000}"/>
    <cellStyle name="T_tham_tra_du_toan_KH TPCP vung TNB (03-1-2012) 2" xfId="5312" xr:uid="{00000000-0005-0000-0000-0000F2160000}"/>
    <cellStyle name="T_tham_tra_du_toan_KH TPCP vung TNB (03-1-2012) 2 2" xfId="5313" xr:uid="{00000000-0005-0000-0000-0000F3160000}"/>
    <cellStyle name="T_tham_tra_du_toan_KH TPCP vung TNB (03-1-2012) 3" xfId="5314" xr:uid="{00000000-0005-0000-0000-0000F4160000}"/>
    <cellStyle name="T_Thiet bi" xfId="5315" xr:uid="{00000000-0005-0000-0000-0000F5160000}"/>
    <cellStyle name="T_Thiet bi 2" xfId="5316" xr:uid="{00000000-0005-0000-0000-0000F6160000}"/>
    <cellStyle name="T_Thiet bi 2 2" xfId="5317" xr:uid="{00000000-0005-0000-0000-0000F7160000}"/>
    <cellStyle name="T_Thiet bi 3" xfId="5318" xr:uid="{00000000-0005-0000-0000-0000F8160000}"/>
    <cellStyle name="T_Thiet bi_!1 1 bao cao giao KH ve HTCMT vung TNB   12-12-2011" xfId="5319" xr:uid="{00000000-0005-0000-0000-0000F9160000}"/>
    <cellStyle name="T_Thiet bi_!1 1 bao cao giao KH ve HTCMT vung TNB   12-12-2011 2" xfId="5320" xr:uid="{00000000-0005-0000-0000-0000FA160000}"/>
    <cellStyle name="T_Thiet bi_!1 1 bao cao giao KH ve HTCMT vung TNB   12-12-2011 2 2" xfId="5321" xr:uid="{00000000-0005-0000-0000-0000FB160000}"/>
    <cellStyle name="T_Thiet bi_!1 1 bao cao giao KH ve HTCMT vung TNB   12-12-2011 3" xfId="5322" xr:uid="{00000000-0005-0000-0000-0000FC160000}"/>
    <cellStyle name="T_Thiet bi_131114- Bieu giao du toan CTMTQG 2014 giao" xfId="5323" xr:uid="{00000000-0005-0000-0000-0000FD160000}"/>
    <cellStyle name="T_Thiet bi_Bieu4HTMT" xfId="5324" xr:uid="{00000000-0005-0000-0000-0000FE160000}"/>
    <cellStyle name="T_Thiet bi_Bieu4HTMT 2" xfId="5325" xr:uid="{00000000-0005-0000-0000-0000FF160000}"/>
    <cellStyle name="T_Thiet bi_Bieu4HTMT 2 2" xfId="5326" xr:uid="{00000000-0005-0000-0000-000000170000}"/>
    <cellStyle name="T_Thiet bi_Bieu4HTMT 3" xfId="5327" xr:uid="{00000000-0005-0000-0000-000001170000}"/>
    <cellStyle name="T_Thiet bi_Bieu4HTMT_!1 1 bao cao giao KH ve HTCMT vung TNB   12-12-2011" xfId="5328" xr:uid="{00000000-0005-0000-0000-000002170000}"/>
    <cellStyle name="T_Thiet bi_Bieu4HTMT_!1 1 bao cao giao KH ve HTCMT vung TNB   12-12-2011 2" xfId="5329" xr:uid="{00000000-0005-0000-0000-000003170000}"/>
    <cellStyle name="T_Thiet bi_Bieu4HTMT_!1 1 bao cao giao KH ve HTCMT vung TNB   12-12-2011 2 2" xfId="5330" xr:uid="{00000000-0005-0000-0000-000004170000}"/>
    <cellStyle name="T_Thiet bi_Bieu4HTMT_!1 1 bao cao giao KH ve HTCMT vung TNB   12-12-2011 3" xfId="5331" xr:uid="{00000000-0005-0000-0000-000005170000}"/>
    <cellStyle name="T_Thiet bi_Bieu4HTMT_KH TPCP vung TNB (03-1-2012)" xfId="5332" xr:uid="{00000000-0005-0000-0000-000006170000}"/>
    <cellStyle name="T_Thiet bi_Bieu4HTMT_KH TPCP vung TNB (03-1-2012) 2" xfId="5333" xr:uid="{00000000-0005-0000-0000-000007170000}"/>
    <cellStyle name="T_Thiet bi_Bieu4HTMT_KH TPCP vung TNB (03-1-2012) 2 2" xfId="5334" xr:uid="{00000000-0005-0000-0000-000008170000}"/>
    <cellStyle name="T_Thiet bi_Bieu4HTMT_KH TPCP vung TNB (03-1-2012) 3" xfId="5335" xr:uid="{00000000-0005-0000-0000-000009170000}"/>
    <cellStyle name="T_Thiet bi_KH TPCP vung TNB (03-1-2012)" xfId="5336" xr:uid="{00000000-0005-0000-0000-00000A170000}"/>
    <cellStyle name="T_Thiet bi_KH TPCP vung TNB (03-1-2012) 2" xfId="5337" xr:uid="{00000000-0005-0000-0000-00000B170000}"/>
    <cellStyle name="T_Thiet bi_KH TPCP vung TNB (03-1-2012) 2 2" xfId="5338" xr:uid="{00000000-0005-0000-0000-00000C170000}"/>
    <cellStyle name="T_Thiet bi_KH TPCP vung TNB (03-1-2012) 3" xfId="5339" xr:uid="{00000000-0005-0000-0000-00000D170000}"/>
    <cellStyle name="T_Thu chi" xfId="5340" xr:uid="{00000000-0005-0000-0000-00000E170000}"/>
    <cellStyle name="T_Van Ban 2007" xfId="5345" xr:uid="{00000000-0005-0000-0000-00000F170000}"/>
    <cellStyle name="T_Van Ban 2007 2" xfId="5346" xr:uid="{00000000-0005-0000-0000-000010170000}"/>
    <cellStyle name="T_Van Ban 2007_15_10_2013 BC nhu cau von doi ung ODA (2014-2016) ngay 15102013 Sua" xfId="5347" xr:uid="{00000000-0005-0000-0000-000011170000}"/>
    <cellStyle name="T_Van Ban 2007_15_10_2013 BC nhu cau von doi ung ODA (2014-2016) ngay 15102013 Sua 2" xfId="5348" xr:uid="{00000000-0005-0000-0000-000012170000}"/>
    <cellStyle name="T_Van Ban 2007_bao cao phan bo KHDT 2011(final)" xfId="5349" xr:uid="{00000000-0005-0000-0000-000013170000}"/>
    <cellStyle name="T_Van Ban 2007_bao cao phan bo KHDT 2011(final) 2" xfId="5350" xr:uid="{00000000-0005-0000-0000-000014170000}"/>
    <cellStyle name="T_Van Ban 2007_bao cao phan bo KHDT 2011(final)_BC nhu cau von doi ung ODA nganh NN (BKH)" xfId="5351" xr:uid="{00000000-0005-0000-0000-000015170000}"/>
    <cellStyle name="T_Van Ban 2007_bao cao phan bo KHDT 2011(final)_BC nhu cau von doi ung ODA nganh NN (BKH) 2" xfId="5352" xr:uid="{00000000-0005-0000-0000-000016170000}"/>
    <cellStyle name="T_Van Ban 2007_bao cao phan bo KHDT 2011(final)_BC Tai co cau (bieu TH)" xfId="5353" xr:uid="{00000000-0005-0000-0000-000017170000}"/>
    <cellStyle name="T_Van Ban 2007_bao cao phan bo KHDT 2011(final)_BC Tai co cau (bieu TH) 2" xfId="5354" xr:uid="{00000000-0005-0000-0000-000018170000}"/>
    <cellStyle name="T_Van Ban 2007_bao cao phan bo KHDT 2011(final)_DK 2014-2015 final" xfId="5355" xr:uid="{00000000-0005-0000-0000-000019170000}"/>
    <cellStyle name="T_Van Ban 2007_bao cao phan bo KHDT 2011(final)_DK 2014-2015 final 2" xfId="5356" xr:uid="{00000000-0005-0000-0000-00001A170000}"/>
    <cellStyle name="T_Van Ban 2007_bao cao phan bo KHDT 2011(final)_DK 2014-2015 new" xfId="5357" xr:uid="{00000000-0005-0000-0000-00001B170000}"/>
    <cellStyle name="T_Van Ban 2007_bao cao phan bo KHDT 2011(final)_DK 2014-2015 new 2" xfId="5358" xr:uid="{00000000-0005-0000-0000-00001C170000}"/>
    <cellStyle name="T_Van Ban 2007_bao cao phan bo KHDT 2011(final)_DK KH CBDT 2014 11-11-2013" xfId="5359" xr:uid="{00000000-0005-0000-0000-00001D170000}"/>
    <cellStyle name="T_Van Ban 2007_bao cao phan bo KHDT 2011(final)_DK KH CBDT 2014 11-11-2013 2" xfId="5360" xr:uid="{00000000-0005-0000-0000-00001E170000}"/>
    <cellStyle name="T_Van Ban 2007_bao cao phan bo KHDT 2011(final)_DK KH CBDT 2014 11-11-2013(1)" xfId="5361" xr:uid="{00000000-0005-0000-0000-00001F170000}"/>
    <cellStyle name="T_Van Ban 2007_bao cao phan bo KHDT 2011(final)_DK KH CBDT 2014 11-11-2013(1) 2" xfId="5362" xr:uid="{00000000-0005-0000-0000-000020170000}"/>
    <cellStyle name="T_Van Ban 2007_bao cao phan bo KHDT 2011(final)_KH 2011-2015" xfId="5363" xr:uid="{00000000-0005-0000-0000-000021170000}"/>
    <cellStyle name="T_Van Ban 2007_bao cao phan bo KHDT 2011(final)_KH 2011-2015 2" xfId="5364" xr:uid="{00000000-0005-0000-0000-000022170000}"/>
    <cellStyle name="T_Van Ban 2007_bao cao phan bo KHDT 2011(final)_tai co cau dau tu (tong hop)1" xfId="5365" xr:uid="{00000000-0005-0000-0000-000023170000}"/>
    <cellStyle name="T_Van Ban 2007_bao cao phan bo KHDT 2011(final)_tai co cau dau tu (tong hop)1 2" xfId="5366" xr:uid="{00000000-0005-0000-0000-000024170000}"/>
    <cellStyle name="T_Van Ban 2007_BC nhu cau von doi ung ODA nganh NN (BKH)" xfId="5367" xr:uid="{00000000-0005-0000-0000-000025170000}"/>
    <cellStyle name="T_Van Ban 2007_BC nhu cau von doi ung ODA nganh NN (BKH) 2" xfId="5368" xr:uid="{00000000-0005-0000-0000-000026170000}"/>
    <cellStyle name="T_Van Ban 2007_BC nhu cau von doi ung ODA nganh NN (BKH)_05-12  KH trung han 2016-2020 - Liem Thinh edited" xfId="5369" xr:uid="{00000000-0005-0000-0000-000027170000}"/>
    <cellStyle name="T_Van Ban 2007_BC nhu cau von doi ung ODA nganh NN (BKH)_05-12  KH trung han 2016-2020 - Liem Thinh edited 2" xfId="5370" xr:uid="{00000000-0005-0000-0000-000028170000}"/>
    <cellStyle name="T_Van Ban 2007_BC nhu cau von doi ung ODA nganh NN (BKH)_Copy of 05-12  KH trung han 2016-2020 - Liem Thinh edited (1)" xfId="5371" xr:uid="{00000000-0005-0000-0000-000029170000}"/>
    <cellStyle name="T_Van Ban 2007_BC nhu cau von doi ung ODA nganh NN (BKH)_Copy of 05-12  KH trung han 2016-2020 - Liem Thinh edited (1) 2" xfId="5372" xr:uid="{00000000-0005-0000-0000-00002A170000}"/>
    <cellStyle name="T_Van Ban 2007_BC Tai co cau (bieu TH)" xfId="5373" xr:uid="{00000000-0005-0000-0000-00002B170000}"/>
    <cellStyle name="T_Van Ban 2007_BC Tai co cau (bieu TH) 2" xfId="5374" xr:uid="{00000000-0005-0000-0000-00002C170000}"/>
    <cellStyle name="T_Van Ban 2007_BC Tai co cau (bieu TH)_05-12  KH trung han 2016-2020 - Liem Thinh edited" xfId="5375" xr:uid="{00000000-0005-0000-0000-00002D170000}"/>
    <cellStyle name="T_Van Ban 2007_BC Tai co cau (bieu TH)_05-12  KH trung han 2016-2020 - Liem Thinh edited 2" xfId="5376" xr:uid="{00000000-0005-0000-0000-00002E170000}"/>
    <cellStyle name="T_Van Ban 2007_BC Tai co cau (bieu TH)_Copy of 05-12  KH trung han 2016-2020 - Liem Thinh edited (1)" xfId="5377" xr:uid="{00000000-0005-0000-0000-00002F170000}"/>
    <cellStyle name="T_Van Ban 2007_BC Tai co cau (bieu TH)_Copy of 05-12  KH trung han 2016-2020 - Liem Thinh edited (1) 2" xfId="5378" xr:uid="{00000000-0005-0000-0000-000030170000}"/>
    <cellStyle name="T_Van Ban 2007_DK 2014-2015 final" xfId="5379" xr:uid="{00000000-0005-0000-0000-000031170000}"/>
    <cellStyle name="T_Van Ban 2007_DK 2014-2015 final 2" xfId="5380" xr:uid="{00000000-0005-0000-0000-000032170000}"/>
    <cellStyle name="T_Van Ban 2007_DK 2014-2015 final_05-12  KH trung han 2016-2020 - Liem Thinh edited" xfId="5381" xr:uid="{00000000-0005-0000-0000-000033170000}"/>
    <cellStyle name="T_Van Ban 2007_DK 2014-2015 final_05-12  KH trung han 2016-2020 - Liem Thinh edited 2" xfId="5382" xr:uid="{00000000-0005-0000-0000-000034170000}"/>
    <cellStyle name="T_Van Ban 2007_DK 2014-2015 final_Copy of 05-12  KH trung han 2016-2020 - Liem Thinh edited (1)" xfId="5383" xr:uid="{00000000-0005-0000-0000-000035170000}"/>
    <cellStyle name="T_Van Ban 2007_DK 2014-2015 final_Copy of 05-12  KH trung han 2016-2020 - Liem Thinh edited (1) 2" xfId="5384" xr:uid="{00000000-0005-0000-0000-000036170000}"/>
    <cellStyle name="T_Van Ban 2007_DK 2014-2015 new" xfId="5385" xr:uid="{00000000-0005-0000-0000-000037170000}"/>
    <cellStyle name="T_Van Ban 2007_DK 2014-2015 new 2" xfId="5386" xr:uid="{00000000-0005-0000-0000-000038170000}"/>
    <cellStyle name="T_Van Ban 2007_DK 2014-2015 new_05-12  KH trung han 2016-2020 - Liem Thinh edited" xfId="5387" xr:uid="{00000000-0005-0000-0000-000039170000}"/>
    <cellStyle name="T_Van Ban 2007_DK 2014-2015 new_05-12  KH trung han 2016-2020 - Liem Thinh edited 2" xfId="5388" xr:uid="{00000000-0005-0000-0000-00003A170000}"/>
    <cellStyle name="T_Van Ban 2007_DK 2014-2015 new_Copy of 05-12  KH trung han 2016-2020 - Liem Thinh edited (1)" xfId="5389" xr:uid="{00000000-0005-0000-0000-00003B170000}"/>
    <cellStyle name="T_Van Ban 2007_DK 2014-2015 new_Copy of 05-12  KH trung han 2016-2020 - Liem Thinh edited (1) 2" xfId="5390" xr:uid="{00000000-0005-0000-0000-00003C170000}"/>
    <cellStyle name="T_Van Ban 2007_DK KH CBDT 2014 11-11-2013" xfId="5391" xr:uid="{00000000-0005-0000-0000-00003D170000}"/>
    <cellStyle name="T_Van Ban 2007_DK KH CBDT 2014 11-11-2013 2" xfId="5392" xr:uid="{00000000-0005-0000-0000-00003E170000}"/>
    <cellStyle name="T_Van Ban 2007_DK KH CBDT 2014 11-11-2013(1)" xfId="5393" xr:uid="{00000000-0005-0000-0000-00003F170000}"/>
    <cellStyle name="T_Van Ban 2007_DK KH CBDT 2014 11-11-2013(1) 2" xfId="5394" xr:uid="{00000000-0005-0000-0000-000040170000}"/>
    <cellStyle name="T_Van Ban 2007_DK KH CBDT 2014 11-11-2013(1)_05-12  KH trung han 2016-2020 - Liem Thinh edited" xfId="5395" xr:uid="{00000000-0005-0000-0000-000041170000}"/>
    <cellStyle name="T_Van Ban 2007_DK KH CBDT 2014 11-11-2013(1)_05-12  KH trung han 2016-2020 - Liem Thinh edited 2" xfId="5396" xr:uid="{00000000-0005-0000-0000-000042170000}"/>
    <cellStyle name="T_Van Ban 2007_DK KH CBDT 2014 11-11-2013(1)_Copy of 05-12  KH trung han 2016-2020 - Liem Thinh edited (1)" xfId="5397" xr:uid="{00000000-0005-0000-0000-000043170000}"/>
    <cellStyle name="T_Van Ban 2007_DK KH CBDT 2014 11-11-2013(1)_Copy of 05-12  KH trung han 2016-2020 - Liem Thinh edited (1) 2" xfId="5398" xr:uid="{00000000-0005-0000-0000-000044170000}"/>
    <cellStyle name="T_Van Ban 2007_DK KH CBDT 2014 11-11-2013_05-12  KH trung han 2016-2020 - Liem Thinh edited" xfId="5399" xr:uid="{00000000-0005-0000-0000-000045170000}"/>
    <cellStyle name="T_Van Ban 2007_DK KH CBDT 2014 11-11-2013_05-12  KH trung han 2016-2020 - Liem Thinh edited 2" xfId="5400" xr:uid="{00000000-0005-0000-0000-000046170000}"/>
    <cellStyle name="T_Van Ban 2007_DK KH CBDT 2014 11-11-2013_Copy of 05-12  KH trung han 2016-2020 - Liem Thinh edited (1)" xfId="5401" xr:uid="{00000000-0005-0000-0000-000047170000}"/>
    <cellStyle name="T_Van Ban 2007_DK KH CBDT 2014 11-11-2013_Copy of 05-12  KH trung han 2016-2020 - Liem Thinh edited (1) 2" xfId="5402" xr:uid="{00000000-0005-0000-0000-000048170000}"/>
    <cellStyle name="T_Van Ban 2008" xfId="5403" xr:uid="{00000000-0005-0000-0000-000049170000}"/>
    <cellStyle name="T_Van Ban 2008 2" xfId="5404" xr:uid="{00000000-0005-0000-0000-00004A170000}"/>
    <cellStyle name="T_Van Ban 2008_15_10_2013 BC nhu cau von doi ung ODA (2014-2016) ngay 15102013 Sua" xfId="5405" xr:uid="{00000000-0005-0000-0000-00004B170000}"/>
    <cellStyle name="T_Van Ban 2008_15_10_2013 BC nhu cau von doi ung ODA (2014-2016) ngay 15102013 Sua 2" xfId="5406" xr:uid="{00000000-0005-0000-0000-00004C170000}"/>
    <cellStyle name="T_Van Ban 2008_bao cao phan bo KHDT 2011(final)" xfId="5407" xr:uid="{00000000-0005-0000-0000-00004D170000}"/>
    <cellStyle name="T_Van Ban 2008_bao cao phan bo KHDT 2011(final) 2" xfId="5408" xr:uid="{00000000-0005-0000-0000-00004E170000}"/>
    <cellStyle name="T_Van Ban 2008_bao cao phan bo KHDT 2011(final)_BC nhu cau von doi ung ODA nganh NN (BKH)" xfId="5409" xr:uid="{00000000-0005-0000-0000-00004F170000}"/>
    <cellStyle name="T_Van Ban 2008_bao cao phan bo KHDT 2011(final)_BC nhu cau von doi ung ODA nganh NN (BKH) 2" xfId="5410" xr:uid="{00000000-0005-0000-0000-000050170000}"/>
    <cellStyle name="T_Van Ban 2008_bao cao phan bo KHDT 2011(final)_BC Tai co cau (bieu TH)" xfId="5411" xr:uid="{00000000-0005-0000-0000-000051170000}"/>
    <cellStyle name="T_Van Ban 2008_bao cao phan bo KHDT 2011(final)_BC Tai co cau (bieu TH) 2" xfId="5412" xr:uid="{00000000-0005-0000-0000-000052170000}"/>
    <cellStyle name="T_Van Ban 2008_bao cao phan bo KHDT 2011(final)_DK 2014-2015 final" xfId="5413" xr:uid="{00000000-0005-0000-0000-000053170000}"/>
    <cellStyle name="T_Van Ban 2008_bao cao phan bo KHDT 2011(final)_DK 2014-2015 final 2" xfId="5414" xr:uid="{00000000-0005-0000-0000-000054170000}"/>
    <cellStyle name="T_Van Ban 2008_bao cao phan bo KHDT 2011(final)_DK 2014-2015 new" xfId="5415" xr:uid="{00000000-0005-0000-0000-000055170000}"/>
    <cellStyle name="T_Van Ban 2008_bao cao phan bo KHDT 2011(final)_DK 2014-2015 new 2" xfId="5416" xr:uid="{00000000-0005-0000-0000-000056170000}"/>
    <cellStyle name="T_Van Ban 2008_bao cao phan bo KHDT 2011(final)_DK KH CBDT 2014 11-11-2013" xfId="5417" xr:uid="{00000000-0005-0000-0000-000057170000}"/>
    <cellStyle name="T_Van Ban 2008_bao cao phan bo KHDT 2011(final)_DK KH CBDT 2014 11-11-2013 2" xfId="5418" xr:uid="{00000000-0005-0000-0000-000058170000}"/>
    <cellStyle name="T_Van Ban 2008_bao cao phan bo KHDT 2011(final)_DK KH CBDT 2014 11-11-2013(1)" xfId="5419" xr:uid="{00000000-0005-0000-0000-000059170000}"/>
    <cellStyle name="T_Van Ban 2008_bao cao phan bo KHDT 2011(final)_DK KH CBDT 2014 11-11-2013(1) 2" xfId="5420" xr:uid="{00000000-0005-0000-0000-00005A170000}"/>
    <cellStyle name="T_Van Ban 2008_bao cao phan bo KHDT 2011(final)_KH 2011-2015" xfId="5421" xr:uid="{00000000-0005-0000-0000-00005B170000}"/>
    <cellStyle name="T_Van Ban 2008_bao cao phan bo KHDT 2011(final)_KH 2011-2015 2" xfId="5422" xr:uid="{00000000-0005-0000-0000-00005C170000}"/>
    <cellStyle name="T_Van Ban 2008_bao cao phan bo KHDT 2011(final)_tai co cau dau tu (tong hop)1" xfId="5423" xr:uid="{00000000-0005-0000-0000-00005D170000}"/>
    <cellStyle name="T_Van Ban 2008_bao cao phan bo KHDT 2011(final)_tai co cau dau tu (tong hop)1 2" xfId="5424" xr:uid="{00000000-0005-0000-0000-00005E170000}"/>
    <cellStyle name="T_Van Ban 2008_BC nhu cau von doi ung ODA nganh NN (BKH)" xfId="5425" xr:uid="{00000000-0005-0000-0000-00005F170000}"/>
    <cellStyle name="T_Van Ban 2008_BC nhu cau von doi ung ODA nganh NN (BKH) 2" xfId="5426" xr:uid="{00000000-0005-0000-0000-000060170000}"/>
    <cellStyle name="T_Van Ban 2008_BC nhu cau von doi ung ODA nganh NN (BKH)_05-12  KH trung han 2016-2020 - Liem Thinh edited" xfId="5427" xr:uid="{00000000-0005-0000-0000-000061170000}"/>
    <cellStyle name="T_Van Ban 2008_BC nhu cau von doi ung ODA nganh NN (BKH)_05-12  KH trung han 2016-2020 - Liem Thinh edited 2" xfId="5428" xr:uid="{00000000-0005-0000-0000-000062170000}"/>
    <cellStyle name="T_Van Ban 2008_BC nhu cau von doi ung ODA nganh NN (BKH)_Copy of 05-12  KH trung han 2016-2020 - Liem Thinh edited (1)" xfId="5429" xr:uid="{00000000-0005-0000-0000-000063170000}"/>
    <cellStyle name="T_Van Ban 2008_BC nhu cau von doi ung ODA nganh NN (BKH)_Copy of 05-12  KH trung han 2016-2020 - Liem Thinh edited (1) 2" xfId="5430" xr:uid="{00000000-0005-0000-0000-000064170000}"/>
    <cellStyle name="T_Van Ban 2008_BC Tai co cau (bieu TH)" xfId="5431" xr:uid="{00000000-0005-0000-0000-000065170000}"/>
    <cellStyle name="T_Van Ban 2008_BC Tai co cau (bieu TH) 2" xfId="5432" xr:uid="{00000000-0005-0000-0000-000066170000}"/>
    <cellStyle name="T_Van Ban 2008_BC Tai co cau (bieu TH)_05-12  KH trung han 2016-2020 - Liem Thinh edited" xfId="5433" xr:uid="{00000000-0005-0000-0000-000067170000}"/>
    <cellStyle name="T_Van Ban 2008_BC Tai co cau (bieu TH)_05-12  KH trung han 2016-2020 - Liem Thinh edited 2" xfId="5434" xr:uid="{00000000-0005-0000-0000-000068170000}"/>
    <cellStyle name="T_Van Ban 2008_BC Tai co cau (bieu TH)_Copy of 05-12  KH trung han 2016-2020 - Liem Thinh edited (1)" xfId="5435" xr:uid="{00000000-0005-0000-0000-000069170000}"/>
    <cellStyle name="T_Van Ban 2008_BC Tai co cau (bieu TH)_Copy of 05-12  KH trung han 2016-2020 - Liem Thinh edited (1) 2" xfId="5436" xr:uid="{00000000-0005-0000-0000-00006A170000}"/>
    <cellStyle name="T_Van Ban 2008_DK 2014-2015 final" xfId="5437" xr:uid="{00000000-0005-0000-0000-00006B170000}"/>
    <cellStyle name="T_Van Ban 2008_DK 2014-2015 final 2" xfId="5438" xr:uid="{00000000-0005-0000-0000-00006C170000}"/>
    <cellStyle name="T_Van Ban 2008_DK 2014-2015 final_05-12  KH trung han 2016-2020 - Liem Thinh edited" xfId="5439" xr:uid="{00000000-0005-0000-0000-00006D170000}"/>
    <cellStyle name="T_Van Ban 2008_DK 2014-2015 final_05-12  KH trung han 2016-2020 - Liem Thinh edited 2" xfId="5440" xr:uid="{00000000-0005-0000-0000-00006E170000}"/>
    <cellStyle name="T_Van Ban 2008_DK 2014-2015 final_Copy of 05-12  KH trung han 2016-2020 - Liem Thinh edited (1)" xfId="5441" xr:uid="{00000000-0005-0000-0000-00006F170000}"/>
    <cellStyle name="T_Van Ban 2008_DK 2014-2015 final_Copy of 05-12  KH trung han 2016-2020 - Liem Thinh edited (1) 2" xfId="5442" xr:uid="{00000000-0005-0000-0000-000070170000}"/>
    <cellStyle name="T_Van Ban 2008_DK 2014-2015 new" xfId="5443" xr:uid="{00000000-0005-0000-0000-000071170000}"/>
    <cellStyle name="T_Van Ban 2008_DK 2014-2015 new 2" xfId="5444" xr:uid="{00000000-0005-0000-0000-000072170000}"/>
    <cellStyle name="T_Van Ban 2008_DK 2014-2015 new_05-12  KH trung han 2016-2020 - Liem Thinh edited" xfId="5445" xr:uid="{00000000-0005-0000-0000-000073170000}"/>
    <cellStyle name="T_Van Ban 2008_DK 2014-2015 new_05-12  KH trung han 2016-2020 - Liem Thinh edited 2" xfId="5446" xr:uid="{00000000-0005-0000-0000-000074170000}"/>
    <cellStyle name="T_Van Ban 2008_DK 2014-2015 new_Copy of 05-12  KH trung han 2016-2020 - Liem Thinh edited (1)" xfId="5447" xr:uid="{00000000-0005-0000-0000-000075170000}"/>
    <cellStyle name="T_Van Ban 2008_DK 2014-2015 new_Copy of 05-12  KH trung han 2016-2020 - Liem Thinh edited (1) 2" xfId="5448" xr:uid="{00000000-0005-0000-0000-000076170000}"/>
    <cellStyle name="T_Van Ban 2008_DK KH CBDT 2014 11-11-2013" xfId="5449" xr:uid="{00000000-0005-0000-0000-000077170000}"/>
    <cellStyle name="T_Van Ban 2008_DK KH CBDT 2014 11-11-2013 2" xfId="5450" xr:uid="{00000000-0005-0000-0000-000078170000}"/>
    <cellStyle name="T_Van Ban 2008_DK KH CBDT 2014 11-11-2013(1)" xfId="5451" xr:uid="{00000000-0005-0000-0000-000079170000}"/>
    <cellStyle name="T_Van Ban 2008_DK KH CBDT 2014 11-11-2013(1) 2" xfId="5452" xr:uid="{00000000-0005-0000-0000-00007A170000}"/>
    <cellStyle name="T_Van Ban 2008_DK KH CBDT 2014 11-11-2013(1)_05-12  KH trung han 2016-2020 - Liem Thinh edited" xfId="5453" xr:uid="{00000000-0005-0000-0000-00007B170000}"/>
    <cellStyle name="T_Van Ban 2008_DK KH CBDT 2014 11-11-2013(1)_05-12  KH trung han 2016-2020 - Liem Thinh edited 2" xfId="5454" xr:uid="{00000000-0005-0000-0000-00007C170000}"/>
    <cellStyle name="T_Van Ban 2008_DK KH CBDT 2014 11-11-2013(1)_Copy of 05-12  KH trung han 2016-2020 - Liem Thinh edited (1)" xfId="5455" xr:uid="{00000000-0005-0000-0000-00007D170000}"/>
    <cellStyle name="T_Van Ban 2008_DK KH CBDT 2014 11-11-2013(1)_Copy of 05-12  KH trung han 2016-2020 - Liem Thinh edited (1) 2" xfId="5456" xr:uid="{00000000-0005-0000-0000-00007E170000}"/>
    <cellStyle name="T_Van Ban 2008_DK KH CBDT 2014 11-11-2013_05-12  KH trung han 2016-2020 - Liem Thinh edited" xfId="5457" xr:uid="{00000000-0005-0000-0000-00007F170000}"/>
    <cellStyle name="T_Van Ban 2008_DK KH CBDT 2014 11-11-2013_05-12  KH trung han 2016-2020 - Liem Thinh edited 2" xfId="5458" xr:uid="{00000000-0005-0000-0000-000080170000}"/>
    <cellStyle name="T_Van Ban 2008_DK KH CBDT 2014 11-11-2013_Copy of 05-12  KH trung han 2016-2020 - Liem Thinh edited (1)" xfId="5459" xr:uid="{00000000-0005-0000-0000-000081170000}"/>
    <cellStyle name="T_Van Ban 2008_DK KH CBDT 2014 11-11-2013_Copy of 05-12  KH trung han 2016-2020 - Liem Thinh edited (1) 2" xfId="5460" xr:uid="{00000000-0005-0000-0000-000082170000}"/>
    <cellStyle name="T_Von ngoai nuoc" xfId="5461" xr:uid="{00000000-0005-0000-0000-000083170000}"/>
    <cellStyle name="T_XDCB thang 12.2010" xfId="5462" xr:uid="{00000000-0005-0000-0000-000084170000}"/>
    <cellStyle name="T_XDCB thang 12.2010 2" xfId="5463" xr:uid="{00000000-0005-0000-0000-000085170000}"/>
    <cellStyle name="T_XDCB thang 12.2010 2 2" xfId="5464" xr:uid="{00000000-0005-0000-0000-000086170000}"/>
    <cellStyle name="T_XDCB thang 12.2010 3" xfId="5465" xr:uid="{00000000-0005-0000-0000-000087170000}"/>
    <cellStyle name="T_XDCB thang 12.2010_!1 1 bao cao giao KH ve HTCMT vung TNB   12-12-2011" xfId="5466" xr:uid="{00000000-0005-0000-0000-000088170000}"/>
    <cellStyle name="T_XDCB thang 12.2010_!1 1 bao cao giao KH ve HTCMT vung TNB   12-12-2011 2" xfId="5467" xr:uid="{00000000-0005-0000-0000-000089170000}"/>
    <cellStyle name="T_XDCB thang 12.2010_!1 1 bao cao giao KH ve HTCMT vung TNB   12-12-2011 2 2" xfId="5468" xr:uid="{00000000-0005-0000-0000-00008A170000}"/>
    <cellStyle name="T_XDCB thang 12.2010_!1 1 bao cao giao KH ve HTCMT vung TNB   12-12-2011 3" xfId="5469" xr:uid="{00000000-0005-0000-0000-00008B170000}"/>
    <cellStyle name="T_XDCB thang 12.2010_KH TPCP vung TNB (03-1-2012)" xfId="5470" xr:uid="{00000000-0005-0000-0000-00008C170000}"/>
    <cellStyle name="T_XDCB thang 12.2010_KH TPCP vung TNB (03-1-2012) 2" xfId="5471" xr:uid="{00000000-0005-0000-0000-00008D170000}"/>
    <cellStyle name="T_XDCB thang 12.2010_KH TPCP vung TNB (03-1-2012) 2 2" xfId="5472" xr:uid="{00000000-0005-0000-0000-00008E170000}"/>
    <cellStyle name="T_XDCB thang 12.2010_KH TPCP vung TNB (03-1-2012) 3" xfId="5473" xr:uid="{00000000-0005-0000-0000-00008F170000}"/>
    <cellStyle name="T_ÿÿÿÿÿ" xfId="5474" xr:uid="{00000000-0005-0000-0000-000090170000}"/>
    <cellStyle name="T_ÿÿÿÿÿ 2" xfId="5475" xr:uid="{00000000-0005-0000-0000-000091170000}"/>
    <cellStyle name="T_ÿÿÿÿÿ 2 2" xfId="5476" xr:uid="{00000000-0005-0000-0000-000092170000}"/>
    <cellStyle name="T_ÿÿÿÿÿ 3" xfId="5477" xr:uid="{00000000-0005-0000-0000-000093170000}"/>
    <cellStyle name="T_ÿÿÿÿÿ_!1 1 bao cao giao KH ve HTCMT vung TNB   12-12-2011" xfId="5478" xr:uid="{00000000-0005-0000-0000-000094170000}"/>
    <cellStyle name="T_ÿÿÿÿÿ_!1 1 bao cao giao KH ve HTCMT vung TNB   12-12-2011 2" xfId="5479" xr:uid="{00000000-0005-0000-0000-000095170000}"/>
    <cellStyle name="T_ÿÿÿÿÿ_!1 1 bao cao giao KH ve HTCMT vung TNB   12-12-2011 2 2" xfId="5480" xr:uid="{00000000-0005-0000-0000-000096170000}"/>
    <cellStyle name="T_ÿÿÿÿÿ_!1 1 bao cao giao KH ve HTCMT vung TNB   12-12-2011 3" xfId="5481" xr:uid="{00000000-0005-0000-0000-000097170000}"/>
    <cellStyle name="T_ÿÿÿÿÿ_131114- Bieu giao du toan CTMTQG 2014 giao" xfId="5482" xr:uid="{00000000-0005-0000-0000-000098170000}"/>
    <cellStyle name="T_ÿÿÿÿÿ_Bieu mau cong trinh khoi cong moi 3-4" xfId="5483" xr:uid="{00000000-0005-0000-0000-000099170000}"/>
    <cellStyle name="T_ÿÿÿÿÿ_Bieu mau cong trinh khoi cong moi 3-4 2" xfId="5484" xr:uid="{00000000-0005-0000-0000-00009A170000}"/>
    <cellStyle name="T_ÿÿÿÿÿ_Bieu mau cong trinh khoi cong moi 3-4 2 2" xfId="5485" xr:uid="{00000000-0005-0000-0000-00009B170000}"/>
    <cellStyle name="T_ÿÿÿÿÿ_Bieu mau cong trinh khoi cong moi 3-4 3" xfId="5486" xr:uid="{00000000-0005-0000-0000-00009C170000}"/>
    <cellStyle name="T_ÿÿÿÿÿ_Bieu mau cong trinh khoi cong moi 3-4_!1 1 bao cao giao KH ve HTCMT vung TNB   12-12-2011" xfId="5487" xr:uid="{00000000-0005-0000-0000-00009D170000}"/>
    <cellStyle name="T_ÿÿÿÿÿ_Bieu mau cong trinh khoi cong moi 3-4_!1 1 bao cao giao KH ve HTCMT vung TNB   12-12-2011 2" xfId="5488" xr:uid="{00000000-0005-0000-0000-00009E170000}"/>
    <cellStyle name="T_ÿÿÿÿÿ_Bieu mau cong trinh khoi cong moi 3-4_!1 1 bao cao giao KH ve HTCMT vung TNB   12-12-2011 2 2" xfId="5489" xr:uid="{00000000-0005-0000-0000-00009F170000}"/>
    <cellStyle name="T_ÿÿÿÿÿ_Bieu mau cong trinh khoi cong moi 3-4_!1 1 bao cao giao KH ve HTCMT vung TNB   12-12-2011 3" xfId="5490" xr:uid="{00000000-0005-0000-0000-0000A0170000}"/>
    <cellStyle name="T_ÿÿÿÿÿ_Bieu mau cong trinh khoi cong moi 3-4_KH TPCP vung TNB (03-1-2012)" xfId="5491" xr:uid="{00000000-0005-0000-0000-0000A1170000}"/>
    <cellStyle name="T_ÿÿÿÿÿ_Bieu mau cong trinh khoi cong moi 3-4_KH TPCP vung TNB (03-1-2012) 2" xfId="5492" xr:uid="{00000000-0005-0000-0000-0000A2170000}"/>
    <cellStyle name="T_ÿÿÿÿÿ_Bieu mau cong trinh khoi cong moi 3-4_KH TPCP vung TNB (03-1-2012) 2 2" xfId="5493" xr:uid="{00000000-0005-0000-0000-0000A3170000}"/>
    <cellStyle name="T_ÿÿÿÿÿ_Bieu mau cong trinh khoi cong moi 3-4_KH TPCP vung TNB (03-1-2012) 3" xfId="5494" xr:uid="{00000000-0005-0000-0000-0000A4170000}"/>
    <cellStyle name="T_ÿÿÿÿÿ_Bieu3ODA" xfId="5495" xr:uid="{00000000-0005-0000-0000-0000A5170000}"/>
    <cellStyle name="T_ÿÿÿÿÿ_Bieu3ODA 2" xfId="5496" xr:uid="{00000000-0005-0000-0000-0000A6170000}"/>
    <cellStyle name="T_ÿÿÿÿÿ_Bieu3ODA 2 2" xfId="5497" xr:uid="{00000000-0005-0000-0000-0000A7170000}"/>
    <cellStyle name="T_ÿÿÿÿÿ_Bieu3ODA 3" xfId="5498" xr:uid="{00000000-0005-0000-0000-0000A8170000}"/>
    <cellStyle name="T_ÿÿÿÿÿ_Bieu3ODA_!1 1 bao cao giao KH ve HTCMT vung TNB   12-12-2011" xfId="5499" xr:uid="{00000000-0005-0000-0000-0000A9170000}"/>
    <cellStyle name="T_ÿÿÿÿÿ_Bieu3ODA_!1 1 bao cao giao KH ve HTCMT vung TNB   12-12-2011 2" xfId="5500" xr:uid="{00000000-0005-0000-0000-0000AA170000}"/>
    <cellStyle name="T_ÿÿÿÿÿ_Bieu3ODA_!1 1 bao cao giao KH ve HTCMT vung TNB   12-12-2011 2 2" xfId="5501" xr:uid="{00000000-0005-0000-0000-0000AB170000}"/>
    <cellStyle name="T_ÿÿÿÿÿ_Bieu3ODA_!1 1 bao cao giao KH ve HTCMT vung TNB   12-12-2011 3" xfId="5502" xr:uid="{00000000-0005-0000-0000-0000AC170000}"/>
    <cellStyle name="T_ÿÿÿÿÿ_Bieu3ODA_KH TPCP vung TNB (03-1-2012)" xfId="5503" xr:uid="{00000000-0005-0000-0000-0000AD170000}"/>
    <cellStyle name="T_ÿÿÿÿÿ_Bieu3ODA_KH TPCP vung TNB (03-1-2012) 2" xfId="5504" xr:uid="{00000000-0005-0000-0000-0000AE170000}"/>
    <cellStyle name="T_ÿÿÿÿÿ_Bieu3ODA_KH TPCP vung TNB (03-1-2012) 2 2" xfId="5505" xr:uid="{00000000-0005-0000-0000-0000AF170000}"/>
    <cellStyle name="T_ÿÿÿÿÿ_Bieu3ODA_KH TPCP vung TNB (03-1-2012) 3" xfId="5506" xr:uid="{00000000-0005-0000-0000-0000B0170000}"/>
    <cellStyle name="T_ÿÿÿÿÿ_Bieu4HTMT" xfId="5507" xr:uid="{00000000-0005-0000-0000-0000B1170000}"/>
    <cellStyle name="T_ÿÿÿÿÿ_Bieu4HTMT 2" xfId="5508" xr:uid="{00000000-0005-0000-0000-0000B2170000}"/>
    <cellStyle name="T_ÿÿÿÿÿ_Bieu4HTMT 2 2" xfId="5509" xr:uid="{00000000-0005-0000-0000-0000B3170000}"/>
    <cellStyle name="T_ÿÿÿÿÿ_Bieu4HTMT 3" xfId="5510" xr:uid="{00000000-0005-0000-0000-0000B4170000}"/>
    <cellStyle name="T_ÿÿÿÿÿ_Bieu4HTMT_!1 1 bao cao giao KH ve HTCMT vung TNB   12-12-2011" xfId="5511" xr:uid="{00000000-0005-0000-0000-0000B5170000}"/>
    <cellStyle name="T_ÿÿÿÿÿ_Bieu4HTMT_!1 1 bao cao giao KH ve HTCMT vung TNB   12-12-2011 2" xfId="5512" xr:uid="{00000000-0005-0000-0000-0000B6170000}"/>
    <cellStyle name="T_ÿÿÿÿÿ_Bieu4HTMT_!1 1 bao cao giao KH ve HTCMT vung TNB   12-12-2011 2 2" xfId="5513" xr:uid="{00000000-0005-0000-0000-0000B7170000}"/>
    <cellStyle name="T_ÿÿÿÿÿ_Bieu4HTMT_!1 1 bao cao giao KH ve HTCMT vung TNB   12-12-2011 3" xfId="5514" xr:uid="{00000000-0005-0000-0000-0000B8170000}"/>
    <cellStyle name="T_ÿÿÿÿÿ_Bieu4HTMT_KH TPCP vung TNB (03-1-2012)" xfId="5515" xr:uid="{00000000-0005-0000-0000-0000B9170000}"/>
    <cellStyle name="T_ÿÿÿÿÿ_Bieu4HTMT_KH TPCP vung TNB (03-1-2012) 2" xfId="5516" xr:uid="{00000000-0005-0000-0000-0000BA170000}"/>
    <cellStyle name="T_ÿÿÿÿÿ_Bieu4HTMT_KH TPCP vung TNB (03-1-2012) 2 2" xfId="5517" xr:uid="{00000000-0005-0000-0000-0000BB170000}"/>
    <cellStyle name="T_ÿÿÿÿÿ_Bieu4HTMT_KH TPCP vung TNB (03-1-2012) 3" xfId="5518" xr:uid="{00000000-0005-0000-0000-0000BC170000}"/>
    <cellStyle name="T_ÿÿÿÿÿ_kien giang 2" xfId="5523" xr:uid="{00000000-0005-0000-0000-0000BD170000}"/>
    <cellStyle name="T_ÿÿÿÿÿ_kien giang 2 2" xfId="5524" xr:uid="{00000000-0005-0000-0000-0000BE170000}"/>
    <cellStyle name="T_ÿÿÿÿÿ_kien giang 2 2 2" xfId="5525" xr:uid="{00000000-0005-0000-0000-0000BF170000}"/>
    <cellStyle name="T_ÿÿÿÿÿ_kien giang 2 3" xfId="5526" xr:uid="{00000000-0005-0000-0000-0000C0170000}"/>
    <cellStyle name="T_ÿÿÿÿÿ_KH TPCP vung TNB (03-1-2012)" xfId="5519" xr:uid="{00000000-0005-0000-0000-0000C1170000}"/>
    <cellStyle name="T_ÿÿÿÿÿ_KH TPCP vung TNB (03-1-2012) 2" xfId="5520" xr:uid="{00000000-0005-0000-0000-0000C2170000}"/>
    <cellStyle name="T_ÿÿÿÿÿ_KH TPCP vung TNB (03-1-2012) 2 2" xfId="5521" xr:uid="{00000000-0005-0000-0000-0000C3170000}"/>
    <cellStyle name="T_ÿÿÿÿÿ_KH TPCP vung TNB (03-1-2012) 3" xfId="5522" xr:uid="{00000000-0005-0000-0000-0000C4170000}"/>
    <cellStyle name="tde" xfId="5527" xr:uid="{00000000-0005-0000-0000-0000C5170000}"/>
    <cellStyle name="Text Indent A" xfId="5528" xr:uid="{00000000-0005-0000-0000-0000C6170000}"/>
    <cellStyle name="Text Indent A 2" xfId="5529" xr:uid="{00000000-0005-0000-0000-0000C7170000}"/>
    <cellStyle name="Text Indent B" xfId="5530" xr:uid="{00000000-0005-0000-0000-0000C8170000}"/>
    <cellStyle name="Text Indent B 10" xfId="5531" xr:uid="{00000000-0005-0000-0000-0000C9170000}"/>
    <cellStyle name="Text Indent B 10 2" xfId="5532" xr:uid="{00000000-0005-0000-0000-0000CA170000}"/>
    <cellStyle name="Text Indent B 11" xfId="5533" xr:uid="{00000000-0005-0000-0000-0000CB170000}"/>
    <cellStyle name="Text Indent B 11 2" xfId="5534" xr:uid="{00000000-0005-0000-0000-0000CC170000}"/>
    <cellStyle name="Text Indent B 12" xfId="5535" xr:uid="{00000000-0005-0000-0000-0000CD170000}"/>
    <cellStyle name="Text Indent B 12 2" xfId="5536" xr:uid="{00000000-0005-0000-0000-0000CE170000}"/>
    <cellStyle name="Text Indent B 13" xfId="5537" xr:uid="{00000000-0005-0000-0000-0000CF170000}"/>
    <cellStyle name="Text Indent B 13 2" xfId="5538" xr:uid="{00000000-0005-0000-0000-0000D0170000}"/>
    <cellStyle name="Text Indent B 14" xfId="5539" xr:uid="{00000000-0005-0000-0000-0000D1170000}"/>
    <cellStyle name="Text Indent B 14 2" xfId="5540" xr:uid="{00000000-0005-0000-0000-0000D2170000}"/>
    <cellStyle name="Text Indent B 15" xfId="5541" xr:uid="{00000000-0005-0000-0000-0000D3170000}"/>
    <cellStyle name="Text Indent B 15 2" xfId="5542" xr:uid="{00000000-0005-0000-0000-0000D4170000}"/>
    <cellStyle name="Text Indent B 16" xfId="5543" xr:uid="{00000000-0005-0000-0000-0000D5170000}"/>
    <cellStyle name="Text Indent B 16 2" xfId="5544" xr:uid="{00000000-0005-0000-0000-0000D6170000}"/>
    <cellStyle name="Text Indent B 17" xfId="5545" xr:uid="{00000000-0005-0000-0000-0000D7170000}"/>
    <cellStyle name="Text Indent B 2" xfId="5546" xr:uid="{00000000-0005-0000-0000-0000D8170000}"/>
    <cellStyle name="Text Indent B 2 2" xfId="5547" xr:uid="{00000000-0005-0000-0000-0000D9170000}"/>
    <cellStyle name="Text Indent B 3" xfId="5548" xr:uid="{00000000-0005-0000-0000-0000DA170000}"/>
    <cellStyle name="Text Indent B 3 2" xfId="5549" xr:uid="{00000000-0005-0000-0000-0000DB170000}"/>
    <cellStyle name="Text Indent B 4" xfId="5550" xr:uid="{00000000-0005-0000-0000-0000DC170000}"/>
    <cellStyle name="Text Indent B 4 2" xfId="5551" xr:uid="{00000000-0005-0000-0000-0000DD170000}"/>
    <cellStyle name="Text Indent B 5" xfId="5552" xr:uid="{00000000-0005-0000-0000-0000DE170000}"/>
    <cellStyle name="Text Indent B 5 2" xfId="5553" xr:uid="{00000000-0005-0000-0000-0000DF170000}"/>
    <cellStyle name="Text Indent B 6" xfId="5554" xr:uid="{00000000-0005-0000-0000-0000E0170000}"/>
    <cellStyle name="Text Indent B 6 2" xfId="5555" xr:uid="{00000000-0005-0000-0000-0000E1170000}"/>
    <cellStyle name="Text Indent B 7" xfId="5556" xr:uid="{00000000-0005-0000-0000-0000E2170000}"/>
    <cellStyle name="Text Indent B 7 2" xfId="5557" xr:uid="{00000000-0005-0000-0000-0000E3170000}"/>
    <cellStyle name="Text Indent B 8" xfId="5558" xr:uid="{00000000-0005-0000-0000-0000E4170000}"/>
    <cellStyle name="Text Indent B 8 2" xfId="5559" xr:uid="{00000000-0005-0000-0000-0000E5170000}"/>
    <cellStyle name="Text Indent B 9" xfId="5560" xr:uid="{00000000-0005-0000-0000-0000E6170000}"/>
    <cellStyle name="Text Indent B 9 2" xfId="5561" xr:uid="{00000000-0005-0000-0000-0000E7170000}"/>
    <cellStyle name="Text Indent C" xfId="5562" xr:uid="{00000000-0005-0000-0000-0000E8170000}"/>
    <cellStyle name="Text Indent C 10" xfId="5563" xr:uid="{00000000-0005-0000-0000-0000E9170000}"/>
    <cellStyle name="Text Indent C 10 2" xfId="5564" xr:uid="{00000000-0005-0000-0000-0000EA170000}"/>
    <cellStyle name="Text Indent C 11" xfId="5565" xr:uid="{00000000-0005-0000-0000-0000EB170000}"/>
    <cellStyle name="Text Indent C 11 2" xfId="5566" xr:uid="{00000000-0005-0000-0000-0000EC170000}"/>
    <cellStyle name="Text Indent C 12" xfId="5567" xr:uid="{00000000-0005-0000-0000-0000ED170000}"/>
    <cellStyle name="Text Indent C 12 2" xfId="5568" xr:uid="{00000000-0005-0000-0000-0000EE170000}"/>
    <cellStyle name="Text Indent C 13" xfId="5569" xr:uid="{00000000-0005-0000-0000-0000EF170000}"/>
    <cellStyle name="Text Indent C 13 2" xfId="5570" xr:uid="{00000000-0005-0000-0000-0000F0170000}"/>
    <cellStyle name="Text Indent C 14" xfId="5571" xr:uid="{00000000-0005-0000-0000-0000F1170000}"/>
    <cellStyle name="Text Indent C 14 2" xfId="5572" xr:uid="{00000000-0005-0000-0000-0000F2170000}"/>
    <cellStyle name="Text Indent C 15" xfId="5573" xr:uid="{00000000-0005-0000-0000-0000F3170000}"/>
    <cellStyle name="Text Indent C 15 2" xfId="5574" xr:uid="{00000000-0005-0000-0000-0000F4170000}"/>
    <cellStyle name="Text Indent C 16" xfId="5575" xr:uid="{00000000-0005-0000-0000-0000F5170000}"/>
    <cellStyle name="Text Indent C 16 2" xfId="5576" xr:uid="{00000000-0005-0000-0000-0000F6170000}"/>
    <cellStyle name="Text Indent C 17" xfId="5577" xr:uid="{00000000-0005-0000-0000-0000F7170000}"/>
    <cellStyle name="Text Indent C 2" xfId="5578" xr:uid="{00000000-0005-0000-0000-0000F8170000}"/>
    <cellStyle name="Text Indent C 2 2" xfId="5579" xr:uid="{00000000-0005-0000-0000-0000F9170000}"/>
    <cellStyle name="Text Indent C 3" xfId="5580" xr:uid="{00000000-0005-0000-0000-0000FA170000}"/>
    <cellStyle name="Text Indent C 3 2" xfId="5581" xr:uid="{00000000-0005-0000-0000-0000FB170000}"/>
    <cellStyle name="Text Indent C 4" xfId="5582" xr:uid="{00000000-0005-0000-0000-0000FC170000}"/>
    <cellStyle name="Text Indent C 4 2" xfId="5583" xr:uid="{00000000-0005-0000-0000-0000FD170000}"/>
    <cellStyle name="Text Indent C 5" xfId="5584" xr:uid="{00000000-0005-0000-0000-0000FE170000}"/>
    <cellStyle name="Text Indent C 5 2" xfId="5585" xr:uid="{00000000-0005-0000-0000-0000FF170000}"/>
    <cellStyle name="Text Indent C 6" xfId="5586" xr:uid="{00000000-0005-0000-0000-000000180000}"/>
    <cellStyle name="Text Indent C 6 2" xfId="5587" xr:uid="{00000000-0005-0000-0000-000001180000}"/>
    <cellStyle name="Text Indent C 7" xfId="5588" xr:uid="{00000000-0005-0000-0000-000002180000}"/>
    <cellStyle name="Text Indent C 7 2" xfId="5589" xr:uid="{00000000-0005-0000-0000-000003180000}"/>
    <cellStyle name="Text Indent C 8" xfId="5590" xr:uid="{00000000-0005-0000-0000-000004180000}"/>
    <cellStyle name="Text Indent C 8 2" xfId="5591" xr:uid="{00000000-0005-0000-0000-000005180000}"/>
    <cellStyle name="Text Indent C 9" xfId="5592" xr:uid="{00000000-0005-0000-0000-000006180000}"/>
    <cellStyle name="Text Indent C 9 2" xfId="5593" xr:uid="{00000000-0005-0000-0000-000007180000}"/>
    <cellStyle name="Tiªu ®Ì" xfId="5643" xr:uid="{00000000-0005-0000-0000-000008180000}"/>
    <cellStyle name="Tickmark" xfId="5644" xr:uid="{00000000-0005-0000-0000-000009180000}"/>
    <cellStyle name="Tickmark 2" xfId="5645" xr:uid="{00000000-0005-0000-0000-00000A180000}"/>
    <cellStyle name="Tien1" xfId="5646" xr:uid="{00000000-0005-0000-0000-00000B180000}"/>
    <cellStyle name="Tien1 2" xfId="5647" xr:uid="{00000000-0005-0000-0000-00000C180000}"/>
    <cellStyle name="Tieu_de_2" xfId="5648" xr:uid="{00000000-0005-0000-0000-00000D180000}"/>
    <cellStyle name="Times New Roman" xfId="5649" xr:uid="{00000000-0005-0000-0000-00000E180000}"/>
    <cellStyle name="Times New Roman 2" xfId="5650" xr:uid="{00000000-0005-0000-0000-00000F180000}"/>
    <cellStyle name="TiÓu môc" xfId="5651" xr:uid="{00000000-0005-0000-0000-000010180000}"/>
    <cellStyle name="tit1" xfId="5652" xr:uid="{00000000-0005-0000-0000-000011180000}"/>
    <cellStyle name="tit1 2" xfId="5653" xr:uid="{00000000-0005-0000-0000-000012180000}"/>
    <cellStyle name="tit2" xfId="5654" xr:uid="{00000000-0005-0000-0000-000013180000}"/>
    <cellStyle name="tit2 2" xfId="5655" xr:uid="{00000000-0005-0000-0000-000014180000}"/>
    <cellStyle name="tit2 2 2" xfId="5656" xr:uid="{00000000-0005-0000-0000-000015180000}"/>
    <cellStyle name="tit2 2 2 2" xfId="6366" xr:uid="{00000000-0005-0000-0000-000016180000}"/>
    <cellStyle name="tit2 3" xfId="5657" xr:uid="{00000000-0005-0000-0000-000017180000}"/>
    <cellStyle name="tit2 3 2" xfId="6367" xr:uid="{00000000-0005-0000-0000-000018180000}"/>
    <cellStyle name="tit2 4" xfId="6365" xr:uid="{00000000-0005-0000-0000-000019180000}"/>
    <cellStyle name="tit3" xfId="5658" xr:uid="{00000000-0005-0000-0000-00001A180000}"/>
    <cellStyle name="tit3 2" xfId="5659" xr:uid="{00000000-0005-0000-0000-00001B180000}"/>
    <cellStyle name="tit4" xfId="5660" xr:uid="{00000000-0005-0000-0000-00001C180000}"/>
    <cellStyle name="tit4 2" xfId="5661" xr:uid="{00000000-0005-0000-0000-00001D180000}"/>
    <cellStyle name="Title 2" xfId="82" xr:uid="{00000000-0005-0000-0000-00001E180000}"/>
    <cellStyle name="Title 2 2" xfId="5662" xr:uid="{00000000-0005-0000-0000-00001F180000}"/>
    <cellStyle name="Title 3" xfId="5663" xr:uid="{00000000-0005-0000-0000-000020180000}"/>
    <cellStyle name="Title 4" xfId="5664" xr:uid="{00000000-0005-0000-0000-000021180000}"/>
    <cellStyle name="Title 5" xfId="81" xr:uid="{00000000-0005-0000-0000-000022180000}"/>
    <cellStyle name="Tong so" xfId="5665" xr:uid="{00000000-0005-0000-0000-000023180000}"/>
    <cellStyle name="tong so 1" xfId="5666" xr:uid="{00000000-0005-0000-0000-000024180000}"/>
    <cellStyle name="tong so 1 2" xfId="5667" xr:uid="{00000000-0005-0000-0000-000025180000}"/>
    <cellStyle name="Tong so 2" xfId="5668" xr:uid="{00000000-0005-0000-0000-000026180000}"/>
    <cellStyle name="Tong so_Bieu KHPTLN 2016-2020" xfId="5669" xr:uid="{00000000-0005-0000-0000-000027180000}"/>
    <cellStyle name="Tongcong" xfId="5670" xr:uid="{00000000-0005-0000-0000-000028180000}"/>
    <cellStyle name="Tongcong 2" xfId="5671" xr:uid="{00000000-0005-0000-0000-000029180000}"/>
    <cellStyle name="Total 2" xfId="84" xr:uid="{00000000-0005-0000-0000-00002A180000}"/>
    <cellStyle name="Total 2 2" xfId="5672" xr:uid="{00000000-0005-0000-0000-00002B180000}"/>
    <cellStyle name="Total 2 2 2" xfId="6356" xr:uid="{00000000-0005-0000-0000-00002C180000}"/>
    <cellStyle name="Total 2 2 2 2" xfId="6444" xr:uid="{00000000-0005-0000-0000-00002D180000}"/>
    <cellStyle name="Total 3" xfId="5673" xr:uid="{00000000-0005-0000-0000-00002E180000}"/>
    <cellStyle name="Total 3 2" xfId="6357" xr:uid="{00000000-0005-0000-0000-00002F180000}"/>
    <cellStyle name="Total 3 2 2" xfId="6445" xr:uid="{00000000-0005-0000-0000-000030180000}"/>
    <cellStyle name="Total 4" xfId="5674" xr:uid="{00000000-0005-0000-0000-000031180000}"/>
    <cellStyle name="Total 4 2" xfId="6358" xr:uid="{00000000-0005-0000-0000-000032180000}"/>
    <cellStyle name="Total 4 2 2" xfId="6446" xr:uid="{00000000-0005-0000-0000-000033180000}"/>
    <cellStyle name="Total 5" xfId="83" xr:uid="{00000000-0005-0000-0000-000034180000}"/>
    <cellStyle name="tt1" xfId="5677" xr:uid="{00000000-0005-0000-0000-000035180000}"/>
    <cellStyle name="tt1 2" xfId="5678" xr:uid="{00000000-0005-0000-0000-000036180000}"/>
    <cellStyle name="Tusental (0)_pldt" xfId="5679" xr:uid="{00000000-0005-0000-0000-000037180000}"/>
    <cellStyle name="Tusental_pldt" xfId="5680" xr:uid="{00000000-0005-0000-0000-000038180000}"/>
    <cellStyle name="th" xfId="5594" xr:uid="{00000000-0005-0000-0000-000039180000}"/>
    <cellStyle name="th 2" xfId="5595" xr:uid="{00000000-0005-0000-0000-00003A180000}"/>
    <cellStyle name="th 2 2" xfId="5596" xr:uid="{00000000-0005-0000-0000-00003B180000}"/>
    <cellStyle name="th 2_KHKT_tong_quat_BK_(Pb_20.3)(1) (1)" xfId="5597" xr:uid="{00000000-0005-0000-0000-00003C180000}"/>
    <cellStyle name="th 3" xfId="5598" xr:uid="{00000000-0005-0000-0000-00003D180000}"/>
    <cellStyle name="th_KHKT_tong_quat_BK_(Pb_20.3)(1) (1)" xfId="5599" xr:uid="{00000000-0005-0000-0000-00003E180000}"/>
    <cellStyle name="þ_x005f_x001d_ð¤_x005f_x000c_¯þ_x005f_x0014__x005f_x000d_¨þU_x005f_x0001_À_x005f_x0004_ _x005f_x0015__x005f_x000f__x005f_x0001__x005f_x0001_" xfId="5600" xr:uid="{00000000-0005-0000-0000-00003F180000}"/>
    <cellStyle name="þ_x005f_x001d_ð¤_x005f_x000c_¯þ_x005f_x0014__x005f_x000d_¨þU_x005f_x0001_À_x005f_x0004_ _x005f_x0015__x005f_x000f__x005f_x0001__x005f_x0001_ 2" xfId="5601" xr:uid="{00000000-0005-0000-0000-000040180000}"/>
    <cellStyle name="þ_x005f_x001d_ð·_x005f_x000c_æþ'_x005f_x000d_ßþU_x005f_x0001_Ø_x005f_x0005_ü_x005f_x0014__x005f_x0007__x005f_x0001__x005f_x0001_" xfId="5602" xr:uid="{00000000-0005-0000-0000-000041180000}"/>
    <cellStyle name="þ_x005f_x001d_ð·_x005f_x000c_æþ'_x005f_x000d_ßþU_x005f_x0001_Ø_x005f_x0005_ü_x005f_x0014__x005f_x0007__x005f_x0001__x005f_x0001_ 2" xfId="5603" xr:uid="{00000000-0005-0000-0000-000042180000}"/>
    <cellStyle name="þ_x005f_x001d_ðÇ%Uý—&amp;Hý9_x005f_x0008_Ÿ s_x005f_x000a__x005f_x0007__x005f_x0001__x005f_x0001_" xfId="5604" xr:uid="{00000000-0005-0000-0000-000043180000}"/>
    <cellStyle name="þ_x005f_x001d_ðÇ%Uý—&amp;Hý9_x005f_x0008_Ÿ s_x005f_x000a__x005f_x0007__x005f_x0001__x005f_x0001_ 2" xfId="5605" xr:uid="{00000000-0005-0000-0000-000044180000}"/>
    <cellStyle name="þ_x005f_x001d_ðK_x005f_x000c_Fý_x005f_x001b__x005f_x000d_9ýU_x005f_x0001_Ð_x005f_x0008_¦)_x005f_x0007__x005f_x0001__x005f_x0001_" xfId="5606" xr:uid="{00000000-0005-0000-0000-000045180000}"/>
    <cellStyle name="þ_x005f_x001d_ðK_x005f_x000c_Fý_x005f_x001b__x005f_x000d_9ýU_x005f_x0001_Ð_x005f_x0008_¦)_x005f_x0007__x005f_x0001__x005f_x0001_ 2" xfId="5607" xr:uid="{00000000-0005-0000-0000-000046180000}"/>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5608" xr:uid="{00000000-0005-0000-0000-000047180000}"/>
    <cellStyle name="þ_x005f_x005f_x005f_x001d_ð¤_x005f_x005f_x005f_x000c_¯þ_x005f_x005f_x005f_x0014__x005f_x005f_x005f_x000d_¨þU_x005f_x005f_x005f_x0001_À_x005f_x005f_x005f_x0004_ _x005f_x005f_x005f_x0015__x005f_x005f_x005f_x000f__x005f_x005f_x005f_x0001__x005f_x005f_x005f_x0001_ 2" xfId="5609" xr:uid="{00000000-0005-0000-0000-000048180000}"/>
    <cellStyle name="þ_x005f_x005f_x005f_x001d_ð·_x005f_x005f_x005f_x000c_æþ'_x005f_x005f_x005f_x000d_ßþU_x005f_x005f_x005f_x0001_Ø_x005f_x005f_x005f_x0005_ü_x005f_x005f_x005f_x0014__x005f_x005f_x005f_x0007__x005f_x005f_x005f_x0001__x005f_x005f_x005f_x0001_" xfId="5610" xr:uid="{00000000-0005-0000-0000-000049180000}"/>
    <cellStyle name="þ_x005f_x005f_x005f_x001d_ð·_x005f_x005f_x005f_x000c_æþ'_x005f_x005f_x005f_x000d_ßþU_x005f_x005f_x005f_x0001_Ø_x005f_x005f_x005f_x0005_ü_x005f_x005f_x005f_x0014__x005f_x005f_x005f_x0007__x005f_x005f_x005f_x0001__x005f_x005f_x005f_x0001_ 2" xfId="5611" xr:uid="{00000000-0005-0000-0000-00004A180000}"/>
    <cellStyle name="þ_x005f_x005f_x005f_x001d_ðÇ%Uý—&amp;Hý9_x005f_x005f_x005f_x0008_Ÿ s_x005f_x005f_x005f_x000a__x005f_x005f_x005f_x0007__x005f_x005f_x005f_x0001__x005f_x005f_x005f_x0001_" xfId="5612" xr:uid="{00000000-0005-0000-0000-00004B180000}"/>
    <cellStyle name="þ_x005f_x005f_x005f_x001d_ðÇ%Uý—&amp;Hý9_x005f_x005f_x005f_x0008_Ÿ s_x005f_x005f_x005f_x000a__x005f_x005f_x005f_x0007__x005f_x005f_x005f_x0001__x005f_x005f_x005f_x0001_ 2" xfId="5613" xr:uid="{00000000-0005-0000-0000-00004C180000}"/>
    <cellStyle name="þ_x005f_x005f_x005f_x001d_ðK_x005f_x005f_x005f_x000c_Fý_x005f_x005f_x005f_x001b__x005f_x005f_x005f_x000d_9ýU_x005f_x005f_x005f_x0001_Ð_x005f_x005f_x005f_x0008_¦)_x005f_x005f_x005f_x0007__x005f_x005f_x005f_x0001__x005f_x005f_x005f_x0001_" xfId="5614" xr:uid="{00000000-0005-0000-0000-00004D180000}"/>
    <cellStyle name="þ_x005f_x005f_x005f_x001d_ðK_x005f_x005f_x005f_x000c_Fý_x005f_x005f_x005f_x001b__x005f_x005f_x005f_x000d_9ýU_x005f_x005f_x005f_x0001_Ð_x005f_x005f_x005f_x0008_¦)_x005f_x005f_x005f_x0007__x005f_x005f_x005f_x0001__x005f_x005f_x005f_x0001_ 2" xfId="5615" xr:uid="{00000000-0005-0000-0000-00004E180000}"/>
    <cellStyle name="than" xfId="5616" xr:uid="{00000000-0005-0000-0000-00004F180000}"/>
    <cellStyle name="than 2" xfId="5617" xr:uid="{00000000-0005-0000-0000-000050180000}"/>
    <cellStyle name="Thanh" xfId="5618" xr:uid="{00000000-0005-0000-0000-000051180000}"/>
    <cellStyle name="Thanh 2" xfId="5619" xr:uid="{00000000-0005-0000-0000-000052180000}"/>
    <cellStyle name="þ_x001d_ð¤_x000c_¯þ_x0014__x000a_¨þU_x0001_À_x0004_ _x0015__x000f__x0001__x0001_" xfId="5620" xr:uid="{00000000-0005-0000-0000-000053180000}"/>
    <cellStyle name="þ_x001d_ð¤_x000c_¯þ_x0014__x000a_¨þU_x0001_À_x0004_ _x0015__x000f__x0001__x0001_ 2" xfId="5621" xr:uid="{00000000-0005-0000-0000-000054180000}"/>
    <cellStyle name="þ_x001d_ð¤_x000c_¯þ_x0014__x000d_¨þU_x0001_À_x0004_ _x0015__x000f__x0001__x0001_" xfId="5622" xr:uid="{00000000-0005-0000-0000-000055180000}"/>
    <cellStyle name="þ_x001d_ð¤_x000c_¯þ_x0014__x000d_¨þU_x0001_À_x0004_ _x0015__x000f__x0001__x0001_ 2" xfId="5623" xr:uid="{00000000-0005-0000-0000-000056180000}"/>
    <cellStyle name="þ_x001d_ð·_x000c_æþ'_x000a_ßþU_x0001_Ø_x0005_ü_x0014__x0007__x0001__x0001_" xfId="5624" xr:uid="{00000000-0005-0000-0000-000057180000}"/>
    <cellStyle name="þ_x001d_ð·_x000c_æþ'_x000a_ßþU_x0001_Ø_x0005_ü_x0014__x0007__x0001__x0001_ 2" xfId="5625" xr:uid="{00000000-0005-0000-0000-000058180000}"/>
    <cellStyle name="þ_x001d_ð·_x000c_æþ'_x000d_ßþU_x0001_Ø_x0005_ü_x0014__x0007__x0001__x0001_" xfId="5626" xr:uid="{00000000-0005-0000-0000-000059180000}"/>
    <cellStyle name="þ_x001d_ð·_x000c_æþ'_x000d_ßþU_x0001_Ø_x0005_ü_x0014__x0007__x0001__x0001_ 2" xfId="5627" xr:uid="{00000000-0005-0000-0000-00005A180000}"/>
    <cellStyle name="þ_x001d_ð·_x000c_æþ'_x000d_ßþU_x0001_Ø_x0005_ü_x0014__x0007__x0001__x0001__KHKT_tong_quat_BK_(Pb_20.3)(1) (1)" xfId="5628" xr:uid="{00000000-0005-0000-0000-00005B180000}"/>
    <cellStyle name="þ_x001d_ðÇ%Uý—&amp;Hý9_x0008_Ÿ s_x000a__x0007__x0001__x0001_" xfId="5629" xr:uid="{00000000-0005-0000-0000-00005C180000}"/>
    <cellStyle name="þ_x001d_ðÇ%Uý—&amp;Hý9_x0008_Ÿ s_x000a__x0007__x0001__x0001_ 2" xfId="5630" xr:uid="{00000000-0005-0000-0000-00005D180000}"/>
    <cellStyle name="þ_x001d_ðK_x000c_Fý_x001b__x000a_9ýU_x0001_Ð_x0008_¦)_x0007__x0001__x0001_" xfId="5631" xr:uid="{00000000-0005-0000-0000-00005E180000}"/>
    <cellStyle name="þ_x001d_ðK_x000c_Fý_x001b__x000a_9ýU_x0001_Ð_x0008_¦)_x0007__x0001__x0001_ 2" xfId="5632" xr:uid="{00000000-0005-0000-0000-00005F180000}"/>
    <cellStyle name="þ_x001d_ðK_x000c_Fý_x001b__x000d_9ýU_x0001_Ð_x0008_¦)_x0007__x0001__x0001_" xfId="5633" xr:uid="{00000000-0005-0000-0000-000060180000}"/>
    <cellStyle name="þ_x001d_ðK_x000c_Fý_x001b__x000d_9ýU_x0001_Ð_x0008_¦)_x0007__x0001__x0001_ 2" xfId="5634" xr:uid="{00000000-0005-0000-0000-000061180000}"/>
    <cellStyle name="thuong-10" xfId="5635" xr:uid="{00000000-0005-0000-0000-000062180000}"/>
    <cellStyle name="thuong-10 2" xfId="5636" xr:uid="{00000000-0005-0000-0000-000063180000}"/>
    <cellStyle name="thuong-11" xfId="5637" xr:uid="{00000000-0005-0000-0000-000064180000}"/>
    <cellStyle name="thuong-11 2" xfId="5638" xr:uid="{00000000-0005-0000-0000-000065180000}"/>
    <cellStyle name="thuong-11 2 2" xfId="5639" xr:uid="{00000000-0005-0000-0000-000066180000}"/>
    <cellStyle name="thuong-11 3" xfId="5640" xr:uid="{00000000-0005-0000-0000-000067180000}"/>
    <cellStyle name="Thuyet minh" xfId="5641" xr:uid="{00000000-0005-0000-0000-000068180000}"/>
    <cellStyle name="Thuyet minh 2" xfId="5642" xr:uid="{00000000-0005-0000-0000-000069180000}"/>
    <cellStyle name="trang" xfId="5675" xr:uid="{00000000-0005-0000-0000-00006A180000}"/>
    <cellStyle name="trang 2" xfId="5676" xr:uid="{00000000-0005-0000-0000-00006B180000}"/>
    <cellStyle name="ux_3_¼­¿ï-¾È»ê" xfId="5681" xr:uid="{00000000-0005-0000-0000-00006C180000}"/>
    <cellStyle name="Valuta (0)_CALPREZZ" xfId="5682" xr:uid="{00000000-0005-0000-0000-00006D180000}"/>
    <cellStyle name="Valuta_ PESO ELETTR." xfId="5683" xr:uid="{00000000-0005-0000-0000-00006E180000}"/>
    <cellStyle name="VANG1" xfId="5684" xr:uid="{00000000-0005-0000-0000-00006F180000}"/>
    <cellStyle name="VANG1 2" xfId="5685" xr:uid="{00000000-0005-0000-0000-000070180000}"/>
    <cellStyle name="VANG1 2 2" xfId="5686" xr:uid="{00000000-0005-0000-0000-000071180000}"/>
    <cellStyle name="VANG1 3" xfId="5687" xr:uid="{00000000-0005-0000-0000-000072180000}"/>
    <cellStyle name="viet" xfId="5688" xr:uid="{00000000-0005-0000-0000-000073180000}"/>
    <cellStyle name="viet 2" xfId="5689" xr:uid="{00000000-0005-0000-0000-000074180000}"/>
    <cellStyle name="viet 2 2" xfId="5690" xr:uid="{00000000-0005-0000-0000-000075180000}"/>
    <cellStyle name="viet 2_KHKT_tong_quat_BK_(Pb_20.3)(1) (1)" xfId="5691" xr:uid="{00000000-0005-0000-0000-000076180000}"/>
    <cellStyle name="viet 3" xfId="5692" xr:uid="{00000000-0005-0000-0000-000077180000}"/>
    <cellStyle name="viet2" xfId="5693" xr:uid="{00000000-0005-0000-0000-000078180000}"/>
    <cellStyle name="viet2 2" xfId="5694" xr:uid="{00000000-0005-0000-0000-000079180000}"/>
    <cellStyle name="viet2 2 2" xfId="5695" xr:uid="{00000000-0005-0000-0000-00007A180000}"/>
    <cellStyle name="viet2 2_KHKT_tong_quat_BK_(Pb_20.3)(1) (1)" xfId="5696" xr:uid="{00000000-0005-0000-0000-00007B180000}"/>
    <cellStyle name="viet2 3" xfId="5697" xr:uid="{00000000-0005-0000-0000-00007C180000}"/>
    <cellStyle name="viet2_KHKT_tong_quat_BK_(Pb_20.3)(1) (1)" xfId="5698" xr:uid="{00000000-0005-0000-0000-00007D180000}"/>
    <cellStyle name="VLB-GTKÕ" xfId="5699" xr:uid="{00000000-0005-0000-0000-00007E180000}"/>
    <cellStyle name="VLB-GTKÕ 2" xfId="5700" xr:uid="{00000000-0005-0000-0000-00007F180000}"/>
    <cellStyle name="VN new romanNormal" xfId="5701" xr:uid="{00000000-0005-0000-0000-000080180000}"/>
    <cellStyle name="VN new romanNormal 2" xfId="5702" xr:uid="{00000000-0005-0000-0000-000081180000}"/>
    <cellStyle name="VN new romanNormal 2 2" xfId="5703" xr:uid="{00000000-0005-0000-0000-000082180000}"/>
    <cellStyle name="VN new romanNormal 2 2 2" xfId="5704" xr:uid="{00000000-0005-0000-0000-000083180000}"/>
    <cellStyle name="VN new romanNormal 2 3" xfId="5705" xr:uid="{00000000-0005-0000-0000-000084180000}"/>
    <cellStyle name="VN new romanNormal 3" xfId="5706" xr:uid="{00000000-0005-0000-0000-000085180000}"/>
    <cellStyle name="VN new romanNormal 3 2" xfId="5707" xr:uid="{00000000-0005-0000-0000-000086180000}"/>
    <cellStyle name="VN new romanNormal 3 2 2" xfId="5708" xr:uid="{00000000-0005-0000-0000-000087180000}"/>
    <cellStyle name="VN new romanNormal 3 3" xfId="5709" xr:uid="{00000000-0005-0000-0000-000088180000}"/>
    <cellStyle name="VN new romanNormal 4" xfId="5710" xr:uid="{00000000-0005-0000-0000-000089180000}"/>
    <cellStyle name="VN new romanNormal_05-12  KH trung han 2016-2020 - Liem Thinh edited" xfId="5711" xr:uid="{00000000-0005-0000-0000-00008A180000}"/>
    <cellStyle name="Vn Time 13" xfId="5712" xr:uid="{00000000-0005-0000-0000-00008B180000}"/>
    <cellStyle name="Vn Time 13 2" xfId="5713" xr:uid="{00000000-0005-0000-0000-00008C180000}"/>
    <cellStyle name="Vn Time 14" xfId="5714" xr:uid="{00000000-0005-0000-0000-00008D180000}"/>
    <cellStyle name="Vn Time 14 2" xfId="5715" xr:uid="{00000000-0005-0000-0000-00008E180000}"/>
    <cellStyle name="Vn Time 14 2 2" xfId="5716" xr:uid="{00000000-0005-0000-0000-00008F180000}"/>
    <cellStyle name="Vn Time 14 3" xfId="5717" xr:uid="{00000000-0005-0000-0000-000090180000}"/>
    <cellStyle name="Vn Time 14 3 2" xfId="5718" xr:uid="{00000000-0005-0000-0000-000091180000}"/>
    <cellStyle name="Vn Time 14 4" xfId="5719" xr:uid="{00000000-0005-0000-0000-000092180000}"/>
    <cellStyle name="VN time new roman" xfId="5720" xr:uid="{00000000-0005-0000-0000-000093180000}"/>
    <cellStyle name="VN time new roman 2" xfId="5721" xr:uid="{00000000-0005-0000-0000-000094180000}"/>
    <cellStyle name="VN time new roman 2 2" xfId="5722" xr:uid="{00000000-0005-0000-0000-000095180000}"/>
    <cellStyle name="VN time new roman 2 2 2" xfId="5723" xr:uid="{00000000-0005-0000-0000-000096180000}"/>
    <cellStyle name="VN time new roman 2 3" xfId="5724" xr:uid="{00000000-0005-0000-0000-000097180000}"/>
    <cellStyle name="VN time new roman 3" xfId="5725" xr:uid="{00000000-0005-0000-0000-000098180000}"/>
    <cellStyle name="VN time new roman 3 2" xfId="5726" xr:uid="{00000000-0005-0000-0000-000099180000}"/>
    <cellStyle name="VN time new roman 3 2 2" xfId="5727" xr:uid="{00000000-0005-0000-0000-00009A180000}"/>
    <cellStyle name="VN time new roman 3 3" xfId="5728" xr:uid="{00000000-0005-0000-0000-00009B180000}"/>
    <cellStyle name="VN time new roman 4" xfId="5729" xr:uid="{00000000-0005-0000-0000-00009C180000}"/>
    <cellStyle name="VN time new roman_05-12  KH trung han 2016-2020 - Liem Thinh edited" xfId="5730" xr:uid="{00000000-0005-0000-0000-00009D180000}"/>
    <cellStyle name="vn_time" xfId="5731" xr:uid="{00000000-0005-0000-0000-00009E180000}"/>
    <cellStyle name="vnbo" xfId="5732" xr:uid="{00000000-0005-0000-0000-00009F180000}"/>
    <cellStyle name="vnbo 2" xfId="5733" xr:uid="{00000000-0005-0000-0000-0000A0180000}"/>
    <cellStyle name="vnbo 2 2" xfId="5734" xr:uid="{00000000-0005-0000-0000-0000A1180000}"/>
    <cellStyle name="vnbo 2 2 2" xfId="6369" xr:uid="{00000000-0005-0000-0000-0000A2180000}"/>
    <cellStyle name="vnbo 3" xfId="5735" xr:uid="{00000000-0005-0000-0000-0000A3180000}"/>
    <cellStyle name="vnbo 3 2" xfId="5736" xr:uid="{00000000-0005-0000-0000-0000A4180000}"/>
    <cellStyle name="vnbo 3 2 2" xfId="6370" xr:uid="{00000000-0005-0000-0000-0000A5180000}"/>
    <cellStyle name="vnbo 4" xfId="5737" xr:uid="{00000000-0005-0000-0000-0000A6180000}"/>
    <cellStyle name="vnbo 4 2" xfId="6371" xr:uid="{00000000-0005-0000-0000-0000A7180000}"/>
    <cellStyle name="vnbo 5" xfId="6368" xr:uid="{00000000-0005-0000-0000-0000A8180000}"/>
    <cellStyle name="vntxt1" xfId="5756" xr:uid="{00000000-0005-0000-0000-0000A9180000}"/>
    <cellStyle name="vntxt1 10" xfId="5757" xr:uid="{00000000-0005-0000-0000-0000AA180000}"/>
    <cellStyle name="vntxt1 10 2" xfId="5758" xr:uid="{00000000-0005-0000-0000-0000AB180000}"/>
    <cellStyle name="vntxt1 11" xfId="5759" xr:uid="{00000000-0005-0000-0000-0000AC180000}"/>
    <cellStyle name="vntxt1 11 2" xfId="5760" xr:uid="{00000000-0005-0000-0000-0000AD180000}"/>
    <cellStyle name="vntxt1 12" xfId="5761" xr:uid="{00000000-0005-0000-0000-0000AE180000}"/>
    <cellStyle name="vntxt1 12 2" xfId="5762" xr:uid="{00000000-0005-0000-0000-0000AF180000}"/>
    <cellStyle name="vntxt1 13" xfId="5763" xr:uid="{00000000-0005-0000-0000-0000B0180000}"/>
    <cellStyle name="vntxt1 13 2" xfId="5764" xr:uid="{00000000-0005-0000-0000-0000B1180000}"/>
    <cellStyle name="vntxt1 14" xfId="5765" xr:uid="{00000000-0005-0000-0000-0000B2180000}"/>
    <cellStyle name="vntxt1 14 2" xfId="5766" xr:uid="{00000000-0005-0000-0000-0000B3180000}"/>
    <cellStyle name="vntxt1 15" xfId="5767" xr:uid="{00000000-0005-0000-0000-0000B4180000}"/>
    <cellStyle name="vntxt1 15 2" xfId="5768" xr:uid="{00000000-0005-0000-0000-0000B5180000}"/>
    <cellStyle name="vntxt1 16" xfId="5769" xr:uid="{00000000-0005-0000-0000-0000B6180000}"/>
    <cellStyle name="vntxt1 16 2" xfId="5770" xr:uid="{00000000-0005-0000-0000-0000B7180000}"/>
    <cellStyle name="vntxt1 17" xfId="5771" xr:uid="{00000000-0005-0000-0000-0000B8180000}"/>
    <cellStyle name="vntxt1 2" xfId="5772" xr:uid="{00000000-0005-0000-0000-0000B9180000}"/>
    <cellStyle name="vntxt1 2 2" xfId="5773" xr:uid="{00000000-0005-0000-0000-0000BA180000}"/>
    <cellStyle name="vntxt1 3" xfId="5774" xr:uid="{00000000-0005-0000-0000-0000BB180000}"/>
    <cellStyle name="vntxt1 3 2" xfId="5775" xr:uid="{00000000-0005-0000-0000-0000BC180000}"/>
    <cellStyle name="vntxt1 4" xfId="5776" xr:uid="{00000000-0005-0000-0000-0000BD180000}"/>
    <cellStyle name="vntxt1 4 2" xfId="5777" xr:uid="{00000000-0005-0000-0000-0000BE180000}"/>
    <cellStyle name="vntxt1 5" xfId="5778" xr:uid="{00000000-0005-0000-0000-0000BF180000}"/>
    <cellStyle name="vntxt1 5 2" xfId="5779" xr:uid="{00000000-0005-0000-0000-0000C0180000}"/>
    <cellStyle name="vntxt1 6" xfId="5780" xr:uid="{00000000-0005-0000-0000-0000C1180000}"/>
    <cellStyle name="vntxt1 6 2" xfId="5781" xr:uid="{00000000-0005-0000-0000-0000C2180000}"/>
    <cellStyle name="vntxt1 7" xfId="5782" xr:uid="{00000000-0005-0000-0000-0000C3180000}"/>
    <cellStyle name="vntxt1 7 2" xfId="5783" xr:uid="{00000000-0005-0000-0000-0000C4180000}"/>
    <cellStyle name="vntxt1 8" xfId="5784" xr:uid="{00000000-0005-0000-0000-0000C5180000}"/>
    <cellStyle name="vntxt1 8 2" xfId="5785" xr:uid="{00000000-0005-0000-0000-0000C6180000}"/>
    <cellStyle name="vntxt1 9" xfId="5786" xr:uid="{00000000-0005-0000-0000-0000C7180000}"/>
    <cellStyle name="vntxt1 9 2" xfId="5787" xr:uid="{00000000-0005-0000-0000-0000C8180000}"/>
    <cellStyle name="vntxt1_05-12  KH trung han 2016-2020 - Liem Thinh edited" xfId="5788" xr:uid="{00000000-0005-0000-0000-0000C9180000}"/>
    <cellStyle name="vntxt2" xfId="5789" xr:uid="{00000000-0005-0000-0000-0000CA180000}"/>
    <cellStyle name="vntxt2 2" xfId="5790" xr:uid="{00000000-0005-0000-0000-0000CB180000}"/>
    <cellStyle name="vnhead1" xfId="5738" xr:uid="{00000000-0005-0000-0000-0000CC180000}"/>
    <cellStyle name="vnhead1 2" xfId="5739" xr:uid="{00000000-0005-0000-0000-0000CD180000}"/>
    <cellStyle name="vnhead1 2 2" xfId="5740" xr:uid="{00000000-0005-0000-0000-0000CE180000}"/>
    <cellStyle name="vnhead1 3" xfId="5741" xr:uid="{00000000-0005-0000-0000-0000CF180000}"/>
    <cellStyle name="vnhead2" xfId="5742" xr:uid="{00000000-0005-0000-0000-0000D0180000}"/>
    <cellStyle name="vnhead2 2" xfId="5743" xr:uid="{00000000-0005-0000-0000-0000D1180000}"/>
    <cellStyle name="vnhead2 2 2" xfId="5744" xr:uid="{00000000-0005-0000-0000-0000D2180000}"/>
    <cellStyle name="vnhead2 2 2 2" xfId="6373" xr:uid="{00000000-0005-0000-0000-0000D3180000}"/>
    <cellStyle name="vnhead2 3" xfId="5745" xr:uid="{00000000-0005-0000-0000-0000D4180000}"/>
    <cellStyle name="vnhead2 3 2" xfId="5746" xr:uid="{00000000-0005-0000-0000-0000D5180000}"/>
    <cellStyle name="vnhead2 3 2 2" xfId="6374" xr:uid="{00000000-0005-0000-0000-0000D6180000}"/>
    <cellStyle name="vnhead2 4" xfId="5747" xr:uid="{00000000-0005-0000-0000-0000D7180000}"/>
    <cellStyle name="vnhead2 4 2" xfId="6375" xr:uid="{00000000-0005-0000-0000-0000D8180000}"/>
    <cellStyle name="vnhead2 5" xfId="6372" xr:uid="{00000000-0005-0000-0000-0000D9180000}"/>
    <cellStyle name="vnhead3" xfId="5748" xr:uid="{00000000-0005-0000-0000-0000DA180000}"/>
    <cellStyle name="vnhead3 2" xfId="5749" xr:uid="{00000000-0005-0000-0000-0000DB180000}"/>
    <cellStyle name="vnhead3 2 2" xfId="5750" xr:uid="{00000000-0005-0000-0000-0000DC180000}"/>
    <cellStyle name="vnhead3 2 2 2" xfId="6377" xr:uid="{00000000-0005-0000-0000-0000DD180000}"/>
    <cellStyle name="vnhead3 3" xfId="5751" xr:uid="{00000000-0005-0000-0000-0000DE180000}"/>
    <cellStyle name="vnhead3 3 2" xfId="5752" xr:uid="{00000000-0005-0000-0000-0000DF180000}"/>
    <cellStyle name="vnhead3 3 2 2" xfId="6378" xr:uid="{00000000-0005-0000-0000-0000E0180000}"/>
    <cellStyle name="vnhead3 4" xfId="5753" xr:uid="{00000000-0005-0000-0000-0000E1180000}"/>
    <cellStyle name="vnhead3 4 2" xfId="6379" xr:uid="{00000000-0005-0000-0000-0000E2180000}"/>
    <cellStyle name="vnhead3 5" xfId="6376" xr:uid="{00000000-0005-0000-0000-0000E3180000}"/>
    <cellStyle name="vnhead4" xfId="5754" xr:uid="{00000000-0005-0000-0000-0000E4180000}"/>
    <cellStyle name="vnhead4 2" xfId="5755" xr:uid="{00000000-0005-0000-0000-0000E5180000}"/>
    <cellStyle name="W?hrung [0]_35ERI8T2gbIEMixb4v26icuOo" xfId="5791" xr:uid="{00000000-0005-0000-0000-0000E6180000}"/>
    <cellStyle name="W?hrung_35ERI8T2gbIEMixb4v26icuOo" xfId="5792" xr:uid="{00000000-0005-0000-0000-0000E7180000}"/>
    <cellStyle name="Währung [0]_68574_Materialbedarfsliste" xfId="5793" xr:uid="{00000000-0005-0000-0000-0000E8180000}"/>
    <cellStyle name="Währung_68574_Materialbedarfsliste" xfId="5794" xr:uid="{00000000-0005-0000-0000-0000E9180000}"/>
    <cellStyle name="Walutowy [0]_Invoices2001Slovakia" xfId="5795" xr:uid="{00000000-0005-0000-0000-0000EA180000}"/>
    <cellStyle name="Walutowy_Invoices2001Slovakia" xfId="5796" xr:uid="{00000000-0005-0000-0000-0000EB180000}"/>
    <cellStyle name="Warning Text 2" xfId="86" xr:uid="{00000000-0005-0000-0000-0000EC180000}"/>
    <cellStyle name="Warning Text 2 2" xfId="5797" xr:uid="{00000000-0005-0000-0000-0000ED180000}"/>
    <cellStyle name="Warning Text 3" xfId="5798" xr:uid="{00000000-0005-0000-0000-0000EE180000}"/>
    <cellStyle name="Warning Text 4" xfId="5799" xr:uid="{00000000-0005-0000-0000-0000EF180000}"/>
    <cellStyle name="Warning Text 5" xfId="85" xr:uid="{00000000-0005-0000-0000-0000F0180000}"/>
    <cellStyle name="wrap" xfId="5800" xr:uid="{00000000-0005-0000-0000-0000F1180000}"/>
    <cellStyle name="wrap 2" xfId="5801" xr:uid="{00000000-0005-0000-0000-0000F2180000}"/>
    <cellStyle name="Wไhrung [0]_35ERI8T2gbIEMixb4v26icuOo" xfId="5802" xr:uid="{00000000-0005-0000-0000-0000F3180000}"/>
    <cellStyle name="Wไhrung_35ERI8T2gbIEMixb4v26icuOo" xfId="5803" xr:uid="{00000000-0005-0000-0000-0000F4180000}"/>
    <cellStyle name="xan1" xfId="5804" xr:uid="{00000000-0005-0000-0000-0000F5180000}"/>
    <cellStyle name="xan1 2" xfId="5805" xr:uid="{00000000-0005-0000-0000-0000F6180000}"/>
    <cellStyle name="xuan" xfId="5806" xr:uid="{00000000-0005-0000-0000-0000F7180000}"/>
    <cellStyle name="xuan 2" xfId="5807" xr:uid="{00000000-0005-0000-0000-0000F8180000}"/>
    <cellStyle name="y" xfId="5808" xr:uid="{00000000-0005-0000-0000-0000F9180000}"/>
    <cellStyle name="y 2" xfId="5809" xr:uid="{00000000-0005-0000-0000-0000FA180000}"/>
    <cellStyle name="y 2 2" xfId="5810" xr:uid="{00000000-0005-0000-0000-0000FB180000}"/>
    <cellStyle name="y 3" xfId="5811" xr:uid="{00000000-0005-0000-0000-0000FC180000}"/>
    <cellStyle name="Ý kh¸c_B¶ng 1 (2)" xfId="5812" xr:uid="{00000000-0005-0000-0000-0000FD180000}"/>
    <cellStyle name="เครื่องหมายสกุลเงิน [0]_FTC_OFFER" xfId="5813" xr:uid="{00000000-0005-0000-0000-0000FE180000}"/>
    <cellStyle name="เครื่องหมายสกุลเงิน_FTC_OFFER" xfId="5814" xr:uid="{00000000-0005-0000-0000-0000FF180000}"/>
    <cellStyle name="ปกติ_FTC_OFFER" xfId="5815" xr:uid="{00000000-0005-0000-0000-000000190000}"/>
    <cellStyle name=" [0.00]_ Att. 1- Cover" xfId="5816" xr:uid="{00000000-0005-0000-0000-000001190000}"/>
    <cellStyle name="_ Att. 1- Cover" xfId="5817" xr:uid="{00000000-0005-0000-0000-000002190000}"/>
    <cellStyle name="?_ Att. 1- Cover" xfId="5818" xr:uid="{00000000-0005-0000-0000-000003190000}"/>
    <cellStyle name="똿뗦먛귟 [0.00]_PRODUCT DETAIL Q1" xfId="5819" xr:uid="{00000000-0005-0000-0000-000004190000}"/>
    <cellStyle name="똿뗦먛귟_PRODUCT DETAIL Q1" xfId="5820" xr:uid="{00000000-0005-0000-0000-000005190000}"/>
    <cellStyle name="믅됞 [0.00]_PRODUCT DETAIL Q1" xfId="5821" xr:uid="{00000000-0005-0000-0000-000006190000}"/>
    <cellStyle name="믅됞_PRODUCT DETAIL Q1" xfId="5822" xr:uid="{00000000-0005-0000-0000-000007190000}"/>
    <cellStyle name="백분율_††††† " xfId="5823" xr:uid="{00000000-0005-0000-0000-000008190000}"/>
    <cellStyle name="뷭?_BOOKSHIP" xfId="5824" xr:uid="{00000000-0005-0000-0000-000009190000}"/>
    <cellStyle name="안건회계법인" xfId="5825" xr:uid="{00000000-0005-0000-0000-00000A190000}"/>
    <cellStyle name="안건회계법인 2" xfId="5826" xr:uid="{00000000-0005-0000-0000-00000B190000}"/>
    <cellStyle name="콤맀_Sheet1_총괄표 (수출입) (2)" xfId="5827" xr:uid="{00000000-0005-0000-0000-00000C190000}"/>
    <cellStyle name="콤마 [ - 유형1" xfId="5828" xr:uid="{00000000-0005-0000-0000-00000D190000}"/>
    <cellStyle name="콤마 [ - 유형1 2" xfId="5829" xr:uid="{00000000-0005-0000-0000-00000E190000}"/>
    <cellStyle name="콤마 [ - 유형2" xfId="5830" xr:uid="{00000000-0005-0000-0000-00000F190000}"/>
    <cellStyle name="콤마 [ - 유형2 2" xfId="5831" xr:uid="{00000000-0005-0000-0000-000010190000}"/>
    <cellStyle name="콤마 [ - 유형3" xfId="5832" xr:uid="{00000000-0005-0000-0000-000011190000}"/>
    <cellStyle name="콤마 [ - 유형3 2" xfId="5833" xr:uid="{00000000-0005-0000-0000-000012190000}"/>
    <cellStyle name="콤마 [ - 유형4" xfId="5834" xr:uid="{00000000-0005-0000-0000-000013190000}"/>
    <cellStyle name="콤마 [ - 유형4 2" xfId="5835" xr:uid="{00000000-0005-0000-0000-000014190000}"/>
    <cellStyle name="콤마 [ - 유형5" xfId="5836" xr:uid="{00000000-0005-0000-0000-000015190000}"/>
    <cellStyle name="콤마 [ - 유형5 2" xfId="5837" xr:uid="{00000000-0005-0000-0000-000016190000}"/>
    <cellStyle name="콤마 [ - 유형6" xfId="5838" xr:uid="{00000000-0005-0000-0000-000017190000}"/>
    <cellStyle name="콤마 [ - 유형6 2" xfId="5839" xr:uid="{00000000-0005-0000-0000-000018190000}"/>
    <cellStyle name="콤마 [ - 유형7" xfId="5840" xr:uid="{00000000-0005-0000-0000-000019190000}"/>
    <cellStyle name="콤마 [ - 유형7 2" xfId="5841" xr:uid="{00000000-0005-0000-0000-00001A190000}"/>
    <cellStyle name="콤마 [ - 유형8" xfId="5842" xr:uid="{00000000-0005-0000-0000-00001B190000}"/>
    <cellStyle name="콤마 [ - 유형8 2" xfId="5843" xr:uid="{00000000-0005-0000-0000-00001C190000}"/>
    <cellStyle name="콤마 [0]_ 비목별 월별기술 " xfId="5844" xr:uid="{00000000-0005-0000-0000-00001D190000}"/>
    <cellStyle name="콤마_ 비목별 월별기술 " xfId="5845" xr:uid="{00000000-0005-0000-0000-00001E190000}"/>
    <cellStyle name="통화 [0]_††††† " xfId="5846" xr:uid="{00000000-0005-0000-0000-00001F190000}"/>
    <cellStyle name="통화_††††† " xfId="5847" xr:uid="{00000000-0005-0000-0000-000020190000}"/>
    <cellStyle name="표섀_변경(최종)" xfId="5848" xr:uid="{00000000-0005-0000-0000-000021190000}"/>
    <cellStyle name="표준_ 97년 경영분석(안)" xfId="5849" xr:uid="{00000000-0005-0000-0000-000022190000}"/>
    <cellStyle name="표줠_Sheet1_1_총괄표 (수출입) (2)" xfId="5850" xr:uid="{00000000-0005-0000-0000-000023190000}"/>
    <cellStyle name="一般_00Q3902REV.1" xfId="5851" xr:uid="{00000000-0005-0000-0000-000024190000}"/>
    <cellStyle name="千分位[0]_00Q3902REV.1" xfId="5852" xr:uid="{00000000-0005-0000-0000-000025190000}"/>
    <cellStyle name="千分位_00Q3902REV.1" xfId="5853" xr:uid="{00000000-0005-0000-0000-000026190000}"/>
    <cellStyle name="桁区切り [0.00]_BE-BQ" xfId="5854" xr:uid="{00000000-0005-0000-0000-000027190000}"/>
    <cellStyle name="桁区切り_BE-BQ" xfId="5855" xr:uid="{00000000-0005-0000-0000-000028190000}"/>
    <cellStyle name="標準_(A1)BOQ " xfId="5856" xr:uid="{00000000-0005-0000-0000-000029190000}"/>
    <cellStyle name="貨幣 [0]_00Q3902REV.1" xfId="5857" xr:uid="{00000000-0005-0000-0000-00002A190000}"/>
    <cellStyle name="貨幣[0]_BRE" xfId="5858" xr:uid="{00000000-0005-0000-0000-00002B190000}"/>
    <cellStyle name="貨幣_00Q3902REV.1" xfId="5859" xr:uid="{00000000-0005-0000-0000-00002C190000}"/>
    <cellStyle name="通貨 [0.00]_BE-BQ" xfId="5860" xr:uid="{00000000-0005-0000-0000-00002D190000}"/>
    <cellStyle name="通貨_BE-BQ" xfId="5861" xr:uid="{00000000-0005-0000-0000-00002E190000}"/>
  </cellStyles>
  <dxfs count="17">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ill>
        <patternFill patternType="none"/>
      </fill>
      <border>
        <left style="thin">
          <color rgb="FF000000"/>
        </left>
        <right style="thin">
          <color rgb="FF000000"/>
        </right>
        <top style="thin">
          <color rgb="FF000000"/>
        </top>
        <bottom style="thin">
          <color rgb="FF000000"/>
        </bottom>
      </border>
    </dxf>
    <dxf>
      <fill>
        <patternFill patternType="none"/>
      </fill>
      <border>
        <left style="thin">
          <color rgb="FF000000"/>
        </left>
        <right style="thin">
          <color rgb="FF000000"/>
        </right>
        <top style="thin">
          <color rgb="FF000000"/>
        </top>
        <bottom style="thin">
          <color rgb="FF000000"/>
        </bottom>
      </border>
    </dxf>
    <dxf>
      <fill>
        <patternFill patternType="none"/>
      </fill>
      <border>
        <left style="thin">
          <color rgb="FF000000"/>
        </left>
        <right style="thin">
          <color rgb="FF000000"/>
        </right>
        <top style="thin">
          <color rgb="FF000000"/>
        </top>
        <bottom style="thin">
          <color rgb="FF000000"/>
        </bottom>
      </border>
    </dxf>
    <dxf>
      <fill>
        <patternFill patternType="none"/>
      </fill>
      <border>
        <left style="thin">
          <color rgb="FF000000"/>
        </left>
        <right style="thin">
          <color rgb="FF000000"/>
        </right>
        <top style="thin">
          <color rgb="FF000000"/>
        </top>
        <bottom style="thin">
          <color rgb="FF000000"/>
        </bottom>
      </border>
    </dxf>
    <dxf>
      <fill>
        <patternFill patternType="none"/>
      </fill>
      <border>
        <left style="thin">
          <color rgb="FF000000"/>
        </left>
        <right style="thin">
          <color rgb="FF000000"/>
        </right>
        <top style="thin">
          <color rgb="FF000000"/>
        </top>
        <bottom style="thin">
          <color rgb="FF000000"/>
        </bottom>
      </border>
    </dxf>
    <dxf>
      <fill>
        <patternFill patternType="none"/>
      </fill>
      <border>
        <left style="thin">
          <color rgb="FF000000"/>
        </left>
        <right style="thin">
          <color rgb="FF000000"/>
        </right>
        <top style="thin">
          <color rgb="FF000000"/>
        </top>
        <bottom style="thin">
          <color rgb="FF000000"/>
        </bottom>
      </border>
    </dxf>
    <dxf>
      <fill>
        <patternFill patternType="none"/>
      </fill>
      <border>
        <left style="thin">
          <color rgb="FF000000"/>
        </left>
        <right style="thin">
          <color rgb="FF000000"/>
        </right>
        <top style="thin">
          <color rgb="FF000000"/>
        </top>
        <bottom style="thin">
          <color rgb="FF000000"/>
        </bottom>
      </border>
    </dxf>
    <dxf>
      <fill>
        <patternFill patternType="none"/>
      </fill>
      <border>
        <left style="thin">
          <color rgb="FF000000"/>
        </left>
        <right style="thin">
          <color rgb="FF000000"/>
        </right>
        <top style="thin">
          <color rgb="FF000000"/>
        </top>
        <bottom style="thin">
          <color rgb="FF000000"/>
        </bottom>
      </border>
    </dxf>
    <dxf>
      <fill>
        <patternFill patternType="none"/>
      </fill>
      <border>
        <left style="thin">
          <color rgb="FF000000"/>
        </left>
        <right style="thin">
          <color rgb="FF000000"/>
        </right>
        <top style="thin">
          <color rgb="FF000000"/>
        </top>
        <bottom style="thin">
          <color rgb="FF000000"/>
        </bottom>
      </border>
    </dxf>
    <dxf>
      <fill>
        <patternFill patternType="none"/>
      </fill>
      <border>
        <left style="thin">
          <color rgb="FF000000"/>
        </left>
        <right style="thin">
          <color rgb="FF000000"/>
        </right>
        <top style="thin">
          <color rgb="FF000000"/>
        </top>
        <bottom style="thin">
          <color rgb="FF00000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default.DESKTOP-0Q37282\Documents\Zalo%20Received%20Files\X&#194;Y%20D&#7920;NG%20G&#7916;I%20B&#7896;\DANH%20M&#7908;C%20D&#7920;%20&#193;N%20&#272;&#195;%20&#272;&#431;&#7906;C%20B&#7888;%20TR&#205;%20V&#7888;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default.DESKTOP-0Q37282\Documents\Zalo%20Received%20Files\X&#194;Y%20D&#7920;NG%20G&#7916;I%20B&#7896;\DANH%20M&#7908;C%20BAO%20G&#7890;M%20T&#7844;T%20C&#7842;%20NGU&#7890;N%20V&#7888;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ng hop"/>
      <sheetName val="1.TH ngành,LV"/>
      <sheetName val="2.NSTW"/>
      <sheetName val="3.ODA"/>
      <sheetName val="4. PHỤC HỒI"/>
      <sheetName val="Danh muc"/>
      <sheetName val="5.NSDP"/>
      <sheetName val="6.XSKT"/>
      <sheetName val="7.VON DAT"/>
      <sheetName val="8.VON DAT TANG THEM"/>
      <sheetName val="9.KCN"/>
      <sheetName val="Sheet4"/>
      <sheetName val="Sheet1"/>
      <sheetName val="Sheet2"/>
      <sheetName val="Sheet3"/>
    </sheetNames>
    <sheetDataSet>
      <sheetData sheetId="0"/>
      <sheetData sheetId="1"/>
      <sheetData sheetId="2"/>
      <sheetData sheetId="3"/>
      <sheetData sheetId="4"/>
      <sheetData sheetId="5">
        <row r="4">
          <cell r="D4">
            <v>14070276.871091001</v>
          </cell>
        </row>
      </sheetData>
      <sheetData sheetId="6"/>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ng hop"/>
      <sheetName val="TH ngành,LV"/>
      <sheetName val="1.NSTW"/>
      <sheetName val="2.ODA"/>
      <sheetName val="3. PHỤC HỒI"/>
      <sheetName val="3.NSDP"/>
      <sheetName val="4.XSKT"/>
      <sheetName val="5.VON DAT"/>
      <sheetName val="6.VON DAT TANG THEM"/>
      <sheetName val="7.KCN"/>
    </sheetNames>
    <sheetDataSet>
      <sheetData sheetId="0"/>
      <sheetData sheetId="1">
        <row r="5">
          <cell r="N5">
            <v>16814210.871091001</v>
          </cell>
        </row>
      </sheetData>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4"/>
  <sheetViews>
    <sheetView topLeftCell="A4" zoomScale="70" zoomScaleNormal="70" zoomScaleSheetLayoutView="85" workbookViewId="0">
      <selection activeCell="B14" sqref="B14"/>
    </sheetView>
    <sheetView workbookViewId="1">
      <selection sqref="A1:G1"/>
    </sheetView>
  </sheetViews>
  <sheetFormatPr defaultColWidth="8.88671875" defaultRowHeight="18"/>
  <cols>
    <col min="1" max="1" width="10.5546875" style="657" customWidth="1"/>
    <col min="2" max="2" width="35.6640625" style="657" customWidth="1"/>
    <col min="3" max="3" width="13.44140625" style="657" customWidth="1"/>
    <col min="4" max="4" width="13.33203125" style="657" customWidth="1"/>
    <col min="5" max="5" width="8.88671875" style="657" customWidth="1"/>
    <col min="6" max="6" width="14.44140625" style="657" customWidth="1"/>
    <col min="7" max="7" width="10.88671875" style="657" customWidth="1"/>
    <col min="8" max="8" width="8.88671875" style="657"/>
    <col min="9" max="11" width="8.88671875" style="657" customWidth="1"/>
    <col min="12" max="12" width="11.6640625" style="657" customWidth="1"/>
    <col min="13" max="16" width="11.6640625" style="657" hidden="1" customWidth="1"/>
    <col min="17" max="20" width="11.6640625" style="657" customWidth="1"/>
    <col min="21" max="16384" width="8.88671875" style="657"/>
  </cols>
  <sheetData>
    <row r="1" spans="1:16" ht="27.75" customHeight="1">
      <c r="A1" s="722" t="s">
        <v>605</v>
      </c>
      <c r="B1" s="722"/>
      <c r="C1" s="722"/>
      <c r="D1" s="722"/>
      <c r="E1" s="722"/>
      <c r="F1" s="722"/>
      <c r="G1" s="722"/>
    </row>
    <row r="2" spans="1:16" ht="33" customHeight="1">
      <c r="A2" s="723" t="s">
        <v>654</v>
      </c>
      <c r="B2" s="723"/>
      <c r="C2" s="723"/>
      <c r="D2" s="723"/>
      <c r="E2" s="723"/>
      <c r="F2" s="723"/>
      <c r="G2" s="723"/>
    </row>
    <row r="3" spans="1:16" s="658" customFormat="1" ht="45.75" customHeight="1">
      <c r="A3" s="724" t="str">
        <f>+'II. XDCBTT'!A3:U3</f>
        <v>(Kèm theo Quyết định số 884/QĐ-UBND ngày 10 tháng 10 năm 2026 của UBND xã Cường Lợi)</v>
      </c>
      <c r="B3" s="724"/>
      <c r="C3" s="724"/>
      <c r="D3" s="724"/>
      <c r="E3" s="724"/>
      <c r="F3" s="724"/>
      <c r="G3" s="724"/>
    </row>
    <row r="4" spans="1:16" ht="38.25" customHeight="1">
      <c r="C4" s="721" t="s">
        <v>32</v>
      </c>
      <c r="D4" s="721"/>
      <c r="E4" s="721"/>
      <c r="F4" s="721"/>
      <c r="G4" s="721"/>
    </row>
    <row r="5" spans="1:16" ht="44.25" customHeight="1">
      <c r="A5" s="725" t="s">
        <v>33</v>
      </c>
      <c r="B5" s="725" t="s">
        <v>589</v>
      </c>
      <c r="C5" s="726" t="s">
        <v>640</v>
      </c>
      <c r="D5" s="728" t="s">
        <v>631</v>
      </c>
      <c r="E5" s="729"/>
      <c r="F5" s="730" t="s">
        <v>641</v>
      </c>
      <c r="G5" s="725" t="s">
        <v>5</v>
      </c>
    </row>
    <row r="6" spans="1:16" ht="58.5" customHeight="1">
      <c r="A6" s="725"/>
      <c r="B6" s="725"/>
      <c r="C6" s="727"/>
      <c r="D6" s="671" t="s">
        <v>633</v>
      </c>
      <c r="E6" s="671" t="s">
        <v>632</v>
      </c>
      <c r="F6" s="727"/>
      <c r="G6" s="725"/>
    </row>
    <row r="7" spans="1:16" ht="31.5" customHeight="1">
      <c r="A7" s="672"/>
      <c r="B7" s="671" t="s">
        <v>6</v>
      </c>
      <c r="C7" s="673">
        <f>+C8</f>
        <v>8174</v>
      </c>
      <c r="D7" s="673">
        <f t="shared" ref="D7:F7" si="0">+D8</f>
        <v>0</v>
      </c>
      <c r="E7" s="673">
        <f t="shared" si="0"/>
        <v>0</v>
      </c>
      <c r="F7" s="673">
        <f t="shared" si="0"/>
        <v>8174</v>
      </c>
      <c r="G7" s="674"/>
      <c r="K7" s="659"/>
      <c r="N7" s="659"/>
    </row>
    <row r="8" spans="1:16" ht="42.75" customHeight="1">
      <c r="A8" s="671" t="s">
        <v>43</v>
      </c>
      <c r="B8" s="675" t="s">
        <v>586</v>
      </c>
      <c r="C8" s="676">
        <f>+C9+C10+C13+C14</f>
        <v>8174</v>
      </c>
      <c r="D8" s="676">
        <f>+D9+D10+D13+D14</f>
        <v>0</v>
      </c>
      <c r="E8" s="676">
        <f>+E9+E10+E13+E14</f>
        <v>0</v>
      </c>
      <c r="F8" s="676">
        <f>+F9+F10+F13+F14</f>
        <v>8174</v>
      </c>
      <c r="G8" s="694"/>
      <c r="N8" s="660">
        <f t="shared" ref="N8:N14" si="1">+C8/$C$7*100</f>
        <v>100</v>
      </c>
    </row>
    <row r="9" spans="1:16" ht="58.5" customHeight="1">
      <c r="A9" s="677">
        <v>1</v>
      </c>
      <c r="B9" s="672" t="s">
        <v>609</v>
      </c>
      <c r="C9" s="678">
        <v>2000</v>
      </c>
      <c r="D9" s="678"/>
      <c r="E9" s="678"/>
      <c r="F9" s="678">
        <f>+C9+D9-E9</f>
        <v>2000</v>
      </c>
      <c r="G9" s="695" t="s">
        <v>672</v>
      </c>
      <c r="N9" s="660">
        <f t="shared" si="1"/>
        <v>24.46782481037436</v>
      </c>
      <c r="O9" s="660">
        <f>8640/C7*100</f>
        <v>105.70100318081724</v>
      </c>
    </row>
    <row r="10" spans="1:16" ht="42.75" customHeight="1">
      <c r="A10" s="503">
        <v>2</v>
      </c>
      <c r="B10" s="672" t="s">
        <v>610</v>
      </c>
      <c r="C10" s="678">
        <f>+C11+C12</f>
        <v>1377</v>
      </c>
      <c r="D10" s="678"/>
      <c r="E10" s="678">
        <f>+E12</f>
        <v>0</v>
      </c>
      <c r="F10" s="678">
        <f>+C10+D10-E10</f>
        <v>1377</v>
      </c>
      <c r="G10" s="696"/>
      <c r="N10" s="660">
        <f t="shared" si="1"/>
        <v>16.846097381942744</v>
      </c>
      <c r="O10" s="659">
        <f>+C9-8640</f>
        <v>-6640</v>
      </c>
      <c r="P10" s="660">
        <f>+O10/C7*100</f>
        <v>-81.233178370442872</v>
      </c>
    </row>
    <row r="11" spans="1:16" ht="66" customHeight="1">
      <c r="A11" s="677" t="s">
        <v>639</v>
      </c>
      <c r="B11" s="672" t="s">
        <v>612</v>
      </c>
      <c r="C11" s="678">
        <v>69</v>
      </c>
      <c r="D11" s="678"/>
      <c r="E11" s="678"/>
      <c r="F11" s="678">
        <f t="shared" ref="F11:F14" si="2">+C11+D11-E11</f>
        <v>69</v>
      </c>
      <c r="G11" s="719" t="s">
        <v>673</v>
      </c>
      <c r="N11" s="660">
        <f t="shared" si="1"/>
        <v>0.84413995595791524</v>
      </c>
      <c r="O11" s="660">
        <f>8640/C9*100</f>
        <v>432</v>
      </c>
    </row>
    <row r="12" spans="1:16" ht="54.75" customHeight="1">
      <c r="A12" s="677" t="s">
        <v>639</v>
      </c>
      <c r="B12" s="672" t="s">
        <v>611</v>
      </c>
      <c r="C12" s="678">
        <f>138+1170</f>
        <v>1308</v>
      </c>
      <c r="D12" s="678"/>
      <c r="E12" s="678"/>
      <c r="F12" s="678">
        <f t="shared" si="2"/>
        <v>1308</v>
      </c>
      <c r="G12" s="720"/>
      <c r="N12" s="660">
        <f t="shared" si="1"/>
        <v>16.001957425984831</v>
      </c>
      <c r="O12" s="659">
        <f>+C11-8640</f>
        <v>-8571</v>
      </c>
      <c r="P12" s="660">
        <f>+O12/C9*100</f>
        <v>-428.55</v>
      </c>
    </row>
    <row r="13" spans="1:16" ht="74.25" customHeight="1">
      <c r="A13" s="677">
        <v>3</v>
      </c>
      <c r="B13" s="672" t="s">
        <v>638</v>
      </c>
      <c r="C13" s="678">
        <v>2100</v>
      </c>
      <c r="D13" s="678"/>
      <c r="E13" s="678"/>
      <c r="F13" s="678">
        <f t="shared" si="2"/>
        <v>2100</v>
      </c>
      <c r="G13" s="695" t="s">
        <v>674</v>
      </c>
      <c r="N13" s="660">
        <f t="shared" si="1"/>
        <v>25.691216050893072</v>
      </c>
      <c r="O13" s="660">
        <f>8640/C11*100</f>
        <v>12521.739130434782</v>
      </c>
    </row>
    <row r="14" spans="1:16" ht="107.25" customHeight="1">
      <c r="A14" s="677">
        <v>4</v>
      </c>
      <c r="B14" s="672" t="s">
        <v>655</v>
      </c>
      <c r="C14" s="678">
        <v>2697</v>
      </c>
      <c r="D14" s="678"/>
      <c r="E14" s="678"/>
      <c r="F14" s="678">
        <f t="shared" si="2"/>
        <v>2697</v>
      </c>
      <c r="G14" s="695" t="s">
        <v>675</v>
      </c>
      <c r="N14" s="660">
        <f t="shared" si="1"/>
        <v>32.994861756789824</v>
      </c>
      <c r="O14" s="660">
        <f>8640/C12*100</f>
        <v>660.55045871559639</v>
      </c>
    </row>
  </sheetData>
  <mergeCells count="11">
    <mergeCell ref="G11:G12"/>
    <mergeCell ref="C4:G4"/>
    <mergeCell ref="A1:G1"/>
    <mergeCell ref="A2:G2"/>
    <mergeCell ref="A3:G3"/>
    <mergeCell ref="G5:G6"/>
    <mergeCell ref="A5:A6"/>
    <mergeCell ref="B5:B6"/>
    <mergeCell ref="C5:C6"/>
    <mergeCell ref="D5:E5"/>
    <mergeCell ref="F5:F6"/>
  </mergeCells>
  <printOptions horizontalCentered="1"/>
  <pageMargins left="0" right="0" top="0.74803149606299202" bottom="0.74803149606299202" header="0.31496062992126" footer="0.31496062992126"/>
  <pageSetup paperSize="9" scale="9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X264"/>
  <sheetViews>
    <sheetView topLeftCell="A10" zoomScale="55" zoomScaleNormal="55" zoomScaleSheetLayoutView="55" workbookViewId="0">
      <selection activeCell="K29" sqref="K29"/>
    </sheetView>
    <sheetView workbookViewId="1">
      <selection sqref="A1:U1"/>
    </sheetView>
  </sheetViews>
  <sheetFormatPr defaultColWidth="14.44140625" defaultRowHeight="20.399999999999999" outlineLevelCol="1"/>
  <cols>
    <col min="1" max="1" width="9.88671875" style="491" customWidth="1"/>
    <col min="2" max="2" width="28.33203125" style="497" customWidth="1"/>
    <col min="3" max="3" width="15.44140625" style="497" customWidth="1"/>
    <col min="4" max="4" width="18.5546875" style="497" customWidth="1"/>
    <col min="5" max="5" width="15.33203125" style="497" customWidth="1"/>
    <col min="6" max="8" width="13.109375" style="497" customWidth="1"/>
    <col min="9" max="9" width="13.6640625" style="497" customWidth="1"/>
    <col min="10" max="10" width="16.5546875" style="485" customWidth="1" outlineLevel="1"/>
    <col min="11" max="11" width="18.88671875" style="485" customWidth="1" outlineLevel="1"/>
    <col min="12" max="12" width="20.109375" style="485" customWidth="1" outlineLevel="1"/>
    <col min="13" max="13" width="20.6640625" style="485" customWidth="1" outlineLevel="1"/>
    <col min="14" max="14" width="11.88671875" style="485" customWidth="1" outlineLevel="1"/>
    <col min="15" max="15" width="24" style="485" customWidth="1" outlineLevel="1"/>
    <col min="16" max="16" width="23.5546875" style="485" customWidth="1" outlineLevel="1"/>
    <col min="17" max="17" width="23.33203125" style="485" customWidth="1" outlineLevel="1"/>
    <col min="18" max="18" width="23.44140625" style="485" customWidth="1" outlineLevel="1"/>
    <col min="19" max="19" width="18.33203125" style="497" hidden="1" customWidth="1"/>
    <col min="20" max="20" width="19.33203125" style="497" customWidth="1"/>
    <col min="21" max="21" width="11.88671875" style="485" customWidth="1"/>
    <col min="22" max="22" width="20.88671875" style="485" customWidth="1"/>
    <col min="23" max="23" width="21.109375" style="485" customWidth="1"/>
    <col min="24" max="24" width="24.33203125" style="485" customWidth="1"/>
    <col min="25" max="16384" width="14.44140625" style="485"/>
  </cols>
  <sheetData>
    <row r="1" spans="1:24" ht="36.75" customHeight="1">
      <c r="A1" s="711" t="s">
        <v>606</v>
      </c>
      <c r="B1" s="711"/>
      <c r="C1" s="711"/>
      <c r="D1" s="711"/>
      <c r="E1" s="711"/>
      <c r="F1" s="711"/>
      <c r="G1" s="711"/>
      <c r="H1" s="711"/>
      <c r="I1" s="711"/>
      <c r="J1" s="711"/>
      <c r="K1" s="711"/>
      <c r="L1" s="711"/>
      <c r="M1" s="711"/>
      <c r="N1" s="711"/>
      <c r="O1" s="711"/>
      <c r="P1" s="711"/>
      <c r="Q1" s="711"/>
      <c r="R1" s="711"/>
      <c r="S1" s="711"/>
      <c r="T1" s="711"/>
      <c r="U1" s="711"/>
      <c r="V1" s="603"/>
      <c r="W1" s="491"/>
      <c r="X1" s="491"/>
    </row>
    <row r="2" spans="1:24" ht="33.75" customHeight="1">
      <c r="A2" s="715" t="s">
        <v>662</v>
      </c>
      <c r="B2" s="715"/>
      <c r="C2" s="715"/>
      <c r="D2" s="715"/>
      <c r="E2" s="715"/>
      <c r="F2" s="715"/>
      <c r="G2" s="715"/>
      <c r="H2" s="715"/>
      <c r="I2" s="715"/>
      <c r="J2" s="715"/>
      <c r="K2" s="715"/>
      <c r="L2" s="715"/>
      <c r="M2" s="715"/>
      <c r="N2" s="715"/>
      <c r="O2" s="715"/>
      <c r="P2" s="715"/>
      <c r="Q2" s="715"/>
      <c r="R2" s="715"/>
      <c r="S2" s="715"/>
      <c r="T2" s="715"/>
      <c r="U2" s="715"/>
      <c r="V2" s="655"/>
      <c r="W2" s="491"/>
      <c r="X2" s="491"/>
    </row>
    <row r="3" spans="1:24" ht="36.75" customHeight="1">
      <c r="A3" s="712" t="s">
        <v>677</v>
      </c>
      <c r="B3" s="712"/>
      <c r="C3" s="712"/>
      <c r="D3" s="712"/>
      <c r="E3" s="712"/>
      <c r="F3" s="712"/>
      <c r="G3" s="712"/>
      <c r="H3" s="712"/>
      <c r="I3" s="712"/>
      <c r="J3" s="712"/>
      <c r="K3" s="712"/>
      <c r="L3" s="712"/>
      <c r="M3" s="712"/>
      <c r="N3" s="712"/>
      <c r="O3" s="712"/>
      <c r="P3" s="712"/>
      <c r="Q3" s="712"/>
      <c r="R3" s="712"/>
      <c r="S3" s="712"/>
      <c r="T3" s="712"/>
      <c r="U3" s="712"/>
      <c r="V3" s="603"/>
      <c r="W3" s="491"/>
      <c r="X3" s="491"/>
    </row>
    <row r="4" spans="1:24" ht="36.75" customHeight="1">
      <c r="A4" s="576"/>
      <c r="B4" s="604"/>
      <c r="C4" s="604"/>
      <c r="D4" s="604"/>
      <c r="E4" s="604"/>
      <c r="F4" s="604"/>
      <c r="G4" s="604"/>
      <c r="H4" s="604"/>
      <c r="I4" s="604"/>
      <c r="J4" s="576"/>
      <c r="K4" s="605"/>
      <c r="L4" s="705" t="s">
        <v>32</v>
      </c>
      <c r="M4" s="705"/>
      <c r="N4" s="705"/>
      <c r="O4" s="705"/>
      <c r="P4" s="705"/>
      <c r="Q4" s="705"/>
      <c r="R4" s="705"/>
      <c r="S4" s="705"/>
      <c r="T4" s="705"/>
      <c r="U4" s="705"/>
      <c r="V4" s="603"/>
      <c r="W4" s="491"/>
      <c r="X4" s="491"/>
    </row>
    <row r="5" spans="1:24" s="495" customFormat="1" ht="88.5" customHeight="1">
      <c r="A5" s="707" t="s">
        <v>33</v>
      </c>
      <c r="B5" s="707" t="s">
        <v>34</v>
      </c>
      <c r="C5" s="702" t="s">
        <v>35</v>
      </c>
      <c r="D5" s="702" t="s">
        <v>618</v>
      </c>
      <c r="E5" s="702" t="s">
        <v>437</v>
      </c>
      <c r="F5" s="732" t="s">
        <v>647</v>
      </c>
      <c r="G5" s="714" t="s">
        <v>649</v>
      </c>
      <c r="H5" s="702" t="s">
        <v>620</v>
      </c>
      <c r="I5" s="714" t="s">
        <v>439</v>
      </c>
      <c r="J5" s="709" t="s">
        <v>598</v>
      </c>
      <c r="K5" s="710"/>
      <c r="L5" s="710"/>
      <c r="M5" s="710"/>
      <c r="N5" s="702" t="s">
        <v>613</v>
      </c>
      <c r="O5" s="702" t="s">
        <v>616</v>
      </c>
      <c r="P5" s="716" t="s">
        <v>631</v>
      </c>
      <c r="Q5" s="731"/>
      <c r="R5" s="702" t="s">
        <v>634</v>
      </c>
      <c r="S5" s="702" t="s">
        <v>100</v>
      </c>
      <c r="T5" s="702" t="s">
        <v>651</v>
      </c>
      <c r="U5" s="702" t="s">
        <v>5</v>
      </c>
      <c r="V5" s="706"/>
      <c r="W5" s="494"/>
      <c r="X5" s="494"/>
    </row>
    <row r="6" spans="1:24" s="495" customFormat="1" ht="51.75" customHeight="1">
      <c r="A6" s="708"/>
      <c r="B6" s="713"/>
      <c r="C6" s="703"/>
      <c r="D6" s="703"/>
      <c r="E6" s="703"/>
      <c r="F6" s="703"/>
      <c r="G6" s="703"/>
      <c r="H6" s="703"/>
      <c r="I6" s="703"/>
      <c r="J6" s="707" t="s">
        <v>599</v>
      </c>
      <c r="K6" s="707" t="s">
        <v>38</v>
      </c>
      <c r="L6" s="709" t="s">
        <v>39</v>
      </c>
      <c r="M6" s="710"/>
      <c r="N6" s="703"/>
      <c r="O6" s="703"/>
      <c r="P6" s="707" t="s">
        <v>632</v>
      </c>
      <c r="Q6" s="707" t="s">
        <v>633</v>
      </c>
      <c r="R6" s="703"/>
      <c r="S6" s="703"/>
      <c r="T6" s="703"/>
      <c r="U6" s="703"/>
      <c r="V6" s="706"/>
      <c r="W6" s="494"/>
      <c r="X6" s="494"/>
    </row>
    <row r="7" spans="1:24" s="495" customFormat="1" ht="101.25" customHeight="1">
      <c r="A7" s="708"/>
      <c r="B7" s="713"/>
      <c r="C7" s="704"/>
      <c r="D7" s="704"/>
      <c r="E7" s="704"/>
      <c r="F7" s="704"/>
      <c r="G7" s="704"/>
      <c r="H7" s="704"/>
      <c r="I7" s="704"/>
      <c r="J7" s="708"/>
      <c r="K7" s="708"/>
      <c r="L7" s="610" t="s">
        <v>614</v>
      </c>
      <c r="M7" s="610" t="s">
        <v>615</v>
      </c>
      <c r="N7" s="704"/>
      <c r="O7" s="704"/>
      <c r="P7" s="707"/>
      <c r="Q7" s="707"/>
      <c r="R7" s="704"/>
      <c r="S7" s="704"/>
      <c r="T7" s="704"/>
      <c r="U7" s="704"/>
      <c r="V7" s="706"/>
      <c r="W7" s="494"/>
      <c r="X7" s="494"/>
    </row>
    <row r="8" spans="1:24" s="495" customFormat="1" ht="33.75" customHeight="1">
      <c r="A8" s="656">
        <v>1</v>
      </c>
      <c r="B8" s="656">
        <v>2</v>
      </c>
      <c r="C8" s="656">
        <v>3</v>
      </c>
      <c r="D8" s="656">
        <v>4</v>
      </c>
      <c r="E8" s="656">
        <v>5</v>
      </c>
      <c r="F8" s="656"/>
      <c r="G8" s="656"/>
      <c r="H8" s="656">
        <v>6</v>
      </c>
      <c r="I8" s="656">
        <v>7</v>
      </c>
      <c r="J8" s="656">
        <v>8</v>
      </c>
      <c r="K8" s="656">
        <v>9</v>
      </c>
      <c r="L8" s="656">
        <v>10</v>
      </c>
      <c r="M8" s="656">
        <v>11</v>
      </c>
      <c r="N8" s="656">
        <v>12</v>
      </c>
      <c r="O8" s="656">
        <v>13</v>
      </c>
      <c r="P8" s="656">
        <v>14</v>
      </c>
      <c r="Q8" s="656">
        <v>15</v>
      </c>
      <c r="R8" s="656">
        <v>16</v>
      </c>
      <c r="S8" s="656">
        <v>17</v>
      </c>
      <c r="T8" s="656">
        <v>18</v>
      </c>
      <c r="U8" s="656">
        <v>19</v>
      </c>
      <c r="V8" s="612"/>
      <c r="W8" s="494"/>
      <c r="X8" s="494"/>
    </row>
    <row r="9" spans="1:24" s="486" customFormat="1" ht="41.25" customHeight="1">
      <c r="A9" s="622"/>
      <c r="B9" s="618" t="s">
        <v>6</v>
      </c>
      <c r="C9" s="618"/>
      <c r="D9" s="618"/>
      <c r="E9" s="618"/>
      <c r="F9" s="618"/>
      <c r="G9" s="618"/>
      <c r="H9" s="618"/>
      <c r="I9" s="618"/>
      <c r="J9" s="620"/>
      <c r="K9" s="621">
        <f>+K10+K13+K20</f>
        <v>1500</v>
      </c>
      <c r="L9" s="621">
        <f>+L10+L13+L20</f>
        <v>0</v>
      </c>
      <c r="M9" s="621">
        <f>+M10+M13+M20</f>
        <v>1500</v>
      </c>
      <c r="N9" s="621">
        <f>+N10+N13+N20</f>
        <v>0</v>
      </c>
      <c r="O9" s="661">
        <f>+O10+O13+O20+O17</f>
        <v>2000</v>
      </c>
      <c r="P9" s="661">
        <f>+P10+P13+P20+P17</f>
        <v>0</v>
      </c>
      <c r="Q9" s="661">
        <f>+Q10+Q13+Q20+Q17</f>
        <v>0</v>
      </c>
      <c r="R9" s="661">
        <f>+R10+R13+R20+R17</f>
        <v>2000</v>
      </c>
      <c r="S9" s="618"/>
      <c r="T9" s="618"/>
      <c r="U9" s="622"/>
      <c r="V9" s="607"/>
      <c r="W9" s="490"/>
      <c r="X9" s="490"/>
    </row>
    <row r="10" spans="1:24" ht="82.5" customHeight="1">
      <c r="A10" s="618" t="s">
        <v>43</v>
      </c>
      <c r="B10" s="619" t="s">
        <v>626</v>
      </c>
      <c r="C10" s="619"/>
      <c r="D10" s="619"/>
      <c r="E10" s="619"/>
      <c r="F10" s="619"/>
      <c r="G10" s="619"/>
      <c r="H10" s="619"/>
      <c r="I10" s="619"/>
      <c r="J10" s="620"/>
      <c r="K10" s="621">
        <f>+K11</f>
        <v>500</v>
      </c>
      <c r="L10" s="621">
        <f t="shared" ref="L10:Q10" si="0">+L11</f>
        <v>0</v>
      </c>
      <c r="M10" s="621">
        <f t="shared" si="0"/>
        <v>500</v>
      </c>
      <c r="N10" s="621">
        <f t="shared" si="0"/>
        <v>0</v>
      </c>
      <c r="O10" s="661">
        <f t="shared" si="0"/>
        <v>500</v>
      </c>
      <c r="P10" s="661">
        <f t="shared" si="0"/>
        <v>0</v>
      </c>
      <c r="Q10" s="661">
        <f t="shared" si="0"/>
        <v>0</v>
      </c>
      <c r="R10" s="661">
        <f t="shared" ref="R10" si="1">+R11</f>
        <v>500</v>
      </c>
      <c r="S10" s="619"/>
      <c r="T10" s="619"/>
      <c r="U10" s="622"/>
      <c r="V10" s="608"/>
      <c r="W10" s="491"/>
      <c r="X10" s="491"/>
    </row>
    <row r="11" spans="1:24" s="633" customFormat="1" ht="89.25" customHeight="1">
      <c r="A11" s="634" t="s">
        <v>44</v>
      </c>
      <c r="B11" s="635" t="s">
        <v>546</v>
      </c>
      <c r="C11" s="635"/>
      <c r="D11" s="635"/>
      <c r="E11" s="635"/>
      <c r="F11" s="635"/>
      <c r="G11" s="635"/>
      <c r="H11" s="635"/>
      <c r="I11" s="635"/>
      <c r="J11" s="635"/>
      <c r="K11" s="636">
        <f>+K12</f>
        <v>500</v>
      </c>
      <c r="L11" s="636">
        <f>+L12</f>
        <v>0</v>
      </c>
      <c r="M11" s="636">
        <f>+M12</f>
        <v>500</v>
      </c>
      <c r="N11" s="637">
        <f>+N12</f>
        <v>0</v>
      </c>
      <c r="O11" s="662">
        <f>+O12</f>
        <v>500</v>
      </c>
      <c r="P11" s="662">
        <f t="shared" ref="P11:R11" si="2">+P12</f>
        <v>0</v>
      </c>
      <c r="Q11" s="662">
        <f t="shared" si="2"/>
        <v>0</v>
      </c>
      <c r="R11" s="662">
        <f t="shared" si="2"/>
        <v>500</v>
      </c>
      <c r="S11" s="635"/>
      <c r="T11" s="635"/>
      <c r="U11" s="635"/>
      <c r="V11" s="631"/>
      <c r="W11" s="632"/>
      <c r="X11" s="632"/>
    </row>
    <row r="12" spans="1:24" s="617" customFormat="1" ht="106.5" customHeight="1">
      <c r="A12" s="623">
        <v>1</v>
      </c>
      <c r="B12" s="624" t="s">
        <v>630</v>
      </c>
      <c r="C12" s="626" t="s">
        <v>624</v>
      </c>
      <c r="D12" s="626" t="s">
        <v>621</v>
      </c>
      <c r="E12" s="625">
        <v>8176157</v>
      </c>
      <c r="F12" s="625">
        <v>821</v>
      </c>
      <c r="G12" s="627"/>
      <c r="H12" s="627" t="s">
        <v>628</v>
      </c>
      <c r="I12" s="626">
        <v>2026</v>
      </c>
      <c r="J12" s="670" t="s">
        <v>636</v>
      </c>
      <c r="K12" s="628">
        <v>500</v>
      </c>
      <c r="L12" s="628"/>
      <c r="M12" s="628">
        <f>+K12</f>
        <v>500</v>
      </c>
      <c r="N12" s="628"/>
      <c r="O12" s="663">
        <v>500</v>
      </c>
      <c r="P12" s="663"/>
      <c r="Q12" s="663">
        <f>+M12-O12</f>
        <v>0</v>
      </c>
      <c r="R12" s="663">
        <f>+O12-P12+Q12</f>
        <v>500</v>
      </c>
      <c r="S12" s="626" t="s">
        <v>627</v>
      </c>
      <c r="T12" s="626" t="s">
        <v>635</v>
      </c>
      <c r="U12" s="626" t="s">
        <v>645</v>
      </c>
      <c r="V12" s="615"/>
      <c r="W12" s="616"/>
      <c r="X12" s="616"/>
    </row>
    <row r="13" spans="1:24" ht="50.25" customHeight="1">
      <c r="A13" s="610" t="s">
        <v>47</v>
      </c>
      <c r="B13" s="614" t="s">
        <v>17</v>
      </c>
      <c r="C13" s="610"/>
      <c r="D13" s="614"/>
      <c r="E13" s="614"/>
      <c r="F13" s="614"/>
      <c r="G13" s="614"/>
      <c r="H13" s="614"/>
      <c r="I13" s="614"/>
      <c r="J13" s="669"/>
      <c r="K13" s="637">
        <f>+K14</f>
        <v>1000</v>
      </c>
      <c r="L13" s="637">
        <f t="shared" ref="L13:Q14" si="3">+L14</f>
        <v>0</v>
      </c>
      <c r="M13" s="637">
        <f t="shared" si="3"/>
        <v>1000</v>
      </c>
      <c r="N13" s="637">
        <f t="shared" si="3"/>
        <v>0</v>
      </c>
      <c r="O13" s="664">
        <f t="shared" si="3"/>
        <v>1000</v>
      </c>
      <c r="P13" s="664">
        <f t="shared" si="3"/>
        <v>0</v>
      </c>
      <c r="Q13" s="664">
        <f t="shared" si="3"/>
        <v>0</v>
      </c>
      <c r="R13" s="664">
        <f t="shared" ref="R13:R14" si="4">+R14</f>
        <v>1000</v>
      </c>
      <c r="S13" s="614"/>
      <c r="T13" s="614"/>
      <c r="U13" s="611"/>
      <c r="V13" s="608"/>
      <c r="W13" s="491"/>
      <c r="X13" s="491"/>
    </row>
    <row r="14" spans="1:24" s="645" customFormat="1" ht="106.5" customHeight="1">
      <c r="A14" s="629" t="s">
        <v>625</v>
      </c>
      <c r="B14" s="654" t="s">
        <v>629</v>
      </c>
      <c r="C14" s="629"/>
      <c r="D14" s="641"/>
      <c r="E14" s="641"/>
      <c r="F14" s="641"/>
      <c r="G14" s="641"/>
      <c r="H14" s="641"/>
      <c r="I14" s="641"/>
      <c r="J14" s="668"/>
      <c r="K14" s="636">
        <f>+K15</f>
        <v>1000</v>
      </c>
      <c r="L14" s="636">
        <f t="shared" si="3"/>
        <v>0</v>
      </c>
      <c r="M14" s="636">
        <f t="shared" si="3"/>
        <v>1000</v>
      </c>
      <c r="N14" s="637">
        <f t="shared" si="3"/>
        <v>0</v>
      </c>
      <c r="O14" s="662">
        <f t="shared" si="3"/>
        <v>1000</v>
      </c>
      <c r="P14" s="662">
        <f t="shared" si="3"/>
        <v>0</v>
      </c>
      <c r="Q14" s="662">
        <f t="shared" si="3"/>
        <v>0</v>
      </c>
      <c r="R14" s="662">
        <f t="shared" si="4"/>
        <v>1000</v>
      </c>
      <c r="S14" s="641"/>
      <c r="T14" s="641"/>
      <c r="U14" s="642"/>
      <c r="V14" s="643"/>
      <c r="W14" s="644"/>
      <c r="X14" s="644"/>
    </row>
    <row r="15" spans="1:24" s="633" customFormat="1" ht="75" customHeight="1">
      <c r="A15" s="629" t="s">
        <v>44</v>
      </c>
      <c r="B15" s="630" t="s">
        <v>546</v>
      </c>
      <c r="C15" s="629"/>
      <c r="D15" s="630"/>
      <c r="E15" s="630"/>
      <c r="F15" s="630"/>
      <c r="G15" s="630"/>
      <c r="H15" s="630"/>
      <c r="I15" s="630"/>
      <c r="J15" s="667"/>
      <c r="K15" s="636">
        <f>+K16</f>
        <v>1000</v>
      </c>
      <c r="L15" s="636">
        <f>+L16</f>
        <v>0</v>
      </c>
      <c r="M15" s="636">
        <f>+M16</f>
        <v>1000</v>
      </c>
      <c r="N15" s="637">
        <f>+N16</f>
        <v>0</v>
      </c>
      <c r="O15" s="662">
        <f>+O16</f>
        <v>1000</v>
      </c>
      <c r="P15" s="662"/>
      <c r="Q15" s="662">
        <v>0</v>
      </c>
      <c r="R15" s="662">
        <f>+O15-P15+Q15</f>
        <v>1000</v>
      </c>
      <c r="S15" s="630"/>
      <c r="T15" s="630"/>
      <c r="U15" s="630"/>
      <c r="V15" s="631"/>
      <c r="W15" s="632"/>
      <c r="X15" s="632"/>
    </row>
    <row r="16" spans="1:24" s="633" customFormat="1" ht="99" customHeight="1">
      <c r="A16" s="626">
        <v>2</v>
      </c>
      <c r="B16" s="625" t="s">
        <v>623</v>
      </c>
      <c r="C16" s="626" t="s">
        <v>624</v>
      </c>
      <c r="D16" s="626" t="s">
        <v>621</v>
      </c>
      <c r="E16" s="625">
        <v>8176155</v>
      </c>
      <c r="F16" s="625">
        <v>821</v>
      </c>
      <c r="G16" s="625"/>
      <c r="H16" s="626">
        <v>281</v>
      </c>
      <c r="I16" s="626">
        <v>2026</v>
      </c>
      <c r="J16" s="670" t="s">
        <v>637</v>
      </c>
      <c r="K16" s="628">
        <v>1000</v>
      </c>
      <c r="L16" s="628"/>
      <c r="M16" s="628">
        <f>+K16</f>
        <v>1000</v>
      </c>
      <c r="N16" s="628"/>
      <c r="O16" s="663">
        <v>1000</v>
      </c>
      <c r="P16" s="663"/>
      <c r="Q16" s="663">
        <v>0</v>
      </c>
      <c r="R16" s="663">
        <f>+O16-P16+Q16</f>
        <v>1000</v>
      </c>
      <c r="S16" s="626" t="s">
        <v>627</v>
      </c>
      <c r="T16" s="626" t="s">
        <v>635</v>
      </c>
      <c r="U16" s="626" t="s">
        <v>645</v>
      </c>
      <c r="V16" s="631"/>
      <c r="W16" s="632"/>
      <c r="X16" s="632"/>
    </row>
    <row r="17" spans="1:24" s="645" customFormat="1" ht="22.8">
      <c r="A17" s="629" t="s">
        <v>652</v>
      </c>
      <c r="B17" s="654" t="s">
        <v>19</v>
      </c>
      <c r="C17" s="629"/>
      <c r="D17" s="641"/>
      <c r="E17" s="641"/>
      <c r="F17" s="641"/>
      <c r="G17" s="641"/>
      <c r="H17" s="641"/>
      <c r="I17" s="641"/>
      <c r="J17" s="668"/>
      <c r="K17" s="636">
        <f>+K18</f>
        <v>650</v>
      </c>
      <c r="L17" s="636">
        <f t="shared" ref="L17:R17" si="5">+L18</f>
        <v>0</v>
      </c>
      <c r="M17" s="636">
        <f t="shared" si="5"/>
        <v>650</v>
      </c>
      <c r="N17" s="637">
        <f t="shared" si="5"/>
        <v>0</v>
      </c>
      <c r="O17" s="662">
        <f t="shared" si="5"/>
        <v>500</v>
      </c>
      <c r="P17" s="662">
        <f t="shared" si="5"/>
        <v>0</v>
      </c>
      <c r="Q17" s="662">
        <f t="shared" si="5"/>
        <v>0</v>
      </c>
      <c r="R17" s="662">
        <f t="shared" si="5"/>
        <v>500</v>
      </c>
      <c r="S17" s="641"/>
      <c r="T17" s="641"/>
      <c r="U17" s="642"/>
      <c r="V17" s="643"/>
      <c r="W17" s="644"/>
      <c r="X17" s="644"/>
    </row>
    <row r="18" spans="1:24" s="633" customFormat="1" ht="81.75" customHeight="1">
      <c r="A18" s="629" t="s">
        <v>44</v>
      </c>
      <c r="B18" s="630" t="s">
        <v>546</v>
      </c>
      <c r="C18" s="629"/>
      <c r="D18" s="630"/>
      <c r="E18" s="630"/>
      <c r="F18" s="630"/>
      <c r="G18" s="630"/>
      <c r="H18" s="630"/>
      <c r="I18" s="630"/>
      <c r="J18" s="667"/>
      <c r="K18" s="636">
        <f>+K19</f>
        <v>650</v>
      </c>
      <c r="L18" s="636">
        <f>+L19</f>
        <v>0</v>
      </c>
      <c r="M18" s="636">
        <f>+M19</f>
        <v>650</v>
      </c>
      <c r="N18" s="636">
        <f t="shared" ref="N18:R18" si="6">+N19</f>
        <v>0</v>
      </c>
      <c r="O18" s="636">
        <f t="shared" si="6"/>
        <v>500</v>
      </c>
      <c r="P18" s="636">
        <f t="shared" si="6"/>
        <v>0</v>
      </c>
      <c r="Q18" s="636">
        <f t="shared" si="6"/>
        <v>0</v>
      </c>
      <c r="R18" s="636">
        <f t="shared" si="6"/>
        <v>500</v>
      </c>
      <c r="S18" s="630"/>
      <c r="T18" s="630"/>
      <c r="U18" s="630"/>
      <c r="V18" s="631"/>
      <c r="W18" s="632"/>
      <c r="X18" s="632"/>
    </row>
    <row r="19" spans="1:24" s="633" customFormat="1" ht="198.75" customHeight="1">
      <c r="A19" s="626">
        <v>3</v>
      </c>
      <c r="B19" s="625" t="s">
        <v>653</v>
      </c>
      <c r="C19" s="626" t="s">
        <v>624</v>
      </c>
      <c r="D19" s="626" t="s">
        <v>621</v>
      </c>
      <c r="E19" s="625">
        <v>8193347</v>
      </c>
      <c r="F19" s="625">
        <v>821</v>
      </c>
      <c r="G19" s="627" t="s">
        <v>650</v>
      </c>
      <c r="H19" s="626">
        <v>292</v>
      </c>
      <c r="I19" s="626">
        <v>2026</v>
      </c>
      <c r="J19" s="623" t="s">
        <v>656</v>
      </c>
      <c r="K19" s="628">
        <v>650</v>
      </c>
      <c r="L19" s="628"/>
      <c r="M19" s="628">
        <f>+K19</f>
        <v>650</v>
      </c>
      <c r="N19" s="628"/>
      <c r="O19" s="663">
        <v>500</v>
      </c>
      <c r="P19" s="663"/>
      <c r="Q19" s="663"/>
      <c r="R19" s="663">
        <f>+O19-P19+Q19</f>
        <v>500</v>
      </c>
      <c r="S19" s="626" t="s">
        <v>627</v>
      </c>
      <c r="T19" s="626" t="s">
        <v>635</v>
      </c>
      <c r="U19" s="626" t="s">
        <v>645</v>
      </c>
      <c r="V19" s="631"/>
      <c r="W19" s="632"/>
      <c r="X19" s="632"/>
    </row>
    <row r="20" spans="1:24" s="633" customFormat="1" ht="39" customHeight="1">
      <c r="A20" s="639" t="s">
        <v>46</v>
      </c>
      <c r="B20" s="640" t="s">
        <v>617</v>
      </c>
      <c r="C20" s="625"/>
      <c r="D20" s="625"/>
      <c r="E20" s="625"/>
      <c r="F20" s="625"/>
      <c r="G20" s="625"/>
      <c r="H20" s="625"/>
      <c r="I20" s="626"/>
      <c r="J20" s="625"/>
      <c r="K20" s="638"/>
      <c r="L20" s="638"/>
      <c r="M20" s="638"/>
      <c r="N20" s="638"/>
      <c r="O20" s="665">
        <v>0</v>
      </c>
      <c r="P20" s="665">
        <v>0</v>
      </c>
      <c r="Q20" s="665"/>
      <c r="R20" s="665">
        <f>+O20-P20</f>
        <v>0</v>
      </c>
      <c r="S20" s="625"/>
      <c r="T20" s="625"/>
      <c r="U20" s="625"/>
      <c r="V20" s="631"/>
      <c r="W20" s="632"/>
      <c r="X20" s="632"/>
    </row>
    <row r="21" spans="1:24">
      <c r="A21" s="479"/>
      <c r="B21" s="489"/>
      <c r="C21" s="489"/>
      <c r="D21" s="489"/>
      <c r="E21" s="489"/>
      <c r="F21" s="489"/>
      <c r="G21" s="489"/>
      <c r="H21" s="489"/>
      <c r="I21" s="489"/>
      <c r="J21" s="479"/>
      <c r="K21" s="487"/>
      <c r="L21" s="487"/>
      <c r="M21" s="487"/>
      <c r="N21" s="488"/>
      <c r="O21" s="487"/>
      <c r="P21" s="487"/>
      <c r="Q21" s="487"/>
      <c r="R21" s="487"/>
      <c r="S21" s="489"/>
      <c r="T21" s="489"/>
      <c r="U21" s="479"/>
    </row>
    <row r="22" spans="1:24">
      <c r="A22" s="479"/>
      <c r="B22" s="489"/>
      <c r="C22" s="489"/>
      <c r="D22" s="489"/>
      <c r="E22" s="489"/>
      <c r="F22" s="489"/>
      <c r="G22" s="489"/>
      <c r="H22" s="489"/>
      <c r="I22" s="489"/>
      <c r="J22" s="479"/>
      <c r="K22" s="487"/>
      <c r="L22" s="487"/>
      <c r="M22" s="487"/>
      <c r="N22" s="488"/>
      <c r="O22" s="487"/>
      <c r="P22" s="487"/>
      <c r="Q22" s="487"/>
      <c r="R22" s="487"/>
      <c r="S22" s="489"/>
      <c r="T22" s="489"/>
      <c r="U22" s="479"/>
    </row>
    <row r="23" spans="1:24">
      <c r="A23" s="479"/>
      <c r="B23" s="489"/>
      <c r="C23" s="489"/>
      <c r="D23" s="489"/>
      <c r="E23" s="489"/>
      <c r="F23" s="489"/>
      <c r="G23" s="489"/>
      <c r="H23" s="489"/>
      <c r="I23" s="489"/>
      <c r="J23" s="479"/>
      <c r="K23" s="487"/>
      <c r="L23" s="487"/>
      <c r="M23" s="487"/>
      <c r="N23" s="488"/>
      <c r="O23" s="487"/>
      <c r="P23" s="487"/>
      <c r="Q23" s="487"/>
      <c r="R23" s="487"/>
      <c r="S23" s="489"/>
      <c r="T23" s="489"/>
      <c r="U23" s="479"/>
    </row>
    <row r="24" spans="1:24">
      <c r="A24" s="479"/>
      <c r="B24" s="489"/>
      <c r="C24" s="489"/>
      <c r="D24" s="489"/>
      <c r="E24" s="489"/>
      <c r="F24" s="489"/>
      <c r="G24" s="489"/>
      <c r="H24" s="489"/>
      <c r="I24" s="489"/>
      <c r="J24" s="479"/>
      <c r="K24" s="487"/>
      <c r="L24" s="487"/>
      <c r="M24" s="487"/>
      <c r="N24" s="488"/>
      <c r="O24" s="487"/>
      <c r="P24" s="487"/>
      <c r="Q24" s="487"/>
      <c r="R24" s="487"/>
      <c r="S24" s="489"/>
      <c r="T24" s="489"/>
      <c r="U24" s="479"/>
    </row>
    <row r="25" spans="1:24">
      <c r="A25" s="479"/>
      <c r="B25" s="489"/>
      <c r="C25" s="489"/>
      <c r="D25" s="489"/>
      <c r="E25" s="489"/>
      <c r="F25" s="489"/>
      <c r="G25" s="489"/>
      <c r="H25" s="489"/>
      <c r="I25" s="489"/>
      <c r="J25" s="479"/>
      <c r="K25" s="487"/>
      <c r="L25" s="487"/>
      <c r="M25" s="487"/>
      <c r="N25" s="488"/>
      <c r="O25" s="487"/>
      <c r="P25" s="487"/>
      <c r="Q25" s="487"/>
      <c r="R25" s="487"/>
      <c r="S25" s="489"/>
      <c r="T25" s="489"/>
      <c r="U25" s="479"/>
    </row>
    <row r="26" spans="1:24">
      <c r="A26" s="479"/>
      <c r="B26" s="489"/>
      <c r="C26" s="489"/>
      <c r="D26" s="489"/>
      <c r="E26" s="489"/>
      <c r="F26" s="489"/>
      <c r="G26" s="489"/>
      <c r="H26" s="489"/>
      <c r="I26" s="489"/>
      <c r="J26" s="479"/>
      <c r="K26" s="487"/>
      <c r="L26" s="487"/>
      <c r="M26" s="487"/>
      <c r="N26" s="488"/>
      <c r="O26" s="487"/>
      <c r="P26" s="487"/>
      <c r="Q26" s="487"/>
      <c r="R26" s="487"/>
      <c r="S26" s="489"/>
      <c r="T26" s="489"/>
      <c r="U26" s="479"/>
    </row>
    <row r="27" spans="1:24">
      <c r="A27" s="479"/>
      <c r="B27" s="489"/>
      <c r="C27" s="489"/>
      <c r="D27" s="489"/>
      <c r="E27" s="489"/>
      <c r="F27" s="489"/>
      <c r="G27" s="489"/>
      <c r="H27" s="489"/>
      <c r="I27" s="489"/>
      <c r="J27" s="479"/>
      <c r="K27" s="487"/>
      <c r="L27" s="487"/>
      <c r="M27" s="487"/>
      <c r="N27" s="488"/>
      <c r="O27" s="487"/>
      <c r="P27" s="487"/>
      <c r="Q27" s="487"/>
      <c r="R27" s="487"/>
      <c r="S27" s="489"/>
      <c r="T27" s="489"/>
      <c r="U27" s="479"/>
    </row>
    <row r="28" spans="1:24">
      <c r="A28" s="479"/>
      <c r="B28" s="489"/>
      <c r="C28" s="489"/>
      <c r="D28" s="489"/>
      <c r="E28" s="489"/>
      <c r="F28" s="489"/>
      <c r="G28" s="489"/>
      <c r="H28" s="489"/>
      <c r="I28" s="489"/>
      <c r="J28" s="479"/>
      <c r="K28" s="487"/>
      <c r="L28" s="487"/>
      <c r="M28" s="487"/>
      <c r="N28" s="488"/>
      <c r="O28" s="487"/>
      <c r="P28" s="487"/>
      <c r="Q28" s="487"/>
      <c r="R28" s="487"/>
      <c r="S28" s="489"/>
      <c r="T28" s="489"/>
      <c r="U28" s="479"/>
    </row>
    <row r="29" spans="1:24">
      <c r="A29" s="479"/>
      <c r="B29" s="489"/>
      <c r="C29" s="489"/>
      <c r="D29" s="489"/>
      <c r="E29" s="489"/>
      <c r="F29" s="489"/>
      <c r="G29" s="489"/>
      <c r="H29" s="489"/>
      <c r="I29" s="489"/>
      <c r="J29" s="479"/>
      <c r="K29" s="487"/>
      <c r="L29" s="487"/>
      <c r="M29" s="487"/>
      <c r="N29" s="488"/>
      <c r="O29" s="487"/>
      <c r="P29" s="487"/>
      <c r="Q29" s="487"/>
      <c r="R29" s="487"/>
      <c r="S29" s="489"/>
      <c r="T29" s="489"/>
      <c r="U29" s="479"/>
    </row>
    <row r="30" spans="1:24">
      <c r="A30" s="479"/>
      <c r="B30" s="489"/>
      <c r="C30" s="489"/>
      <c r="D30" s="489"/>
      <c r="E30" s="489"/>
      <c r="F30" s="489"/>
      <c r="G30" s="489"/>
      <c r="H30" s="489"/>
      <c r="I30" s="489"/>
      <c r="J30" s="479"/>
      <c r="K30" s="487"/>
      <c r="L30" s="487"/>
      <c r="M30" s="487"/>
      <c r="N30" s="488"/>
      <c r="O30" s="487"/>
      <c r="P30" s="487"/>
      <c r="Q30" s="487"/>
      <c r="R30" s="487"/>
      <c r="S30" s="489"/>
      <c r="T30" s="489"/>
      <c r="U30" s="479"/>
    </row>
    <row r="31" spans="1:24">
      <c r="A31" s="479"/>
      <c r="B31" s="489"/>
      <c r="C31" s="489"/>
      <c r="D31" s="489"/>
      <c r="E31" s="489"/>
      <c r="F31" s="489"/>
      <c r="G31" s="489"/>
      <c r="H31" s="489"/>
      <c r="I31" s="489"/>
      <c r="J31" s="479"/>
      <c r="K31" s="487"/>
      <c r="L31" s="487"/>
      <c r="M31" s="487"/>
      <c r="N31" s="488"/>
      <c r="O31" s="487"/>
      <c r="P31" s="487"/>
      <c r="Q31" s="487"/>
      <c r="R31" s="487"/>
      <c r="S31" s="489"/>
      <c r="T31" s="489"/>
      <c r="U31" s="479"/>
    </row>
    <row r="32" spans="1:24">
      <c r="A32" s="479"/>
      <c r="B32" s="489"/>
      <c r="C32" s="489"/>
      <c r="D32" s="489"/>
      <c r="E32" s="489"/>
      <c r="F32" s="489"/>
      <c r="G32" s="489"/>
      <c r="H32" s="489"/>
      <c r="I32" s="489"/>
      <c r="J32" s="479"/>
      <c r="K32" s="487"/>
      <c r="L32" s="487"/>
      <c r="M32" s="487"/>
      <c r="N32" s="488"/>
      <c r="O32" s="487"/>
      <c r="P32" s="487"/>
      <c r="Q32" s="487"/>
      <c r="R32" s="487"/>
      <c r="S32" s="489"/>
      <c r="T32" s="489"/>
      <c r="U32" s="479"/>
    </row>
    <row r="33" spans="1:21">
      <c r="A33" s="479"/>
      <c r="B33" s="489"/>
      <c r="C33" s="489"/>
      <c r="D33" s="489"/>
      <c r="E33" s="489"/>
      <c r="F33" s="489"/>
      <c r="G33" s="489"/>
      <c r="H33" s="489"/>
      <c r="I33" s="489"/>
      <c r="J33" s="479"/>
      <c r="K33" s="487"/>
      <c r="L33" s="487"/>
      <c r="M33" s="487"/>
      <c r="N33" s="488"/>
      <c r="O33" s="487"/>
      <c r="P33" s="487"/>
      <c r="Q33" s="487"/>
      <c r="R33" s="487"/>
      <c r="S33" s="489"/>
      <c r="T33" s="489"/>
      <c r="U33" s="479"/>
    </row>
    <row r="34" spans="1:21">
      <c r="A34" s="479"/>
      <c r="B34" s="489"/>
      <c r="C34" s="489"/>
      <c r="D34" s="489"/>
      <c r="E34" s="489"/>
      <c r="F34" s="489"/>
      <c r="G34" s="489"/>
      <c r="H34" s="489"/>
      <c r="I34" s="489"/>
      <c r="J34" s="479"/>
      <c r="K34" s="487"/>
      <c r="L34" s="487"/>
      <c r="M34" s="487"/>
      <c r="N34" s="488"/>
      <c r="O34" s="487"/>
      <c r="P34" s="487"/>
      <c r="Q34" s="487"/>
      <c r="R34" s="487"/>
      <c r="S34" s="489"/>
      <c r="T34" s="489"/>
      <c r="U34" s="479"/>
    </row>
    <row r="35" spans="1:21">
      <c r="A35" s="479"/>
      <c r="B35" s="489"/>
      <c r="C35" s="489"/>
      <c r="D35" s="489"/>
      <c r="E35" s="489"/>
      <c r="F35" s="489"/>
      <c r="G35" s="489"/>
      <c r="H35" s="489"/>
      <c r="I35" s="489"/>
      <c r="J35" s="479"/>
      <c r="K35" s="487"/>
      <c r="L35" s="487"/>
      <c r="M35" s="487"/>
      <c r="N35" s="488"/>
      <c r="O35" s="487"/>
      <c r="P35" s="487"/>
      <c r="Q35" s="487"/>
      <c r="R35" s="487"/>
      <c r="S35" s="489"/>
      <c r="T35" s="489"/>
      <c r="U35" s="479"/>
    </row>
    <row r="36" spans="1:21">
      <c r="A36" s="479"/>
      <c r="B36" s="489"/>
      <c r="C36" s="489"/>
      <c r="D36" s="489"/>
      <c r="E36" s="489"/>
      <c r="F36" s="489"/>
      <c r="G36" s="489"/>
      <c r="H36" s="489"/>
      <c r="I36" s="489"/>
      <c r="J36" s="479"/>
      <c r="K36" s="487"/>
      <c r="L36" s="487"/>
      <c r="M36" s="487"/>
      <c r="N36" s="488"/>
      <c r="O36" s="487"/>
      <c r="P36" s="487"/>
      <c r="Q36" s="487"/>
      <c r="R36" s="487"/>
      <c r="S36" s="489"/>
      <c r="T36" s="489"/>
      <c r="U36" s="479"/>
    </row>
    <row r="37" spans="1:21">
      <c r="A37" s="479"/>
      <c r="B37" s="489"/>
      <c r="C37" s="489"/>
      <c r="D37" s="489"/>
      <c r="E37" s="489"/>
      <c r="F37" s="489"/>
      <c r="G37" s="489"/>
      <c r="H37" s="489"/>
      <c r="I37" s="489"/>
      <c r="J37" s="479"/>
      <c r="K37" s="487"/>
      <c r="L37" s="487"/>
      <c r="M37" s="487"/>
      <c r="N37" s="488"/>
      <c r="O37" s="487"/>
      <c r="P37" s="487"/>
      <c r="Q37" s="487"/>
      <c r="R37" s="487"/>
      <c r="S37" s="489"/>
      <c r="T37" s="489"/>
      <c r="U37" s="479"/>
    </row>
    <row r="38" spans="1:21">
      <c r="A38" s="479"/>
      <c r="B38" s="489"/>
      <c r="C38" s="489"/>
      <c r="D38" s="489"/>
      <c r="E38" s="489"/>
      <c r="F38" s="489"/>
      <c r="G38" s="489"/>
      <c r="H38" s="489"/>
      <c r="I38" s="489"/>
      <c r="J38" s="479"/>
      <c r="K38" s="487"/>
      <c r="L38" s="487"/>
      <c r="M38" s="487"/>
      <c r="N38" s="488"/>
      <c r="O38" s="487"/>
      <c r="P38" s="487"/>
      <c r="Q38" s="487"/>
      <c r="R38" s="487"/>
      <c r="S38" s="489"/>
      <c r="T38" s="489"/>
      <c r="U38" s="479"/>
    </row>
    <row r="39" spans="1:21">
      <c r="A39" s="479"/>
      <c r="B39" s="489"/>
      <c r="C39" s="489"/>
      <c r="D39" s="489"/>
      <c r="E39" s="489"/>
      <c r="F39" s="489"/>
      <c r="G39" s="489"/>
      <c r="H39" s="489"/>
      <c r="I39" s="489"/>
      <c r="J39" s="479"/>
      <c r="K39" s="487"/>
      <c r="L39" s="487"/>
      <c r="M39" s="487"/>
      <c r="N39" s="488"/>
      <c r="O39" s="487"/>
      <c r="P39" s="487"/>
      <c r="Q39" s="487"/>
      <c r="R39" s="487"/>
      <c r="S39" s="489"/>
      <c r="T39" s="489"/>
      <c r="U39" s="479"/>
    </row>
    <row r="40" spans="1:21">
      <c r="A40" s="479"/>
      <c r="B40" s="489"/>
      <c r="C40" s="489"/>
      <c r="D40" s="489"/>
      <c r="E40" s="489"/>
      <c r="F40" s="489"/>
      <c r="G40" s="489"/>
      <c r="H40" s="489"/>
      <c r="I40" s="489"/>
      <c r="J40" s="479"/>
      <c r="K40" s="487"/>
      <c r="L40" s="487"/>
      <c r="M40" s="487"/>
      <c r="N40" s="488"/>
      <c r="O40" s="487"/>
      <c r="P40" s="487"/>
      <c r="Q40" s="487"/>
      <c r="R40" s="487"/>
      <c r="S40" s="489"/>
      <c r="T40" s="489"/>
      <c r="U40" s="479"/>
    </row>
    <row r="41" spans="1:21">
      <c r="A41" s="479"/>
      <c r="B41" s="489"/>
      <c r="C41" s="489"/>
      <c r="D41" s="489"/>
      <c r="E41" s="489"/>
      <c r="F41" s="489"/>
      <c r="G41" s="489"/>
      <c r="H41" s="489"/>
      <c r="I41" s="489"/>
      <c r="J41" s="479"/>
      <c r="K41" s="487"/>
      <c r="L41" s="487"/>
      <c r="M41" s="487"/>
      <c r="N41" s="488"/>
      <c r="O41" s="487"/>
      <c r="P41" s="487"/>
      <c r="Q41" s="487"/>
      <c r="R41" s="487"/>
      <c r="S41" s="489"/>
      <c r="T41" s="489"/>
      <c r="U41" s="479"/>
    </row>
    <row r="42" spans="1:21">
      <c r="A42" s="479"/>
      <c r="B42" s="489"/>
      <c r="C42" s="489"/>
      <c r="D42" s="489"/>
      <c r="E42" s="489"/>
      <c r="F42" s="489"/>
      <c r="G42" s="489"/>
      <c r="H42" s="489"/>
      <c r="I42" s="489"/>
      <c r="J42" s="479"/>
      <c r="K42" s="487"/>
      <c r="L42" s="487"/>
      <c r="M42" s="487"/>
      <c r="N42" s="488"/>
      <c r="O42" s="487"/>
      <c r="P42" s="487"/>
      <c r="Q42" s="487"/>
      <c r="R42" s="487"/>
      <c r="S42" s="489"/>
      <c r="T42" s="489"/>
      <c r="U42" s="479"/>
    </row>
    <row r="43" spans="1:21">
      <c r="A43" s="479"/>
      <c r="B43" s="489"/>
      <c r="C43" s="489"/>
      <c r="D43" s="489"/>
      <c r="E43" s="489"/>
      <c r="F43" s="489"/>
      <c r="G43" s="489"/>
      <c r="H43" s="489"/>
      <c r="I43" s="489"/>
      <c r="J43" s="479"/>
      <c r="K43" s="487"/>
      <c r="L43" s="487"/>
      <c r="M43" s="487"/>
      <c r="N43" s="488"/>
      <c r="O43" s="487"/>
      <c r="P43" s="487"/>
      <c r="Q43" s="487"/>
      <c r="R43" s="487"/>
      <c r="S43" s="489"/>
      <c r="T43" s="489"/>
      <c r="U43" s="479"/>
    </row>
    <row r="44" spans="1:21">
      <c r="A44" s="479"/>
      <c r="B44" s="489"/>
      <c r="C44" s="489"/>
      <c r="D44" s="489"/>
      <c r="E44" s="489"/>
      <c r="F44" s="489"/>
      <c r="G44" s="489"/>
      <c r="H44" s="489"/>
      <c r="I44" s="489"/>
      <c r="J44" s="479"/>
      <c r="K44" s="487"/>
      <c r="L44" s="487"/>
      <c r="M44" s="487"/>
      <c r="N44" s="488"/>
      <c r="O44" s="487"/>
      <c r="P44" s="487"/>
      <c r="Q44" s="487"/>
      <c r="R44" s="487"/>
      <c r="S44" s="489"/>
      <c r="T44" s="489"/>
      <c r="U44" s="479"/>
    </row>
    <row r="45" spans="1:21">
      <c r="A45" s="479"/>
      <c r="B45" s="489"/>
      <c r="C45" s="489"/>
      <c r="D45" s="489"/>
      <c r="E45" s="489"/>
      <c r="F45" s="489"/>
      <c r="G45" s="489"/>
      <c r="H45" s="489"/>
      <c r="I45" s="489"/>
      <c r="J45" s="479"/>
      <c r="K45" s="487"/>
      <c r="L45" s="487"/>
      <c r="M45" s="487"/>
      <c r="N45" s="488"/>
      <c r="O45" s="487"/>
      <c r="P45" s="487"/>
      <c r="Q45" s="487"/>
      <c r="R45" s="487"/>
      <c r="S45" s="489"/>
      <c r="T45" s="489"/>
      <c r="U45" s="479"/>
    </row>
    <row r="46" spans="1:21">
      <c r="A46" s="479"/>
      <c r="B46" s="489"/>
      <c r="C46" s="489"/>
      <c r="D46" s="489"/>
      <c r="E46" s="489"/>
      <c r="F46" s="489"/>
      <c r="G46" s="489"/>
      <c r="H46" s="489"/>
      <c r="I46" s="489"/>
      <c r="J46" s="479"/>
      <c r="K46" s="487"/>
      <c r="L46" s="487"/>
      <c r="M46" s="487"/>
      <c r="N46" s="488"/>
      <c r="O46" s="487"/>
      <c r="P46" s="487"/>
      <c r="Q46" s="487"/>
      <c r="R46" s="487"/>
      <c r="S46" s="489"/>
      <c r="T46" s="489"/>
      <c r="U46" s="479"/>
    </row>
    <row r="47" spans="1:21">
      <c r="A47" s="479"/>
      <c r="B47" s="489"/>
      <c r="C47" s="489"/>
      <c r="D47" s="489"/>
      <c r="E47" s="489"/>
      <c r="F47" s="489"/>
      <c r="G47" s="489"/>
      <c r="H47" s="489"/>
      <c r="I47" s="489"/>
      <c r="J47" s="479"/>
      <c r="K47" s="487"/>
      <c r="L47" s="487"/>
      <c r="M47" s="487"/>
      <c r="N47" s="488"/>
      <c r="O47" s="487"/>
      <c r="P47" s="487"/>
      <c r="Q47" s="487"/>
      <c r="R47" s="487"/>
      <c r="S47" s="489"/>
      <c r="T47" s="489"/>
      <c r="U47" s="479"/>
    </row>
    <row r="48" spans="1:21">
      <c r="A48" s="479"/>
      <c r="B48" s="489"/>
      <c r="C48" s="489"/>
      <c r="D48" s="489"/>
      <c r="E48" s="489"/>
      <c r="F48" s="489"/>
      <c r="G48" s="489"/>
      <c r="H48" s="489"/>
      <c r="I48" s="489"/>
      <c r="J48" s="479"/>
      <c r="K48" s="487"/>
      <c r="L48" s="487"/>
      <c r="M48" s="487"/>
      <c r="N48" s="488"/>
      <c r="O48" s="487"/>
      <c r="P48" s="487"/>
      <c r="Q48" s="487"/>
      <c r="R48" s="487"/>
      <c r="S48" s="489"/>
      <c r="T48" s="489"/>
      <c r="U48" s="479"/>
    </row>
    <row r="49" spans="1:21">
      <c r="A49" s="479"/>
      <c r="B49" s="489"/>
      <c r="C49" s="489"/>
      <c r="D49" s="489"/>
      <c r="E49" s="489"/>
      <c r="F49" s="489"/>
      <c r="G49" s="489"/>
      <c r="H49" s="489"/>
      <c r="I49" s="489"/>
      <c r="J49" s="479"/>
      <c r="K49" s="487"/>
      <c r="L49" s="487"/>
      <c r="M49" s="487"/>
      <c r="N49" s="488"/>
      <c r="O49" s="487"/>
      <c r="P49" s="487"/>
      <c r="Q49" s="487"/>
      <c r="R49" s="487"/>
      <c r="S49" s="489"/>
      <c r="T49" s="489"/>
      <c r="U49" s="479"/>
    </row>
    <row r="50" spans="1:21">
      <c r="A50" s="479"/>
      <c r="B50" s="489"/>
      <c r="C50" s="489"/>
      <c r="D50" s="489"/>
      <c r="E50" s="489"/>
      <c r="F50" s="489"/>
      <c r="G50" s="489"/>
      <c r="H50" s="489"/>
      <c r="I50" s="489"/>
      <c r="J50" s="479"/>
      <c r="K50" s="487"/>
      <c r="L50" s="487"/>
      <c r="M50" s="487"/>
      <c r="N50" s="488"/>
      <c r="O50" s="487"/>
      <c r="P50" s="487"/>
      <c r="Q50" s="487"/>
      <c r="R50" s="487"/>
      <c r="S50" s="489"/>
      <c r="T50" s="489"/>
      <c r="U50" s="479"/>
    </row>
    <row r="51" spans="1:21">
      <c r="A51" s="479"/>
      <c r="B51" s="489"/>
      <c r="C51" s="489"/>
      <c r="D51" s="489"/>
      <c r="E51" s="489"/>
      <c r="F51" s="489"/>
      <c r="G51" s="489"/>
      <c r="H51" s="489"/>
      <c r="I51" s="489"/>
      <c r="J51" s="479"/>
      <c r="K51" s="487"/>
      <c r="L51" s="487"/>
      <c r="M51" s="487"/>
      <c r="N51" s="488"/>
      <c r="O51" s="487"/>
      <c r="P51" s="487"/>
      <c r="Q51" s="487"/>
      <c r="R51" s="487"/>
      <c r="S51" s="489"/>
      <c r="T51" s="489"/>
      <c r="U51" s="479"/>
    </row>
    <row r="52" spans="1:21">
      <c r="A52" s="479"/>
      <c r="B52" s="489"/>
      <c r="C52" s="489"/>
      <c r="D52" s="489"/>
      <c r="E52" s="489"/>
      <c r="F52" s="489"/>
      <c r="G52" s="489"/>
      <c r="H52" s="489"/>
      <c r="I52" s="489"/>
      <c r="J52" s="479"/>
      <c r="K52" s="487"/>
      <c r="L52" s="487"/>
      <c r="M52" s="487"/>
      <c r="N52" s="488"/>
      <c r="O52" s="487"/>
      <c r="P52" s="487"/>
      <c r="Q52" s="487"/>
      <c r="R52" s="487"/>
      <c r="S52" s="489"/>
      <c r="T52" s="489"/>
      <c r="U52" s="479"/>
    </row>
    <row r="53" spans="1:21">
      <c r="A53" s="479"/>
      <c r="B53" s="489"/>
      <c r="C53" s="489"/>
      <c r="D53" s="489"/>
      <c r="E53" s="489"/>
      <c r="F53" s="489"/>
      <c r="G53" s="489"/>
      <c r="H53" s="489"/>
      <c r="I53" s="489"/>
      <c r="J53" s="479"/>
      <c r="K53" s="487"/>
      <c r="L53" s="487"/>
      <c r="M53" s="487"/>
      <c r="N53" s="488"/>
      <c r="O53" s="487"/>
      <c r="P53" s="487"/>
      <c r="Q53" s="487"/>
      <c r="R53" s="487"/>
      <c r="S53" s="489"/>
      <c r="T53" s="489"/>
      <c r="U53" s="479"/>
    </row>
    <row r="54" spans="1:21">
      <c r="A54" s="479"/>
      <c r="B54" s="489"/>
      <c r="C54" s="489"/>
      <c r="D54" s="489"/>
      <c r="E54" s="489"/>
      <c r="F54" s="489"/>
      <c r="G54" s="489"/>
      <c r="H54" s="489"/>
      <c r="I54" s="489"/>
      <c r="J54" s="479"/>
      <c r="K54" s="487"/>
      <c r="L54" s="487"/>
      <c r="M54" s="487"/>
      <c r="N54" s="488"/>
      <c r="O54" s="487"/>
      <c r="P54" s="487"/>
      <c r="Q54" s="487"/>
      <c r="R54" s="487"/>
      <c r="S54" s="489"/>
      <c r="T54" s="489"/>
      <c r="U54" s="479"/>
    </row>
    <row r="55" spans="1:21">
      <c r="A55" s="479"/>
      <c r="B55" s="489"/>
      <c r="C55" s="489"/>
      <c r="D55" s="489"/>
      <c r="E55" s="489"/>
      <c r="F55" s="489"/>
      <c r="G55" s="489"/>
      <c r="H55" s="489"/>
      <c r="I55" s="489"/>
      <c r="J55" s="479"/>
      <c r="K55" s="487"/>
      <c r="L55" s="487"/>
      <c r="M55" s="487"/>
      <c r="N55" s="488"/>
      <c r="O55" s="487"/>
      <c r="P55" s="487"/>
      <c r="Q55" s="487"/>
      <c r="R55" s="487"/>
      <c r="S55" s="489"/>
      <c r="T55" s="489"/>
      <c r="U55" s="479"/>
    </row>
    <row r="56" spans="1:21">
      <c r="A56" s="479"/>
      <c r="B56" s="489"/>
      <c r="C56" s="489"/>
      <c r="D56" s="489"/>
      <c r="E56" s="489"/>
      <c r="F56" s="489"/>
      <c r="G56" s="489"/>
      <c r="H56" s="489"/>
      <c r="I56" s="489"/>
      <c r="J56" s="479"/>
      <c r="K56" s="487"/>
      <c r="L56" s="487"/>
      <c r="M56" s="487"/>
      <c r="N56" s="488"/>
      <c r="O56" s="487"/>
      <c r="P56" s="487"/>
      <c r="Q56" s="487"/>
      <c r="R56" s="487"/>
      <c r="S56" s="489"/>
      <c r="T56" s="489"/>
      <c r="U56" s="479"/>
    </row>
    <row r="57" spans="1:21">
      <c r="A57" s="479"/>
      <c r="B57" s="489"/>
      <c r="C57" s="489"/>
      <c r="D57" s="489"/>
      <c r="E57" s="489"/>
      <c r="F57" s="489"/>
      <c r="G57" s="489"/>
      <c r="H57" s="489"/>
      <c r="I57" s="489"/>
      <c r="J57" s="479"/>
      <c r="K57" s="487"/>
      <c r="L57" s="487"/>
      <c r="M57" s="487"/>
      <c r="N57" s="488"/>
      <c r="O57" s="487"/>
      <c r="P57" s="487"/>
      <c r="Q57" s="487"/>
      <c r="R57" s="487"/>
      <c r="S57" s="489"/>
      <c r="T57" s="489"/>
      <c r="U57" s="479"/>
    </row>
    <row r="58" spans="1:21">
      <c r="A58" s="479"/>
      <c r="B58" s="489"/>
      <c r="C58" s="489"/>
      <c r="D58" s="489"/>
      <c r="E58" s="489"/>
      <c r="F58" s="489"/>
      <c r="G58" s="489"/>
      <c r="H58" s="489"/>
      <c r="I58" s="489"/>
      <c r="J58" s="479"/>
      <c r="K58" s="487"/>
      <c r="L58" s="487"/>
      <c r="M58" s="487"/>
      <c r="N58" s="488"/>
      <c r="O58" s="487"/>
      <c r="P58" s="487"/>
      <c r="Q58" s="487"/>
      <c r="R58" s="487"/>
      <c r="S58" s="489"/>
      <c r="T58" s="489"/>
      <c r="U58" s="479"/>
    </row>
    <row r="59" spans="1:21">
      <c r="A59" s="479"/>
      <c r="B59" s="489"/>
      <c r="C59" s="489"/>
      <c r="D59" s="489"/>
      <c r="E59" s="489"/>
      <c r="F59" s="489"/>
      <c r="G59" s="489"/>
      <c r="H59" s="489"/>
      <c r="I59" s="489"/>
      <c r="J59" s="479"/>
      <c r="K59" s="487"/>
      <c r="L59" s="487"/>
      <c r="M59" s="487"/>
      <c r="N59" s="488"/>
      <c r="O59" s="487"/>
      <c r="P59" s="487"/>
      <c r="Q59" s="487"/>
      <c r="R59" s="487"/>
      <c r="S59" s="489"/>
      <c r="T59" s="489"/>
      <c r="U59" s="479"/>
    </row>
    <row r="60" spans="1:21">
      <c r="A60" s="479"/>
      <c r="B60" s="489"/>
      <c r="C60" s="489"/>
      <c r="D60" s="489"/>
      <c r="E60" s="489"/>
      <c r="F60" s="489"/>
      <c r="G60" s="489"/>
      <c r="H60" s="489"/>
      <c r="I60" s="489"/>
      <c r="J60" s="479"/>
      <c r="K60" s="487"/>
      <c r="L60" s="487"/>
      <c r="M60" s="487"/>
      <c r="N60" s="488"/>
      <c r="O60" s="487"/>
      <c r="P60" s="487"/>
      <c r="Q60" s="487"/>
      <c r="R60" s="487"/>
      <c r="S60" s="489"/>
      <c r="T60" s="489"/>
      <c r="U60" s="479"/>
    </row>
    <row r="61" spans="1:21">
      <c r="A61" s="479"/>
      <c r="B61" s="489"/>
      <c r="C61" s="489"/>
      <c r="D61" s="489"/>
      <c r="E61" s="489"/>
      <c r="F61" s="489"/>
      <c r="G61" s="489"/>
      <c r="H61" s="489"/>
      <c r="I61" s="489"/>
      <c r="J61" s="479"/>
      <c r="K61" s="487"/>
      <c r="L61" s="487"/>
      <c r="M61" s="487"/>
      <c r="N61" s="488"/>
      <c r="O61" s="487"/>
      <c r="P61" s="487"/>
      <c r="Q61" s="487"/>
      <c r="R61" s="487"/>
      <c r="S61" s="489"/>
      <c r="T61" s="489"/>
      <c r="U61" s="479"/>
    </row>
    <row r="62" spans="1:21">
      <c r="A62" s="479"/>
      <c r="B62" s="489"/>
      <c r="C62" s="489"/>
      <c r="D62" s="489"/>
      <c r="E62" s="489"/>
      <c r="F62" s="489"/>
      <c r="G62" s="489"/>
      <c r="H62" s="489"/>
      <c r="I62" s="489"/>
      <c r="J62" s="479"/>
      <c r="K62" s="487"/>
      <c r="L62" s="487"/>
      <c r="M62" s="487"/>
      <c r="N62" s="488"/>
      <c r="O62" s="487"/>
      <c r="P62" s="487"/>
      <c r="Q62" s="487"/>
      <c r="R62" s="487"/>
      <c r="S62" s="489"/>
      <c r="T62" s="489"/>
      <c r="U62" s="479"/>
    </row>
    <row r="63" spans="1:21">
      <c r="A63" s="479"/>
      <c r="B63" s="489"/>
      <c r="C63" s="489"/>
      <c r="D63" s="489"/>
      <c r="E63" s="489"/>
      <c r="F63" s="489"/>
      <c r="G63" s="489"/>
      <c r="H63" s="489"/>
      <c r="I63" s="489"/>
      <c r="J63" s="479"/>
      <c r="K63" s="487"/>
      <c r="L63" s="487"/>
      <c r="M63" s="487"/>
      <c r="N63" s="488"/>
      <c r="O63" s="487"/>
      <c r="P63" s="487"/>
      <c r="Q63" s="487"/>
      <c r="R63" s="487"/>
      <c r="S63" s="489"/>
      <c r="T63" s="489"/>
      <c r="U63" s="479"/>
    </row>
    <row r="64" spans="1:21">
      <c r="A64" s="479"/>
      <c r="B64" s="489"/>
      <c r="C64" s="489"/>
      <c r="D64" s="489"/>
      <c r="E64" s="489"/>
      <c r="F64" s="489"/>
      <c r="G64" s="489"/>
      <c r="H64" s="489"/>
      <c r="I64" s="489"/>
      <c r="J64" s="479"/>
      <c r="K64" s="487"/>
      <c r="L64" s="487"/>
      <c r="M64" s="487"/>
      <c r="N64" s="488"/>
      <c r="O64" s="487"/>
      <c r="P64" s="487"/>
      <c r="Q64" s="487"/>
      <c r="R64" s="487"/>
      <c r="S64" s="489"/>
      <c r="T64" s="489"/>
      <c r="U64" s="479"/>
    </row>
    <row r="65" spans="1:21">
      <c r="A65" s="479"/>
      <c r="B65" s="489"/>
      <c r="C65" s="489"/>
      <c r="D65" s="489"/>
      <c r="E65" s="489"/>
      <c r="F65" s="489"/>
      <c r="G65" s="489"/>
      <c r="H65" s="489"/>
      <c r="I65" s="489"/>
      <c r="J65" s="479"/>
      <c r="K65" s="487"/>
      <c r="L65" s="487"/>
      <c r="M65" s="487"/>
      <c r="N65" s="488"/>
      <c r="O65" s="487"/>
      <c r="P65" s="487"/>
      <c r="Q65" s="487"/>
      <c r="R65" s="487"/>
      <c r="S65" s="489"/>
      <c r="T65" s="489"/>
      <c r="U65" s="479"/>
    </row>
    <row r="66" spans="1:21">
      <c r="A66" s="479"/>
      <c r="B66" s="489"/>
      <c r="C66" s="489"/>
      <c r="D66" s="489"/>
      <c r="E66" s="489"/>
      <c r="F66" s="489"/>
      <c r="G66" s="489"/>
      <c r="H66" s="489"/>
      <c r="I66" s="489"/>
      <c r="J66" s="479"/>
      <c r="K66" s="487"/>
      <c r="L66" s="487"/>
      <c r="M66" s="487"/>
      <c r="N66" s="488"/>
      <c r="O66" s="487"/>
      <c r="P66" s="487"/>
      <c r="Q66" s="487"/>
      <c r="R66" s="487"/>
      <c r="S66" s="489"/>
      <c r="T66" s="489"/>
      <c r="U66" s="479"/>
    </row>
    <row r="67" spans="1:21">
      <c r="A67" s="479"/>
      <c r="B67" s="489"/>
      <c r="C67" s="489"/>
      <c r="D67" s="489"/>
      <c r="E67" s="489"/>
      <c r="F67" s="489"/>
      <c r="G67" s="489"/>
      <c r="H67" s="489"/>
      <c r="I67" s="489"/>
      <c r="J67" s="479"/>
      <c r="K67" s="487"/>
      <c r="L67" s="487"/>
      <c r="M67" s="487"/>
      <c r="N67" s="488"/>
      <c r="O67" s="487"/>
      <c r="P67" s="487"/>
      <c r="Q67" s="487"/>
      <c r="R67" s="487"/>
      <c r="S67" s="489"/>
      <c r="T67" s="489"/>
      <c r="U67" s="479"/>
    </row>
    <row r="68" spans="1:21">
      <c r="A68" s="479"/>
      <c r="B68" s="489"/>
      <c r="C68" s="489"/>
      <c r="D68" s="489"/>
      <c r="E68" s="489"/>
      <c r="F68" s="489"/>
      <c r="G68" s="489"/>
      <c r="H68" s="489"/>
      <c r="I68" s="489"/>
      <c r="J68" s="479"/>
      <c r="K68" s="487"/>
      <c r="L68" s="487"/>
      <c r="M68" s="487"/>
      <c r="N68" s="488"/>
      <c r="O68" s="487"/>
      <c r="P68" s="487"/>
      <c r="Q68" s="487"/>
      <c r="R68" s="487"/>
      <c r="S68" s="489"/>
      <c r="T68" s="489"/>
      <c r="U68" s="479"/>
    </row>
    <row r="69" spans="1:21">
      <c r="A69" s="479"/>
      <c r="B69" s="489"/>
      <c r="C69" s="489"/>
      <c r="D69" s="489"/>
      <c r="E69" s="489"/>
      <c r="F69" s="489"/>
      <c r="G69" s="489"/>
      <c r="H69" s="489"/>
      <c r="I69" s="489"/>
      <c r="J69" s="479"/>
      <c r="K69" s="487"/>
      <c r="L69" s="487"/>
      <c r="M69" s="487"/>
      <c r="N69" s="488"/>
      <c r="O69" s="487"/>
      <c r="P69" s="487"/>
      <c r="Q69" s="487"/>
      <c r="R69" s="487"/>
      <c r="S69" s="489"/>
      <c r="T69" s="489"/>
      <c r="U69" s="479"/>
    </row>
    <row r="70" spans="1:21">
      <c r="A70" s="479"/>
      <c r="B70" s="489"/>
      <c r="C70" s="489"/>
      <c r="D70" s="489"/>
      <c r="E70" s="489"/>
      <c r="F70" s="489"/>
      <c r="G70" s="489"/>
      <c r="H70" s="489"/>
      <c r="I70" s="489"/>
      <c r="J70" s="479"/>
      <c r="K70" s="487"/>
      <c r="L70" s="487"/>
      <c r="M70" s="487"/>
      <c r="N70" s="488"/>
      <c r="O70" s="487"/>
      <c r="P70" s="487"/>
      <c r="Q70" s="487"/>
      <c r="R70" s="487"/>
      <c r="S70" s="489"/>
      <c r="T70" s="489"/>
      <c r="U70" s="479"/>
    </row>
    <row r="71" spans="1:21">
      <c r="A71" s="479"/>
      <c r="B71" s="489"/>
      <c r="C71" s="489"/>
      <c r="D71" s="489"/>
      <c r="E71" s="489"/>
      <c r="F71" s="489"/>
      <c r="G71" s="489"/>
      <c r="H71" s="489"/>
      <c r="I71" s="489"/>
      <c r="J71" s="479"/>
      <c r="K71" s="487"/>
      <c r="L71" s="487"/>
      <c r="M71" s="487"/>
      <c r="N71" s="488"/>
      <c r="O71" s="487"/>
      <c r="P71" s="487"/>
      <c r="Q71" s="487"/>
      <c r="R71" s="487"/>
      <c r="S71" s="489"/>
      <c r="T71" s="489"/>
      <c r="U71" s="479"/>
    </row>
    <row r="72" spans="1:21">
      <c r="A72" s="479"/>
      <c r="B72" s="489"/>
      <c r="C72" s="489"/>
      <c r="D72" s="489"/>
      <c r="E72" s="489"/>
      <c r="F72" s="489"/>
      <c r="G72" s="489"/>
      <c r="H72" s="489"/>
      <c r="I72" s="489"/>
      <c r="J72" s="479"/>
      <c r="K72" s="487"/>
      <c r="L72" s="487"/>
      <c r="M72" s="487"/>
      <c r="N72" s="488"/>
      <c r="O72" s="487"/>
      <c r="P72" s="487"/>
      <c r="Q72" s="487"/>
      <c r="R72" s="487"/>
      <c r="S72" s="489"/>
      <c r="T72" s="489"/>
      <c r="U72" s="479"/>
    </row>
    <row r="73" spans="1:21">
      <c r="A73" s="479"/>
      <c r="B73" s="489"/>
      <c r="C73" s="489"/>
      <c r="D73" s="489"/>
      <c r="E73" s="489"/>
      <c r="F73" s="489"/>
      <c r="G73" s="489"/>
      <c r="H73" s="489"/>
      <c r="I73" s="489"/>
      <c r="J73" s="479"/>
      <c r="K73" s="487"/>
      <c r="L73" s="487"/>
      <c r="M73" s="487"/>
      <c r="N73" s="488"/>
      <c r="O73" s="487"/>
      <c r="P73" s="487"/>
      <c r="Q73" s="487"/>
      <c r="R73" s="487"/>
      <c r="S73" s="489"/>
      <c r="T73" s="489"/>
      <c r="U73" s="479"/>
    </row>
    <row r="74" spans="1:21">
      <c r="A74" s="479"/>
      <c r="B74" s="489"/>
      <c r="C74" s="489"/>
      <c r="D74" s="489"/>
      <c r="E74" s="489"/>
      <c r="F74" s="489"/>
      <c r="G74" s="489"/>
      <c r="H74" s="489"/>
      <c r="I74" s="489"/>
      <c r="J74" s="479"/>
      <c r="K74" s="487"/>
      <c r="L74" s="487"/>
      <c r="M74" s="487"/>
      <c r="N74" s="488"/>
      <c r="O74" s="487"/>
      <c r="P74" s="487"/>
      <c r="Q74" s="487"/>
      <c r="R74" s="487"/>
      <c r="S74" s="489"/>
      <c r="T74" s="489"/>
      <c r="U74" s="479"/>
    </row>
    <row r="75" spans="1:21">
      <c r="A75" s="479"/>
      <c r="B75" s="489"/>
      <c r="C75" s="489"/>
      <c r="D75" s="489"/>
      <c r="E75" s="489"/>
      <c r="F75" s="489"/>
      <c r="G75" s="489"/>
      <c r="H75" s="489"/>
      <c r="I75" s="489"/>
      <c r="J75" s="479"/>
      <c r="K75" s="487"/>
      <c r="L75" s="487"/>
      <c r="M75" s="487"/>
      <c r="N75" s="488"/>
      <c r="O75" s="487"/>
      <c r="P75" s="487"/>
      <c r="Q75" s="487"/>
      <c r="R75" s="487"/>
      <c r="S75" s="489"/>
      <c r="T75" s="489"/>
      <c r="U75" s="479"/>
    </row>
    <row r="76" spans="1:21">
      <c r="A76" s="479"/>
      <c r="B76" s="489"/>
      <c r="C76" s="489"/>
      <c r="D76" s="489"/>
      <c r="E76" s="489"/>
      <c r="F76" s="489"/>
      <c r="G76" s="489"/>
      <c r="H76" s="489"/>
      <c r="I76" s="489"/>
      <c r="J76" s="479"/>
      <c r="K76" s="487"/>
      <c r="L76" s="487"/>
      <c r="M76" s="487"/>
      <c r="N76" s="488"/>
      <c r="O76" s="487"/>
      <c r="P76" s="487"/>
      <c r="Q76" s="487"/>
      <c r="R76" s="487"/>
      <c r="S76" s="489"/>
      <c r="T76" s="489"/>
      <c r="U76" s="479"/>
    </row>
    <row r="77" spans="1:21">
      <c r="A77" s="479"/>
      <c r="B77" s="489"/>
      <c r="C77" s="489"/>
      <c r="D77" s="489"/>
      <c r="E77" s="489"/>
      <c r="F77" s="489"/>
      <c r="G77" s="489"/>
      <c r="H77" s="489"/>
      <c r="I77" s="489"/>
      <c r="J77" s="479"/>
      <c r="K77" s="487"/>
      <c r="L77" s="487"/>
      <c r="M77" s="487"/>
      <c r="N77" s="488"/>
      <c r="O77" s="487"/>
      <c r="P77" s="487"/>
      <c r="Q77" s="487"/>
      <c r="R77" s="487"/>
      <c r="S77" s="489"/>
      <c r="T77" s="489"/>
      <c r="U77" s="479"/>
    </row>
    <row r="78" spans="1:21">
      <c r="A78" s="479"/>
      <c r="B78" s="489"/>
      <c r="C78" s="489"/>
      <c r="D78" s="489"/>
      <c r="E78" s="489"/>
      <c r="F78" s="489"/>
      <c r="G78" s="489"/>
      <c r="H78" s="489"/>
      <c r="I78" s="489"/>
      <c r="J78" s="479"/>
      <c r="K78" s="487"/>
      <c r="L78" s="487"/>
      <c r="M78" s="487"/>
      <c r="N78" s="488"/>
      <c r="O78" s="487"/>
      <c r="P78" s="487"/>
      <c r="Q78" s="487"/>
      <c r="R78" s="487"/>
      <c r="S78" s="489"/>
      <c r="T78" s="489"/>
      <c r="U78" s="479"/>
    </row>
    <row r="79" spans="1:21">
      <c r="A79" s="479"/>
      <c r="B79" s="489"/>
      <c r="C79" s="489"/>
      <c r="D79" s="489"/>
      <c r="E79" s="489"/>
      <c r="F79" s="489"/>
      <c r="G79" s="489"/>
      <c r="H79" s="489"/>
      <c r="I79" s="489"/>
      <c r="J79" s="479"/>
      <c r="K79" s="487"/>
      <c r="L79" s="487"/>
      <c r="M79" s="487"/>
      <c r="N79" s="488"/>
      <c r="O79" s="487"/>
      <c r="P79" s="487"/>
      <c r="Q79" s="487"/>
      <c r="R79" s="487"/>
      <c r="S79" s="489"/>
      <c r="T79" s="489"/>
      <c r="U79" s="479"/>
    </row>
    <row r="80" spans="1:21">
      <c r="A80" s="479"/>
      <c r="B80" s="489"/>
      <c r="C80" s="489"/>
      <c r="D80" s="489"/>
      <c r="E80" s="489"/>
      <c r="F80" s="489"/>
      <c r="G80" s="489"/>
      <c r="H80" s="489"/>
      <c r="I80" s="489"/>
      <c r="J80" s="479"/>
      <c r="K80" s="487"/>
      <c r="L80" s="487"/>
      <c r="M80" s="487"/>
      <c r="N80" s="488"/>
      <c r="O80" s="487"/>
      <c r="P80" s="487"/>
      <c r="Q80" s="487"/>
      <c r="R80" s="487"/>
      <c r="S80" s="489"/>
      <c r="T80" s="489"/>
      <c r="U80" s="479"/>
    </row>
    <row r="81" spans="1:21">
      <c r="A81" s="479"/>
      <c r="B81" s="489"/>
      <c r="C81" s="489"/>
      <c r="D81" s="489"/>
      <c r="E81" s="489"/>
      <c r="F81" s="489"/>
      <c r="G81" s="489"/>
      <c r="H81" s="489"/>
      <c r="I81" s="489"/>
      <c r="J81" s="479"/>
      <c r="K81" s="487"/>
      <c r="L81" s="487"/>
      <c r="M81" s="487"/>
      <c r="N81" s="488"/>
      <c r="O81" s="487"/>
      <c r="P81" s="487"/>
      <c r="Q81" s="487"/>
      <c r="R81" s="487"/>
      <c r="S81" s="489"/>
      <c r="T81" s="489"/>
      <c r="U81" s="479"/>
    </row>
    <row r="82" spans="1:21">
      <c r="A82" s="479"/>
      <c r="B82" s="489"/>
      <c r="C82" s="489"/>
      <c r="D82" s="489"/>
      <c r="E82" s="489"/>
      <c r="F82" s="489"/>
      <c r="G82" s="489"/>
      <c r="H82" s="489"/>
      <c r="I82" s="489"/>
      <c r="J82" s="479"/>
      <c r="K82" s="487"/>
      <c r="L82" s="487"/>
      <c r="M82" s="487"/>
      <c r="N82" s="488"/>
      <c r="O82" s="487"/>
      <c r="P82" s="487"/>
      <c r="Q82" s="487"/>
      <c r="R82" s="487"/>
      <c r="S82" s="489"/>
      <c r="T82" s="489"/>
      <c r="U82" s="479"/>
    </row>
    <row r="83" spans="1:21">
      <c r="A83" s="479"/>
      <c r="B83" s="489"/>
      <c r="C83" s="489"/>
      <c r="D83" s="489"/>
      <c r="E83" s="489"/>
      <c r="F83" s="489"/>
      <c r="G83" s="489"/>
      <c r="H83" s="489"/>
      <c r="I83" s="489"/>
      <c r="J83" s="479"/>
      <c r="K83" s="487"/>
      <c r="L83" s="487"/>
      <c r="M83" s="487"/>
      <c r="N83" s="488"/>
      <c r="O83" s="487"/>
      <c r="P83" s="487"/>
      <c r="Q83" s="487"/>
      <c r="R83" s="487"/>
      <c r="S83" s="489"/>
      <c r="T83" s="489"/>
      <c r="U83" s="479"/>
    </row>
    <row r="84" spans="1:21">
      <c r="A84" s="479"/>
      <c r="B84" s="489"/>
      <c r="C84" s="489"/>
      <c r="D84" s="489"/>
      <c r="E84" s="489"/>
      <c r="F84" s="489"/>
      <c r="G84" s="489"/>
      <c r="H84" s="489"/>
      <c r="I84" s="489"/>
      <c r="J84" s="479"/>
      <c r="K84" s="487"/>
      <c r="L84" s="487"/>
      <c r="M84" s="487"/>
      <c r="N84" s="488"/>
      <c r="O84" s="487"/>
      <c r="P84" s="487"/>
      <c r="Q84" s="487"/>
      <c r="R84" s="487"/>
      <c r="S84" s="489"/>
      <c r="T84" s="489"/>
      <c r="U84" s="479"/>
    </row>
    <row r="85" spans="1:21">
      <c r="A85" s="479"/>
      <c r="B85" s="489"/>
      <c r="C85" s="489"/>
      <c r="D85" s="489"/>
      <c r="E85" s="489"/>
      <c r="F85" s="489"/>
      <c r="G85" s="489"/>
      <c r="H85" s="489"/>
      <c r="I85" s="489"/>
      <c r="J85" s="479"/>
      <c r="K85" s="487"/>
      <c r="L85" s="487"/>
      <c r="M85" s="487"/>
      <c r="N85" s="488"/>
      <c r="O85" s="487"/>
      <c r="P85" s="487"/>
      <c r="Q85" s="487"/>
      <c r="R85" s="487"/>
      <c r="S85" s="489"/>
      <c r="T85" s="489"/>
      <c r="U85" s="479"/>
    </row>
    <row r="86" spans="1:21">
      <c r="A86" s="479"/>
      <c r="B86" s="489"/>
      <c r="C86" s="489"/>
      <c r="D86" s="489"/>
      <c r="E86" s="489"/>
      <c r="F86" s="489"/>
      <c r="G86" s="489"/>
      <c r="H86" s="489"/>
      <c r="I86" s="489"/>
      <c r="J86" s="479"/>
      <c r="K86" s="487"/>
      <c r="L86" s="487"/>
      <c r="M86" s="487"/>
      <c r="N86" s="488"/>
      <c r="O86" s="487"/>
      <c r="P86" s="487"/>
      <c r="Q86" s="487"/>
      <c r="R86" s="487"/>
      <c r="S86" s="489"/>
      <c r="T86" s="489"/>
      <c r="U86" s="479"/>
    </row>
    <row r="87" spans="1:21">
      <c r="A87" s="479"/>
      <c r="B87" s="489"/>
      <c r="C87" s="489"/>
      <c r="D87" s="489"/>
      <c r="E87" s="489"/>
      <c r="F87" s="489"/>
      <c r="G87" s="489"/>
      <c r="H87" s="489"/>
      <c r="I87" s="489"/>
      <c r="J87" s="479"/>
      <c r="K87" s="487"/>
      <c r="L87" s="487"/>
      <c r="M87" s="487"/>
      <c r="N87" s="488"/>
      <c r="O87" s="487"/>
      <c r="P87" s="487"/>
      <c r="Q87" s="487"/>
      <c r="R87" s="487"/>
      <c r="S87" s="489"/>
      <c r="T87" s="489"/>
      <c r="U87" s="479"/>
    </row>
    <row r="88" spans="1:21">
      <c r="A88" s="479"/>
      <c r="B88" s="489"/>
      <c r="C88" s="489"/>
      <c r="D88" s="489"/>
      <c r="E88" s="489"/>
      <c r="F88" s="489"/>
      <c r="G88" s="489"/>
      <c r="H88" s="489"/>
      <c r="I88" s="489"/>
      <c r="J88" s="479"/>
      <c r="K88" s="487"/>
      <c r="L88" s="487"/>
      <c r="M88" s="487"/>
      <c r="N88" s="488"/>
      <c r="O88" s="487"/>
      <c r="P88" s="487"/>
      <c r="Q88" s="487"/>
      <c r="R88" s="487"/>
      <c r="S88" s="489"/>
      <c r="T88" s="489"/>
      <c r="U88" s="479"/>
    </row>
    <row r="89" spans="1:21">
      <c r="A89" s="479"/>
      <c r="B89" s="489"/>
      <c r="C89" s="489"/>
      <c r="D89" s="489"/>
      <c r="E89" s="489"/>
      <c r="F89" s="489"/>
      <c r="G89" s="489"/>
      <c r="H89" s="489"/>
      <c r="I89" s="489"/>
      <c r="J89" s="479"/>
      <c r="K89" s="487"/>
      <c r="L89" s="487"/>
      <c r="M89" s="487"/>
      <c r="N89" s="488"/>
      <c r="O89" s="487"/>
      <c r="P89" s="487"/>
      <c r="Q89" s="487"/>
      <c r="R89" s="487"/>
      <c r="S89" s="489"/>
      <c r="T89" s="489"/>
      <c r="U89" s="479"/>
    </row>
    <row r="90" spans="1:21">
      <c r="A90" s="479"/>
      <c r="B90" s="489"/>
      <c r="C90" s="489"/>
      <c r="D90" s="489"/>
      <c r="E90" s="489"/>
      <c r="F90" s="489"/>
      <c r="G90" s="489"/>
      <c r="H90" s="489"/>
      <c r="I90" s="489"/>
      <c r="J90" s="479"/>
      <c r="K90" s="487"/>
      <c r="L90" s="487"/>
      <c r="M90" s="487"/>
      <c r="N90" s="488"/>
      <c r="O90" s="487"/>
      <c r="P90" s="487"/>
      <c r="Q90" s="487"/>
      <c r="R90" s="487"/>
      <c r="S90" s="489"/>
      <c r="T90" s="489"/>
      <c r="U90" s="479"/>
    </row>
    <row r="91" spans="1:21">
      <c r="A91" s="479"/>
      <c r="B91" s="489"/>
      <c r="C91" s="489"/>
      <c r="D91" s="489"/>
      <c r="E91" s="489"/>
      <c r="F91" s="489"/>
      <c r="G91" s="489"/>
      <c r="H91" s="489"/>
      <c r="I91" s="489"/>
      <c r="J91" s="479"/>
      <c r="K91" s="487"/>
      <c r="L91" s="487"/>
      <c r="M91" s="487"/>
      <c r="N91" s="488"/>
      <c r="O91" s="487"/>
      <c r="P91" s="487"/>
      <c r="Q91" s="487"/>
      <c r="R91" s="487"/>
      <c r="S91" s="489"/>
      <c r="T91" s="489"/>
      <c r="U91" s="479"/>
    </row>
    <row r="92" spans="1:21">
      <c r="A92" s="479"/>
      <c r="B92" s="489"/>
      <c r="C92" s="489"/>
      <c r="D92" s="489"/>
      <c r="E92" s="489"/>
      <c r="F92" s="489"/>
      <c r="G92" s="489"/>
      <c r="H92" s="489"/>
      <c r="I92" s="489"/>
      <c r="J92" s="479"/>
      <c r="K92" s="487"/>
      <c r="L92" s="487"/>
      <c r="M92" s="487"/>
      <c r="N92" s="488"/>
      <c r="O92" s="487"/>
      <c r="P92" s="487"/>
      <c r="Q92" s="487"/>
      <c r="R92" s="487"/>
      <c r="S92" s="489"/>
      <c r="T92" s="489"/>
      <c r="U92" s="479"/>
    </row>
    <row r="93" spans="1:21">
      <c r="A93" s="479"/>
      <c r="B93" s="489"/>
      <c r="C93" s="489"/>
      <c r="D93" s="489"/>
      <c r="E93" s="489"/>
      <c r="F93" s="489"/>
      <c r="G93" s="489"/>
      <c r="H93" s="489"/>
      <c r="I93" s="489"/>
      <c r="J93" s="479"/>
      <c r="K93" s="487"/>
      <c r="L93" s="487"/>
      <c r="M93" s="487"/>
      <c r="N93" s="488"/>
      <c r="O93" s="487"/>
      <c r="P93" s="487"/>
      <c r="Q93" s="487"/>
      <c r="R93" s="487"/>
      <c r="S93" s="489"/>
      <c r="T93" s="489"/>
      <c r="U93" s="479"/>
    </row>
    <row r="94" spans="1:21">
      <c r="A94" s="479"/>
      <c r="B94" s="489"/>
      <c r="C94" s="489"/>
      <c r="D94" s="489"/>
      <c r="E94" s="489"/>
      <c r="F94" s="489"/>
      <c r="G94" s="489"/>
      <c r="H94" s="489"/>
      <c r="I94" s="489"/>
      <c r="J94" s="479"/>
      <c r="K94" s="487"/>
      <c r="L94" s="487"/>
      <c r="M94" s="487"/>
      <c r="N94" s="488"/>
      <c r="O94" s="487"/>
      <c r="P94" s="487"/>
      <c r="Q94" s="487"/>
      <c r="R94" s="487"/>
      <c r="S94" s="489"/>
      <c r="T94" s="489"/>
      <c r="U94" s="479"/>
    </row>
    <row r="95" spans="1:21">
      <c r="A95" s="479"/>
      <c r="B95" s="489"/>
      <c r="C95" s="489"/>
      <c r="D95" s="489"/>
      <c r="E95" s="489"/>
      <c r="F95" s="489"/>
      <c r="G95" s="489"/>
      <c r="H95" s="489"/>
      <c r="I95" s="489"/>
      <c r="J95" s="479"/>
      <c r="K95" s="487"/>
      <c r="L95" s="487"/>
      <c r="M95" s="487"/>
      <c r="N95" s="488"/>
      <c r="O95" s="487"/>
      <c r="P95" s="487"/>
      <c r="Q95" s="487"/>
      <c r="R95" s="487"/>
      <c r="S95" s="489"/>
      <c r="T95" s="489"/>
      <c r="U95" s="479"/>
    </row>
    <row r="96" spans="1:21">
      <c r="A96" s="479"/>
      <c r="B96" s="489"/>
      <c r="C96" s="489"/>
      <c r="D96" s="489"/>
      <c r="E96" s="489"/>
      <c r="F96" s="489"/>
      <c r="G96" s="489"/>
      <c r="H96" s="489"/>
      <c r="I96" s="489"/>
      <c r="J96" s="479"/>
      <c r="K96" s="487"/>
      <c r="L96" s="487"/>
      <c r="M96" s="487"/>
      <c r="N96" s="488"/>
      <c r="O96" s="487"/>
      <c r="P96" s="487"/>
      <c r="Q96" s="487"/>
      <c r="R96" s="487"/>
      <c r="S96" s="489"/>
      <c r="T96" s="489"/>
      <c r="U96" s="479"/>
    </row>
    <row r="97" spans="1:21">
      <c r="A97" s="479"/>
      <c r="B97" s="489"/>
      <c r="C97" s="489"/>
      <c r="D97" s="489"/>
      <c r="E97" s="489"/>
      <c r="F97" s="489"/>
      <c r="G97" s="489"/>
      <c r="H97" s="489"/>
      <c r="I97" s="489"/>
      <c r="J97" s="479"/>
      <c r="K97" s="487"/>
      <c r="L97" s="487"/>
      <c r="M97" s="487"/>
      <c r="N97" s="488"/>
      <c r="O97" s="487"/>
      <c r="P97" s="487"/>
      <c r="Q97" s="487"/>
      <c r="R97" s="487"/>
      <c r="S97" s="489"/>
      <c r="T97" s="489"/>
      <c r="U97" s="479"/>
    </row>
    <row r="98" spans="1:21">
      <c r="A98" s="479"/>
      <c r="B98" s="489"/>
      <c r="C98" s="489"/>
      <c r="D98" s="489"/>
      <c r="E98" s="489"/>
      <c r="F98" s="489"/>
      <c r="G98" s="489"/>
      <c r="H98" s="489"/>
      <c r="I98" s="489"/>
      <c r="J98" s="479"/>
      <c r="K98" s="487"/>
      <c r="L98" s="487"/>
      <c r="M98" s="487"/>
      <c r="N98" s="488"/>
      <c r="O98" s="487"/>
      <c r="P98" s="487"/>
      <c r="Q98" s="487"/>
      <c r="R98" s="487"/>
      <c r="S98" s="489"/>
      <c r="T98" s="489"/>
      <c r="U98" s="479"/>
    </row>
    <row r="99" spans="1:21">
      <c r="A99" s="479"/>
      <c r="B99" s="489"/>
      <c r="C99" s="489"/>
      <c r="D99" s="489"/>
      <c r="E99" s="489"/>
      <c r="F99" s="489"/>
      <c r="G99" s="489"/>
      <c r="H99" s="489"/>
      <c r="I99" s="489"/>
      <c r="J99" s="479"/>
      <c r="K99" s="487"/>
      <c r="L99" s="487"/>
      <c r="M99" s="487"/>
      <c r="N99" s="488"/>
      <c r="O99" s="487"/>
      <c r="P99" s="487"/>
      <c r="Q99" s="487"/>
      <c r="R99" s="487"/>
      <c r="S99" s="489"/>
      <c r="T99" s="489"/>
      <c r="U99" s="479"/>
    </row>
    <row r="100" spans="1:21">
      <c r="A100" s="479"/>
      <c r="B100" s="489"/>
      <c r="C100" s="489"/>
      <c r="D100" s="489"/>
      <c r="E100" s="489"/>
      <c r="F100" s="489"/>
      <c r="G100" s="489"/>
      <c r="H100" s="489"/>
      <c r="I100" s="489"/>
      <c r="J100" s="479"/>
      <c r="K100" s="487"/>
      <c r="L100" s="487"/>
      <c r="M100" s="487"/>
      <c r="N100" s="488"/>
      <c r="O100" s="487"/>
      <c r="P100" s="487"/>
      <c r="Q100" s="487"/>
      <c r="R100" s="487"/>
      <c r="S100" s="489"/>
      <c r="T100" s="489"/>
      <c r="U100" s="479"/>
    </row>
    <row r="101" spans="1:21">
      <c r="A101" s="479"/>
      <c r="B101" s="489"/>
      <c r="C101" s="489"/>
      <c r="D101" s="489"/>
      <c r="E101" s="489"/>
      <c r="F101" s="489"/>
      <c r="G101" s="489"/>
      <c r="H101" s="489"/>
      <c r="I101" s="489"/>
      <c r="J101" s="479"/>
      <c r="K101" s="487"/>
      <c r="L101" s="487"/>
      <c r="M101" s="487"/>
      <c r="N101" s="488"/>
      <c r="O101" s="487"/>
      <c r="P101" s="487"/>
      <c r="Q101" s="487"/>
      <c r="R101" s="487"/>
      <c r="S101" s="489"/>
      <c r="T101" s="489"/>
      <c r="U101" s="479"/>
    </row>
    <row r="102" spans="1:21">
      <c r="A102" s="479"/>
      <c r="B102" s="489"/>
      <c r="C102" s="489"/>
      <c r="D102" s="489"/>
      <c r="E102" s="489"/>
      <c r="F102" s="489"/>
      <c r="G102" s="489"/>
      <c r="H102" s="489"/>
      <c r="I102" s="489"/>
      <c r="J102" s="479"/>
      <c r="K102" s="487"/>
      <c r="L102" s="487"/>
      <c r="M102" s="487"/>
      <c r="N102" s="488"/>
      <c r="O102" s="487"/>
      <c r="P102" s="487"/>
      <c r="Q102" s="487"/>
      <c r="R102" s="487"/>
      <c r="S102" s="489"/>
      <c r="T102" s="489"/>
      <c r="U102" s="479"/>
    </row>
    <row r="103" spans="1:21">
      <c r="A103" s="479"/>
      <c r="B103" s="489"/>
      <c r="C103" s="489"/>
      <c r="D103" s="489"/>
      <c r="E103" s="489"/>
      <c r="F103" s="489"/>
      <c r="G103" s="489"/>
      <c r="H103" s="489"/>
      <c r="I103" s="489"/>
      <c r="J103" s="479"/>
      <c r="K103" s="487"/>
      <c r="L103" s="487"/>
      <c r="M103" s="487"/>
      <c r="N103" s="488"/>
      <c r="O103" s="487"/>
      <c r="P103" s="487"/>
      <c r="Q103" s="487"/>
      <c r="R103" s="487"/>
      <c r="S103" s="489"/>
      <c r="T103" s="489"/>
      <c r="U103" s="479"/>
    </row>
    <row r="104" spans="1:21">
      <c r="A104" s="479"/>
      <c r="B104" s="489"/>
      <c r="C104" s="489"/>
      <c r="D104" s="489"/>
      <c r="E104" s="489"/>
      <c r="F104" s="489"/>
      <c r="G104" s="489"/>
      <c r="H104" s="489"/>
      <c r="I104" s="489"/>
      <c r="J104" s="479"/>
      <c r="K104" s="487"/>
      <c r="L104" s="487"/>
      <c r="M104" s="487"/>
      <c r="N104" s="488"/>
      <c r="O104" s="487"/>
      <c r="P104" s="487"/>
      <c r="Q104" s="487"/>
      <c r="R104" s="487"/>
      <c r="S104" s="489"/>
      <c r="T104" s="489"/>
      <c r="U104" s="479"/>
    </row>
    <row r="105" spans="1:21">
      <c r="A105" s="479"/>
      <c r="B105" s="489"/>
      <c r="C105" s="489"/>
      <c r="D105" s="489"/>
      <c r="E105" s="489"/>
      <c r="F105" s="489"/>
      <c r="G105" s="489"/>
      <c r="H105" s="489"/>
      <c r="I105" s="489"/>
      <c r="J105" s="479"/>
      <c r="K105" s="487"/>
      <c r="L105" s="487"/>
      <c r="M105" s="487"/>
      <c r="N105" s="488"/>
      <c r="O105" s="487"/>
      <c r="P105" s="487"/>
      <c r="Q105" s="487"/>
      <c r="R105" s="487"/>
      <c r="S105" s="489"/>
      <c r="T105" s="489"/>
      <c r="U105" s="479"/>
    </row>
    <row r="106" spans="1:21">
      <c r="A106" s="479"/>
      <c r="B106" s="489"/>
      <c r="C106" s="489"/>
      <c r="D106" s="489"/>
      <c r="E106" s="489"/>
      <c r="F106" s="489"/>
      <c r="G106" s="489"/>
      <c r="H106" s="489"/>
      <c r="I106" s="489"/>
      <c r="J106" s="479"/>
      <c r="K106" s="487"/>
      <c r="L106" s="487"/>
      <c r="M106" s="487"/>
      <c r="N106" s="488"/>
      <c r="O106" s="487"/>
      <c r="P106" s="487"/>
      <c r="Q106" s="487"/>
      <c r="R106" s="487"/>
      <c r="S106" s="489"/>
      <c r="T106" s="489"/>
      <c r="U106" s="479"/>
    </row>
    <row r="107" spans="1:21">
      <c r="A107" s="479"/>
      <c r="B107" s="489"/>
      <c r="C107" s="489"/>
      <c r="D107" s="489"/>
      <c r="E107" s="489"/>
      <c r="F107" s="489"/>
      <c r="G107" s="489"/>
      <c r="H107" s="489"/>
      <c r="I107" s="489"/>
      <c r="J107" s="479"/>
      <c r="K107" s="487"/>
      <c r="L107" s="487"/>
      <c r="M107" s="487"/>
      <c r="N107" s="488"/>
      <c r="O107" s="487"/>
      <c r="P107" s="487"/>
      <c r="Q107" s="487"/>
      <c r="R107" s="487"/>
      <c r="S107" s="489"/>
      <c r="T107" s="489"/>
      <c r="U107" s="479"/>
    </row>
    <row r="108" spans="1:21">
      <c r="A108" s="479"/>
      <c r="B108" s="489"/>
      <c r="C108" s="489"/>
      <c r="D108" s="489"/>
      <c r="E108" s="489"/>
      <c r="F108" s="489"/>
      <c r="G108" s="489"/>
      <c r="H108" s="489"/>
      <c r="I108" s="489"/>
      <c r="J108" s="479"/>
      <c r="K108" s="487"/>
      <c r="L108" s="487"/>
      <c r="M108" s="487"/>
      <c r="N108" s="488"/>
      <c r="O108" s="487"/>
      <c r="P108" s="487"/>
      <c r="Q108" s="487"/>
      <c r="R108" s="487"/>
      <c r="S108" s="489"/>
      <c r="T108" s="489"/>
      <c r="U108" s="479"/>
    </row>
    <row r="109" spans="1:21">
      <c r="A109" s="479"/>
      <c r="B109" s="489"/>
      <c r="C109" s="489"/>
      <c r="D109" s="489"/>
      <c r="E109" s="489"/>
      <c r="F109" s="489"/>
      <c r="G109" s="489"/>
      <c r="H109" s="489"/>
      <c r="I109" s="489"/>
      <c r="J109" s="479"/>
      <c r="K109" s="487"/>
      <c r="L109" s="487"/>
      <c r="M109" s="487"/>
      <c r="N109" s="488"/>
      <c r="O109" s="487"/>
      <c r="P109" s="487"/>
      <c r="Q109" s="487"/>
      <c r="R109" s="487"/>
      <c r="S109" s="489"/>
      <c r="T109" s="489"/>
      <c r="U109" s="479"/>
    </row>
    <row r="110" spans="1:21">
      <c r="A110" s="479"/>
      <c r="B110" s="489"/>
      <c r="C110" s="489"/>
      <c r="D110" s="489"/>
      <c r="E110" s="489"/>
      <c r="F110" s="489"/>
      <c r="G110" s="489"/>
      <c r="H110" s="489"/>
      <c r="I110" s="489"/>
      <c r="J110" s="479"/>
      <c r="K110" s="487"/>
      <c r="L110" s="487"/>
      <c r="M110" s="487"/>
      <c r="N110" s="488"/>
      <c r="O110" s="487"/>
      <c r="P110" s="487"/>
      <c r="Q110" s="487"/>
      <c r="R110" s="487"/>
      <c r="S110" s="489"/>
      <c r="T110" s="489"/>
      <c r="U110" s="479"/>
    </row>
    <row r="111" spans="1:21">
      <c r="A111" s="479"/>
      <c r="B111" s="489"/>
      <c r="C111" s="489"/>
      <c r="D111" s="489"/>
      <c r="E111" s="489"/>
      <c r="F111" s="489"/>
      <c r="G111" s="489"/>
      <c r="H111" s="489"/>
      <c r="I111" s="489"/>
      <c r="J111" s="479"/>
      <c r="K111" s="487"/>
      <c r="L111" s="487"/>
      <c r="M111" s="487"/>
      <c r="N111" s="488"/>
      <c r="O111" s="487"/>
      <c r="P111" s="487"/>
      <c r="Q111" s="487"/>
      <c r="R111" s="487"/>
      <c r="S111" s="489"/>
      <c r="T111" s="489"/>
      <c r="U111" s="479"/>
    </row>
    <row r="112" spans="1:21">
      <c r="A112" s="479"/>
      <c r="B112" s="489"/>
      <c r="C112" s="489"/>
      <c r="D112" s="489"/>
      <c r="E112" s="489"/>
      <c r="F112" s="489"/>
      <c r="G112" s="489"/>
      <c r="H112" s="489"/>
      <c r="I112" s="489"/>
      <c r="J112" s="479"/>
      <c r="K112" s="487"/>
      <c r="L112" s="487"/>
      <c r="M112" s="487"/>
      <c r="N112" s="488"/>
      <c r="O112" s="487"/>
      <c r="P112" s="487"/>
      <c r="Q112" s="487"/>
      <c r="R112" s="487"/>
      <c r="S112" s="489"/>
      <c r="T112" s="489"/>
      <c r="U112" s="479"/>
    </row>
    <row r="113" spans="1:21">
      <c r="A113" s="479"/>
      <c r="B113" s="489"/>
      <c r="C113" s="489"/>
      <c r="D113" s="489"/>
      <c r="E113" s="489"/>
      <c r="F113" s="489"/>
      <c r="G113" s="489"/>
      <c r="H113" s="489"/>
      <c r="I113" s="489"/>
      <c r="J113" s="479"/>
      <c r="K113" s="487"/>
      <c r="L113" s="487"/>
      <c r="M113" s="487"/>
      <c r="N113" s="488"/>
      <c r="O113" s="487"/>
      <c r="P113" s="487"/>
      <c r="Q113" s="487"/>
      <c r="R113" s="487"/>
      <c r="S113" s="489"/>
      <c r="T113" s="489"/>
      <c r="U113" s="479"/>
    </row>
    <row r="114" spans="1:21">
      <c r="A114" s="479"/>
      <c r="B114" s="489"/>
      <c r="C114" s="489"/>
      <c r="D114" s="489"/>
      <c r="E114" s="489"/>
      <c r="F114" s="489"/>
      <c r="G114" s="489"/>
      <c r="H114" s="489"/>
      <c r="I114" s="489"/>
      <c r="J114" s="479"/>
      <c r="K114" s="487"/>
      <c r="L114" s="487"/>
      <c r="M114" s="487"/>
      <c r="N114" s="488"/>
      <c r="O114" s="487"/>
      <c r="P114" s="487"/>
      <c r="Q114" s="487"/>
      <c r="R114" s="487"/>
      <c r="S114" s="489"/>
      <c r="T114" s="489"/>
      <c r="U114" s="479"/>
    </row>
    <row r="115" spans="1:21">
      <c r="A115" s="479"/>
      <c r="B115" s="489"/>
      <c r="C115" s="489"/>
      <c r="D115" s="489"/>
      <c r="E115" s="489"/>
      <c r="F115" s="489"/>
      <c r="G115" s="489"/>
      <c r="H115" s="489"/>
      <c r="I115" s="489"/>
      <c r="J115" s="479"/>
      <c r="K115" s="487"/>
      <c r="L115" s="487"/>
      <c r="M115" s="487"/>
      <c r="N115" s="488"/>
      <c r="O115" s="487"/>
      <c r="P115" s="487"/>
      <c r="Q115" s="487"/>
      <c r="R115" s="487"/>
      <c r="S115" s="489"/>
      <c r="T115" s="489"/>
      <c r="U115" s="479"/>
    </row>
    <row r="116" spans="1:21">
      <c r="A116" s="479"/>
      <c r="B116" s="489"/>
      <c r="C116" s="489"/>
      <c r="D116" s="489"/>
      <c r="E116" s="489"/>
      <c r="F116" s="489"/>
      <c r="G116" s="489"/>
      <c r="H116" s="489"/>
      <c r="I116" s="489"/>
      <c r="J116" s="479"/>
      <c r="K116" s="487"/>
      <c r="L116" s="487"/>
      <c r="M116" s="487"/>
      <c r="N116" s="488"/>
      <c r="O116" s="487"/>
      <c r="P116" s="487"/>
      <c r="Q116" s="487"/>
      <c r="R116" s="487"/>
      <c r="S116" s="489"/>
      <c r="T116" s="489"/>
      <c r="U116" s="479"/>
    </row>
    <row r="117" spans="1:21">
      <c r="A117" s="479"/>
      <c r="B117" s="489"/>
      <c r="C117" s="489"/>
      <c r="D117" s="489"/>
      <c r="E117" s="489"/>
      <c r="F117" s="489"/>
      <c r="G117" s="489"/>
      <c r="H117" s="489"/>
      <c r="I117" s="489"/>
      <c r="J117" s="479"/>
      <c r="K117" s="487"/>
      <c r="L117" s="487"/>
      <c r="M117" s="487"/>
      <c r="N117" s="488"/>
      <c r="O117" s="487"/>
      <c r="P117" s="487"/>
      <c r="Q117" s="487"/>
      <c r="R117" s="487"/>
      <c r="S117" s="489"/>
      <c r="T117" s="489"/>
      <c r="U117" s="479"/>
    </row>
    <row r="118" spans="1:21">
      <c r="A118" s="479"/>
      <c r="B118" s="489"/>
      <c r="C118" s="489"/>
      <c r="D118" s="489"/>
      <c r="E118" s="489"/>
      <c r="F118" s="489"/>
      <c r="G118" s="489"/>
      <c r="H118" s="489"/>
      <c r="I118" s="489"/>
      <c r="J118" s="479"/>
      <c r="K118" s="487"/>
      <c r="L118" s="487"/>
      <c r="M118" s="487"/>
      <c r="N118" s="488"/>
      <c r="O118" s="487"/>
      <c r="P118" s="487"/>
      <c r="Q118" s="487"/>
      <c r="R118" s="487"/>
      <c r="S118" s="489"/>
      <c r="T118" s="489"/>
      <c r="U118" s="479"/>
    </row>
    <row r="119" spans="1:21">
      <c r="A119" s="479"/>
      <c r="B119" s="489"/>
      <c r="C119" s="489"/>
      <c r="D119" s="489"/>
      <c r="E119" s="489"/>
      <c r="F119" s="489"/>
      <c r="G119" s="489"/>
      <c r="H119" s="489"/>
      <c r="I119" s="489"/>
      <c r="J119" s="479"/>
      <c r="K119" s="487"/>
      <c r="L119" s="487"/>
      <c r="M119" s="487"/>
      <c r="N119" s="488"/>
      <c r="O119" s="487"/>
      <c r="P119" s="487"/>
      <c r="Q119" s="487"/>
      <c r="R119" s="487"/>
      <c r="S119" s="489"/>
      <c r="T119" s="489"/>
      <c r="U119" s="479"/>
    </row>
    <row r="120" spans="1:21">
      <c r="A120" s="479"/>
      <c r="B120" s="489"/>
      <c r="C120" s="489"/>
      <c r="D120" s="489"/>
      <c r="E120" s="489"/>
      <c r="F120" s="489"/>
      <c r="G120" s="489"/>
      <c r="H120" s="489"/>
      <c r="I120" s="489"/>
      <c r="J120" s="479"/>
      <c r="K120" s="487"/>
      <c r="L120" s="487"/>
      <c r="M120" s="487"/>
      <c r="N120" s="488"/>
      <c r="O120" s="487"/>
      <c r="P120" s="487"/>
      <c r="Q120" s="487"/>
      <c r="R120" s="487"/>
      <c r="S120" s="489"/>
      <c r="T120" s="489"/>
      <c r="U120" s="479"/>
    </row>
    <row r="121" spans="1:21">
      <c r="A121" s="479"/>
      <c r="B121" s="489"/>
      <c r="C121" s="489"/>
      <c r="D121" s="489"/>
      <c r="E121" s="489"/>
      <c r="F121" s="489"/>
      <c r="G121" s="489"/>
      <c r="H121" s="489"/>
      <c r="I121" s="489"/>
      <c r="J121" s="479"/>
      <c r="K121" s="487"/>
      <c r="L121" s="487"/>
      <c r="M121" s="487"/>
      <c r="N121" s="488"/>
      <c r="O121" s="487"/>
      <c r="P121" s="487"/>
      <c r="Q121" s="487"/>
      <c r="R121" s="487"/>
      <c r="S121" s="489"/>
      <c r="T121" s="489"/>
      <c r="U121" s="479"/>
    </row>
    <row r="122" spans="1:21">
      <c r="A122" s="479"/>
      <c r="B122" s="489"/>
      <c r="C122" s="489"/>
      <c r="D122" s="489"/>
      <c r="E122" s="489"/>
      <c r="F122" s="489"/>
      <c r="G122" s="489"/>
      <c r="H122" s="489"/>
      <c r="I122" s="489"/>
      <c r="J122" s="479"/>
      <c r="K122" s="487"/>
      <c r="L122" s="487"/>
      <c r="M122" s="487"/>
      <c r="N122" s="488"/>
      <c r="O122" s="487"/>
      <c r="P122" s="487"/>
      <c r="Q122" s="487"/>
      <c r="R122" s="487"/>
      <c r="S122" s="489"/>
      <c r="T122" s="489"/>
      <c r="U122" s="479"/>
    </row>
    <row r="123" spans="1:21">
      <c r="A123" s="479"/>
      <c r="B123" s="489"/>
      <c r="C123" s="489"/>
      <c r="D123" s="489"/>
      <c r="E123" s="489"/>
      <c r="F123" s="489"/>
      <c r="G123" s="489"/>
      <c r="H123" s="489"/>
      <c r="I123" s="489"/>
      <c r="J123" s="479"/>
      <c r="K123" s="487"/>
      <c r="L123" s="487"/>
      <c r="M123" s="487"/>
      <c r="N123" s="488"/>
      <c r="O123" s="487"/>
      <c r="P123" s="487"/>
      <c r="Q123" s="487"/>
      <c r="R123" s="487"/>
      <c r="S123" s="489"/>
      <c r="T123" s="489"/>
      <c r="U123" s="479"/>
    </row>
    <row r="124" spans="1:21">
      <c r="A124" s="479"/>
      <c r="B124" s="489"/>
      <c r="C124" s="489"/>
      <c r="D124" s="489"/>
      <c r="E124" s="489"/>
      <c r="F124" s="489"/>
      <c r="G124" s="489"/>
      <c r="H124" s="489"/>
      <c r="I124" s="489"/>
      <c r="J124" s="479"/>
      <c r="K124" s="487"/>
      <c r="L124" s="487"/>
      <c r="M124" s="487"/>
      <c r="N124" s="488"/>
      <c r="O124" s="487"/>
      <c r="P124" s="487"/>
      <c r="Q124" s="487"/>
      <c r="R124" s="487"/>
      <c r="S124" s="489"/>
      <c r="T124" s="489"/>
      <c r="U124" s="479"/>
    </row>
    <row r="125" spans="1:21">
      <c r="A125" s="479"/>
      <c r="B125" s="489"/>
      <c r="C125" s="489"/>
      <c r="D125" s="489"/>
      <c r="E125" s="489"/>
      <c r="F125" s="489"/>
      <c r="G125" s="489"/>
      <c r="H125" s="489"/>
      <c r="I125" s="489"/>
      <c r="J125" s="479"/>
      <c r="K125" s="487"/>
      <c r="L125" s="487"/>
      <c r="M125" s="487"/>
      <c r="N125" s="488"/>
      <c r="O125" s="487"/>
      <c r="P125" s="487"/>
      <c r="Q125" s="487"/>
      <c r="R125" s="487"/>
      <c r="S125" s="489"/>
      <c r="T125" s="489"/>
      <c r="U125" s="479"/>
    </row>
    <row r="126" spans="1:21">
      <c r="A126" s="479"/>
      <c r="B126" s="489"/>
      <c r="C126" s="489"/>
      <c r="D126" s="489"/>
      <c r="E126" s="489"/>
      <c r="F126" s="489"/>
      <c r="G126" s="489"/>
      <c r="H126" s="489"/>
      <c r="I126" s="489"/>
      <c r="J126" s="479"/>
      <c r="K126" s="487"/>
      <c r="L126" s="487"/>
      <c r="M126" s="487"/>
      <c r="N126" s="488"/>
      <c r="O126" s="487"/>
      <c r="P126" s="487"/>
      <c r="Q126" s="487"/>
      <c r="R126" s="487"/>
      <c r="S126" s="489"/>
      <c r="T126" s="489"/>
      <c r="U126" s="479"/>
    </row>
    <row r="127" spans="1:21">
      <c r="A127" s="479"/>
      <c r="B127" s="489"/>
      <c r="C127" s="489"/>
      <c r="D127" s="489"/>
      <c r="E127" s="489"/>
      <c r="F127" s="489"/>
      <c r="G127" s="489"/>
      <c r="H127" s="489"/>
      <c r="I127" s="489"/>
      <c r="J127" s="479"/>
      <c r="K127" s="487"/>
      <c r="L127" s="487"/>
      <c r="M127" s="487"/>
      <c r="N127" s="488"/>
      <c r="O127" s="487"/>
      <c r="P127" s="487"/>
      <c r="Q127" s="487"/>
      <c r="R127" s="487"/>
      <c r="S127" s="489"/>
      <c r="T127" s="489"/>
      <c r="U127" s="479"/>
    </row>
    <row r="128" spans="1:21">
      <c r="A128" s="479"/>
      <c r="B128" s="489"/>
      <c r="C128" s="489"/>
      <c r="D128" s="489"/>
      <c r="E128" s="489"/>
      <c r="F128" s="489"/>
      <c r="G128" s="489"/>
      <c r="H128" s="489"/>
      <c r="I128" s="489"/>
      <c r="J128" s="479"/>
      <c r="K128" s="487"/>
      <c r="L128" s="487"/>
      <c r="M128" s="487"/>
      <c r="N128" s="488"/>
      <c r="O128" s="487"/>
      <c r="P128" s="487"/>
      <c r="Q128" s="487"/>
      <c r="R128" s="487"/>
      <c r="S128" s="489"/>
      <c r="T128" s="489"/>
      <c r="U128" s="479"/>
    </row>
    <row r="129" spans="1:21">
      <c r="A129" s="479"/>
      <c r="B129" s="489"/>
      <c r="C129" s="489"/>
      <c r="D129" s="489"/>
      <c r="E129" s="489"/>
      <c r="F129" s="489"/>
      <c r="G129" s="489"/>
      <c r="H129" s="489"/>
      <c r="I129" s="489"/>
      <c r="J129" s="479"/>
      <c r="K129" s="487"/>
      <c r="L129" s="487"/>
      <c r="M129" s="487"/>
      <c r="N129" s="488"/>
      <c r="O129" s="487"/>
      <c r="P129" s="487"/>
      <c r="Q129" s="487"/>
      <c r="R129" s="487"/>
      <c r="S129" s="489"/>
      <c r="T129" s="489"/>
      <c r="U129" s="479"/>
    </row>
    <row r="130" spans="1:21">
      <c r="A130" s="479"/>
      <c r="B130" s="489"/>
      <c r="C130" s="489"/>
      <c r="D130" s="489"/>
      <c r="E130" s="489"/>
      <c r="F130" s="489"/>
      <c r="G130" s="489"/>
      <c r="H130" s="489"/>
      <c r="I130" s="489"/>
      <c r="J130" s="479"/>
      <c r="K130" s="487"/>
      <c r="L130" s="487"/>
      <c r="M130" s="487"/>
      <c r="N130" s="488"/>
      <c r="O130" s="487"/>
      <c r="P130" s="487"/>
      <c r="Q130" s="487"/>
      <c r="R130" s="487"/>
      <c r="S130" s="489"/>
      <c r="T130" s="489"/>
      <c r="U130" s="479"/>
    </row>
    <row r="131" spans="1:21">
      <c r="A131" s="479"/>
      <c r="B131" s="489"/>
      <c r="C131" s="489"/>
      <c r="D131" s="489"/>
      <c r="E131" s="489"/>
      <c r="F131" s="489"/>
      <c r="G131" s="489"/>
      <c r="H131" s="489"/>
      <c r="I131" s="489"/>
      <c r="J131" s="479"/>
      <c r="K131" s="487"/>
      <c r="L131" s="487"/>
      <c r="M131" s="487"/>
      <c r="N131" s="488"/>
      <c r="O131" s="487"/>
      <c r="P131" s="487"/>
      <c r="Q131" s="487"/>
      <c r="R131" s="487"/>
      <c r="S131" s="489"/>
      <c r="T131" s="489"/>
      <c r="U131" s="479"/>
    </row>
    <row r="132" spans="1:21">
      <c r="A132" s="479"/>
      <c r="B132" s="489"/>
      <c r="C132" s="489"/>
      <c r="D132" s="489"/>
      <c r="E132" s="489"/>
      <c r="F132" s="489"/>
      <c r="G132" s="489"/>
      <c r="H132" s="489"/>
      <c r="I132" s="489"/>
      <c r="J132" s="479"/>
      <c r="K132" s="487"/>
      <c r="L132" s="487"/>
      <c r="M132" s="487"/>
      <c r="N132" s="488"/>
      <c r="O132" s="487"/>
      <c r="P132" s="487"/>
      <c r="Q132" s="487"/>
      <c r="R132" s="487"/>
      <c r="S132" s="489"/>
      <c r="T132" s="489"/>
      <c r="U132" s="479"/>
    </row>
    <row r="133" spans="1:21">
      <c r="A133" s="479"/>
      <c r="B133" s="489"/>
      <c r="C133" s="489"/>
      <c r="D133" s="489"/>
      <c r="E133" s="489"/>
      <c r="F133" s="489"/>
      <c r="G133" s="489"/>
      <c r="H133" s="489"/>
      <c r="I133" s="489"/>
      <c r="J133" s="479"/>
      <c r="K133" s="487"/>
      <c r="L133" s="487"/>
      <c r="M133" s="487"/>
      <c r="N133" s="488"/>
      <c r="O133" s="487"/>
      <c r="P133" s="487"/>
      <c r="Q133" s="487"/>
      <c r="R133" s="487"/>
      <c r="S133" s="489"/>
      <c r="T133" s="489"/>
      <c r="U133" s="479"/>
    </row>
    <row r="134" spans="1:21">
      <c r="A134" s="479"/>
      <c r="B134" s="489"/>
      <c r="C134" s="489"/>
      <c r="D134" s="489"/>
      <c r="E134" s="489"/>
      <c r="F134" s="489"/>
      <c r="G134" s="489"/>
      <c r="H134" s="489"/>
      <c r="I134" s="489"/>
      <c r="J134" s="479"/>
      <c r="K134" s="487"/>
      <c r="L134" s="487"/>
      <c r="M134" s="487"/>
      <c r="N134" s="488"/>
      <c r="O134" s="487"/>
      <c r="P134" s="487"/>
      <c r="Q134" s="487"/>
      <c r="R134" s="487"/>
      <c r="S134" s="489"/>
      <c r="T134" s="489"/>
      <c r="U134" s="479"/>
    </row>
    <row r="135" spans="1:21">
      <c r="A135" s="479"/>
      <c r="B135" s="489"/>
      <c r="C135" s="489"/>
      <c r="D135" s="489"/>
      <c r="E135" s="489"/>
      <c r="F135" s="489"/>
      <c r="G135" s="489"/>
      <c r="H135" s="489"/>
      <c r="I135" s="489"/>
      <c r="J135" s="479"/>
      <c r="K135" s="487"/>
      <c r="L135" s="487"/>
      <c r="M135" s="487"/>
      <c r="N135" s="488"/>
      <c r="O135" s="487"/>
      <c r="P135" s="487"/>
      <c r="Q135" s="487"/>
      <c r="R135" s="487"/>
      <c r="S135" s="489"/>
      <c r="T135" s="489"/>
      <c r="U135" s="479"/>
    </row>
    <row r="136" spans="1:21">
      <c r="A136" s="479"/>
      <c r="B136" s="489"/>
      <c r="C136" s="489"/>
      <c r="D136" s="489"/>
      <c r="E136" s="489"/>
      <c r="F136" s="489"/>
      <c r="G136" s="489"/>
      <c r="H136" s="489"/>
      <c r="I136" s="489"/>
      <c r="J136" s="479"/>
      <c r="K136" s="487"/>
      <c r="L136" s="487"/>
      <c r="M136" s="487"/>
      <c r="N136" s="488"/>
      <c r="O136" s="487"/>
      <c r="P136" s="487"/>
      <c r="Q136" s="487"/>
      <c r="R136" s="487"/>
      <c r="S136" s="489"/>
      <c r="T136" s="489"/>
      <c r="U136" s="479"/>
    </row>
    <row r="137" spans="1:21">
      <c r="A137" s="479"/>
      <c r="B137" s="489"/>
      <c r="C137" s="489"/>
      <c r="D137" s="489"/>
      <c r="E137" s="489"/>
      <c r="F137" s="489"/>
      <c r="G137" s="489"/>
      <c r="H137" s="489"/>
      <c r="I137" s="489"/>
      <c r="J137" s="479"/>
      <c r="K137" s="487"/>
      <c r="L137" s="487"/>
      <c r="M137" s="487"/>
      <c r="N137" s="488"/>
      <c r="O137" s="487"/>
      <c r="P137" s="487"/>
      <c r="Q137" s="487"/>
      <c r="R137" s="487"/>
      <c r="S137" s="489"/>
      <c r="T137" s="489"/>
      <c r="U137" s="479"/>
    </row>
    <row r="138" spans="1:21">
      <c r="A138" s="479"/>
      <c r="B138" s="489"/>
      <c r="C138" s="489"/>
      <c r="D138" s="489"/>
      <c r="E138" s="489"/>
      <c r="F138" s="489"/>
      <c r="G138" s="489"/>
      <c r="H138" s="489"/>
      <c r="I138" s="489"/>
      <c r="J138" s="479"/>
      <c r="K138" s="487"/>
      <c r="L138" s="487"/>
      <c r="M138" s="487"/>
      <c r="N138" s="488"/>
      <c r="O138" s="487"/>
      <c r="P138" s="487"/>
      <c r="Q138" s="487"/>
      <c r="R138" s="487"/>
      <c r="S138" s="489"/>
      <c r="T138" s="489"/>
      <c r="U138" s="479"/>
    </row>
    <row r="139" spans="1:21">
      <c r="A139" s="479"/>
      <c r="B139" s="489"/>
      <c r="C139" s="489"/>
      <c r="D139" s="489"/>
      <c r="E139" s="489"/>
      <c r="F139" s="489"/>
      <c r="G139" s="489"/>
      <c r="H139" s="489"/>
      <c r="I139" s="489"/>
      <c r="J139" s="479"/>
      <c r="K139" s="487"/>
      <c r="L139" s="487"/>
      <c r="M139" s="487"/>
      <c r="N139" s="488"/>
      <c r="O139" s="487"/>
      <c r="P139" s="487"/>
      <c r="Q139" s="487"/>
      <c r="R139" s="487"/>
      <c r="S139" s="489"/>
      <c r="T139" s="489"/>
      <c r="U139" s="479"/>
    </row>
    <row r="140" spans="1:21">
      <c r="A140" s="479"/>
      <c r="B140" s="489"/>
      <c r="C140" s="489"/>
      <c r="D140" s="489"/>
      <c r="E140" s="489"/>
      <c r="F140" s="489"/>
      <c r="G140" s="489"/>
      <c r="H140" s="489"/>
      <c r="I140" s="489"/>
      <c r="J140" s="479"/>
      <c r="K140" s="487"/>
      <c r="L140" s="487"/>
      <c r="M140" s="487"/>
      <c r="N140" s="488"/>
      <c r="O140" s="487"/>
      <c r="P140" s="487"/>
      <c r="Q140" s="487"/>
      <c r="R140" s="487"/>
      <c r="S140" s="489"/>
      <c r="T140" s="489"/>
      <c r="U140" s="479"/>
    </row>
    <row r="141" spans="1:21">
      <c r="A141" s="479"/>
      <c r="B141" s="489"/>
      <c r="C141" s="489"/>
      <c r="D141" s="489"/>
      <c r="E141" s="489"/>
      <c r="F141" s="489"/>
      <c r="G141" s="489"/>
      <c r="H141" s="489"/>
      <c r="I141" s="489"/>
      <c r="J141" s="479"/>
      <c r="K141" s="487"/>
      <c r="L141" s="487"/>
      <c r="M141" s="487"/>
      <c r="N141" s="488"/>
      <c r="O141" s="487"/>
      <c r="P141" s="487"/>
      <c r="Q141" s="487"/>
      <c r="R141" s="487"/>
      <c r="S141" s="489"/>
      <c r="T141" s="489"/>
      <c r="U141" s="479"/>
    </row>
    <row r="142" spans="1:21">
      <c r="A142" s="479"/>
      <c r="B142" s="489"/>
      <c r="C142" s="489"/>
      <c r="D142" s="489"/>
      <c r="E142" s="489"/>
      <c r="F142" s="489"/>
      <c r="G142" s="489"/>
      <c r="H142" s="489"/>
      <c r="I142" s="489"/>
      <c r="J142" s="479"/>
      <c r="K142" s="487"/>
      <c r="L142" s="487"/>
      <c r="M142" s="487"/>
      <c r="N142" s="488"/>
      <c r="O142" s="487"/>
      <c r="P142" s="487"/>
      <c r="Q142" s="487"/>
      <c r="R142" s="487"/>
      <c r="S142" s="489"/>
      <c r="T142" s="489"/>
      <c r="U142" s="479"/>
    </row>
    <row r="143" spans="1:21">
      <c r="A143" s="479"/>
      <c r="B143" s="489"/>
      <c r="C143" s="489"/>
      <c r="D143" s="489"/>
      <c r="E143" s="489"/>
      <c r="F143" s="489"/>
      <c r="G143" s="489"/>
      <c r="H143" s="489"/>
      <c r="I143" s="489"/>
      <c r="J143" s="479"/>
      <c r="K143" s="487"/>
      <c r="L143" s="487"/>
      <c r="M143" s="487"/>
      <c r="N143" s="488"/>
      <c r="O143" s="487"/>
      <c r="P143" s="487"/>
      <c r="Q143" s="487"/>
      <c r="R143" s="487"/>
      <c r="S143" s="489"/>
      <c r="T143" s="489"/>
      <c r="U143" s="479"/>
    </row>
    <row r="144" spans="1:21">
      <c r="A144" s="479"/>
      <c r="B144" s="489"/>
      <c r="C144" s="489"/>
      <c r="D144" s="489"/>
      <c r="E144" s="489"/>
      <c r="F144" s="489"/>
      <c r="G144" s="489"/>
      <c r="H144" s="489"/>
      <c r="I144" s="489"/>
      <c r="J144" s="479"/>
      <c r="K144" s="487"/>
      <c r="L144" s="487"/>
      <c r="M144" s="487"/>
      <c r="N144" s="488"/>
      <c r="O144" s="487"/>
      <c r="P144" s="487"/>
      <c r="Q144" s="487"/>
      <c r="R144" s="487"/>
      <c r="S144" s="489"/>
      <c r="T144" s="489"/>
      <c r="U144" s="479"/>
    </row>
    <row r="145" spans="1:21">
      <c r="A145" s="479"/>
      <c r="B145" s="489"/>
      <c r="C145" s="489"/>
      <c r="D145" s="489"/>
      <c r="E145" s="489"/>
      <c r="F145" s="489"/>
      <c r="G145" s="489"/>
      <c r="H145" s="489"/>
      <c r="I145" s="489"/>
      <c r="J145" s="479"/>
      <c r="K145" s="487"/>
      <c r="L145" s="487"/>
      <c r="M145" s="487"/>
      <c r="N145" s="488"/>
      <c r="O145" s="487"/>
      <c r="P145" s="487"/>
      <c r="Q145" s="487"/>
      <c r="R145" s="487"/>
      <c r="S145" s="489"/>
      <c r="T145" s="489"/>
      <c r="U145" s="479"/>
    </row>
    <row r="146" spans="1:21">
      <c r="A146" s="479"/>
      <c r="B146" s="489"/>
      <c r="C146" s="489"/>
      <c r="D146" s="489"/>
      <c r="E146" s="489"/>
      <c r="F146" s="489"/>
      <c r="G146" s="489"/>
      <c r="H146" s="489"/>
      <c r="I146" s="489"/>
      <c r="J146" s="479"/>
      <c r="K146" s="487"/>
      <c r="L146" s="487"/>
      <c r="M146" s="487"/>
      <c r="N146" s="488"/>
      <c r="O146" s="487"/>
      <c r="P146" s="487"/>
      <c r="Q146" s="487"/>
      <c r="R146" s="487"/>
      <c r="S146" s="489"/>
      <c r="T146" s="489"/>
      <c r="U146" s="479"/>
    </row>
    <row r="147" spans="1:21">
      <c r="A147" s="479"/>
      <c r="B147" s="489"/>
      <c r="C147" s="489"/>
      <c r="D147" s="489"/>
      <c r="E147" s="489"/>
      <c r="F147" s="489"/>
      <c r="G147" s="489"/>
      <c r="H147" s="489"/>
      <c r="I147" s="489"/>
      <c r="J147" s="479"/>
      <c r="K147" s="487"/>
      <c r="L147" s="487"/>
      <c r="M147" s="487"/>
      <c r="N147" s="488"/>
      <c r="O147" s="487"/>
      <c r="P147" s="487"/>
      <c r="Q147" s="487"/>
      <c r="R147" s="487"/>
      <c r="S147" s="489"/>
      <c r="T147" s="489"/>
      <c r="U147" s="479"/>
    </row>
    <row r="148" spans="1:21">
      <c r="A148" s="479"/>
      <c r="B148" s="489"/>
      <c r="C148" s="489"/>
      <c r="D148" s="489"/>
      <c r="E148" s="489"/>
      <c r="F148" s="489"/>
      <c r="G148" s="489"/>
      <c r="H148" s="489"/>
      <c r="I148" s="489"/>
      <c r="J148" s="479"/>
      <c r="K148" s="487"/>
      <c r="L148" s="487"/>
      <c r="M148" s="487"/>
      <c r="N148" s="488"/>
      <c r="O148" s="487"/>
      <c r="P148" s="487"/>
      <c r="Q148" s="487"/>
      <c r="R148" s="487"/>
      <c r="S148" s="489"/>
      <c r="T148" s="489"/>
      <c r="U148" s="479"/>
    </row>
    <row r="149" spans="1:21">
      <c r="A149" s="479"/>
      <c r="B149" s="489"/>
      <c r="C149" s="489"/>
      <c r="D149" s="489"/>
      <c r="E149" s="489"/>
      <c r="F149" s="489"/>
      <c r="G149" s="489"/>
      <c r="H149" s="489"/>
      <c r="I149" s="489"/>
      <c r="J149" s="479"/>
      <c r="K149" s="487"/>
      <c r="L149" s="487"/>
      <c r="M149" s="487"/>
      <c r="N149" s="488"/>
      <c r="O149" s="487"/>
      <c r="P149" s="487"/>
      <c r="Q149" s="487"/>
      <c r="R149" s="487"/>
      <c r="S149" s="489"/>
      <c r="T149" s="489"/>
      <c r="U149" s="479"/>
    </row>
    <row r="150" spans="1:21">
      <c r="A150" s="479"/>
      <c r="B150" s="489"/>
      <c r="C150" s="489"/>
      <c r="D150" s="489"/>
      <c r="E150" s="489"/>
      <c r="F150" s="489"/>
      <c r="G150" s="489"/>
      <c r="H150" s="489"/>
      <c r="I150" s="489"/>
      <c r="J150" s="479"/>
      <c r="K150" s="487"/>
      <c r="L150" s="487"/>
      <c r="M150" s="487"/>
      <c r="N150" s="488"/>
      <c r="O150" s="487"/>
      <c r="P150" s="487"/>
      <c r="Q150" s="487"/>
      <c r="R150" s="487"/>
      <c r="S150" s="489"/>
      <c r="T150" s="489"/>
      <c r="U150" s="479"/>
    </row>
    <row r="151" spans="1:21">
      <c r="A151" s="479"/>
      <c r="B151" s="489"/>
      <c r="C151" s="489"/>
      <c r="D151" s="489"/>
      <c r="E151" s="489"/>
      <c r="F151" s="489"/>
      <c r="G151" s="489"/>
      <c r="H151" s="489"/>
      <c r="I151" s="489"/>
      <c r="J151" s="479"/>
      <c r="K151" s="487"/>
      <c r="L151" s="487"/>
      <c r="M151" s="487"/>
      <c r="N151" s="488"/>
      <c r="O151" s="487"/>
      <c r="P151" s="487"/>
      <c r="Q151" s="487"/>
      <c r="R151" s="487"/>
      <c r="S151" s="489"/>
      <c r="T151" s="489"/>
      <c r="U151" s="479"/>
    </row>
    <row r="152" spans="1:21">
      <c r="A152" s="479"/>
      <c r="B152" s="489"/>
      <c r="C152" s="489"/>
      <c r="D152" s="489"/>
      <c r="E152" s="489"/>
      <c r="F152" s="489"/>
      <c r="G152" s="489"/>
      <c r="H152" s="489"/>
      <c r="I152" s="489"/>
      <c r="J152" s="479"/>
      <c r="K152" s="487"/>
      <c r="L152" s="487"/>
      <c r="M152" s="487"/>
      <c r="N152" s="488"/>
      <c r="O152" s="487"/>
      <c r="P152" s="487"/>
      <c r="Q152" s="487"/>
      <c r="R152" s="487"/>
      <c r="S152" s="489"/>
      <c r="T152" s="489"/>
      <c r="U152" s="479"/>
    </row>
    <row r="153" spans="1:21">
      <c r="A153" s="479"/>
      <c r="B153" s="489"/>
      <c r="C153" s="489"/>
      <c r="D153" s="489"/>
      <c r="E153" s="489"/>
      <c r="F153" s="489"/>
      <c r="G153" s="489"/>
      <c r="H153" s="489"/>
      <c r="I153" s="489"/>
      <c r="J153" s="479"/>
      <c r="K153" s="487"/>
      <c r="L153" s="487"/>
      <c r="M153" s="487"/>
      <c r="N153" s="488"/>
      <c r="O153" s="487"/>
      <c r="P153" s="487"/>
      <c r="Q153" s="487"/>
      <c r="R153" s="487"/>
      <c r="S153" s="489"/>
      <c r="T153" s="489"/>
      <c r="U153" s="479"/>
    </row>
    <row r="154" spans="1:21">
      <c r="A154" s="479"/>
      <c r="B154" s="489"/>
      <c r="C154" s="489"/>
      <c r="D154" s="489"/>
      <c r="E154" s="489"/>
      <c r="F154" s="489"/>
      <c r="G154" s="489"/>
      <c r="H154" s="489"/>
      <c r="I154" s="489"/>
      <c r="J154" s="479"/>
      <c r="K154" s="487"/>
      <c r="L154" s="487"/>
      <c r="M154" s="487"/>
      <c r="N154" s="488"/>
      <c r="O154" s="487"/>
      <c r="P154" s="487"/>
      <c r="Q154" s="487"/>
      <c r="R154" s="487"/>
      <c r="S154" s="489"/>
      <c r="T154" s="489"/>
      <c r="U154" s="479"/>
    </row>
    <row r="155" spans="1:21">
      <c r="A155" s="479"/>
      <c r="B155" s="489"/>
      <c r="C155" s="489"/>
      <c r="D155" s="489"/>
      <c r="E155" s="489"/>
      <c r="F155" s="489"/>
      <c r="G155" s="489"/>
      <c r="H155" s="489"/>
      <c r="I155" s="489"/>
      <c r="J155" s="479"/>
      <c r="K155" s="487"/>
      <c r="L155" s="487"/>
      <c r="M155" s="487"/>
      <c r="N155" s="488"/>
      <c r="O155" s="487"/>
      <c r="P155" s="487"/>
      <c r="Q155" s="487"/>
      <c r="R155" s="487"/>
      <c r="S155" s="489"/>
      <c r="T155" s="489"/>
      <c r="U155" s="479"/>
    </row>
    <row r="156" spans="1:21">
      <c r="A156" s="479"/>
      <c r="B156" s="489"/>
      <c r="C156" s="489"/>
      <c r="D156" s="489"/>
      <c r="E156" s="489"/>
      <c r="F156" s="489"/>
      <c r="G156" s="489"/>
      <c r="H156" s="489"/>
      <c r="I156" s="489"/>
      <c r="J156" s="479"/>
      <c r="K156" s="487"/>
      <c r="L156" s="487"/>
      <c r="M156" s="487"/>
      <c r="N156" s="488"/>
      <c r="O156" s="487"/>
      <c r="P156" s="487"/>
      <c r="Q156" s="487"/>
      <c r="R156" s="487"/>
      <c r="S156" s="489"/>
      <c r="T156" s="489"/>
      <c r="U156" s="479"/>
    </row>
    <row r="157" spans="1:21">
      <c r="A157" s="479"/>
      <c r="B157" s="489"/>
      <c r="C157" s="489"/>
      <c r="D157" s="489"/>
      <c r="E157" s="489"/>
      <c r="F157" s="489"/>
      <c r="G157" s="489"/>
      <c r="H157" s="489"/>
      <c r="I157" s="489"/>
      <c r="J157" s="479"/>
      <c r="K157" s="487"/>
      <c r="L157" s="487"/>
      <c r="M157" s="487"/>
      <c r="N157" s="488"/>
      <c r="O157" s="487"/>
      <c r="P157" s="487"/>
      <c r="Q157" s="487"/>
      <c r="R157" s="487"/>
      <c r="S157" s="489"/>
      <c r="T157" s="489"/>
      <c r="U157" s="479"/>
    </row>
    <row r="158" spans="1:21">
      <c r="A158" s="479"/>
      <c r="B158" s="489"/>
      <c r="C158" s="489"/>
      <c r="D158" s="489"/>
      <c r="E158" s="489"/>
      <c r="F158" s="489"/>
      <c r="G158" s="489"/>
      <c r="H158" s="489"/>
      <c r="I158" s="489"/>
      <c r="J158" s="479"/>
      <c r="K158" s="487"/>
      <c r="L158" s="487"/>
      <c r="M158" s="487"/>
      <c r="N158" s="488"/>
      <c r="O158" s="487"/>
      <c r="P158" s="487"/>
      <c r="Q158" s="487"/>
      <c r="R158" s="487"/>
      <c r="S158" s="489"/>
      <c r="T158" s="489"/>
      <c r="U158" s="479"/>
    </row>
    <row r="159" spans="1:21">
      <c r="A159" s="479"/>
      <c r="B159" s="489"/>
      <c r="C159" s="489"/>
      <c r="D159" s="489"/>
      <c r="E159" s="489"/>
      <c r="F159" s="489"/>
      <c r="G159" s="489"/>
      <c r="H159" s="489"/>
      <c r="I159" s="489"/>
      <c r="J159" s="479"/>
      <c r="K159" s="487"/>
      <c r="L159" s="487"/>
      <c r="M159" s="487"/>
      <c r="N159" s="488"/>
      <c r="O159" s="487"/>
      <c r="P159" s="487"/>
      <c r="Q159" s="487"/>
      <c r="R159" s="487"/>
      <c r="S159" s="489"/>
      <c r="T159" s="489"/>
      <c r="U159" s="479"/>
    </row>
    <row r="160" spans="1:21">
      <c r="A160" s="479"/>
      <c r="B160" s="489"/>
      <c r="C160" s="489"/>
      <c r="D160" s="489"/>
      <c r="E160" s="489"/>
      <c r="F160" s="489"/>
      <c r="G160" s="489"/>
      <c r="H160" s="489"/>
      <c r="I160" s="489"/>
      <c r="J160" s="479"/>
      <c r="K160" s="487"/>
      <c r="L160" s="487"/>
      <c r="M160" s="487"/>
      <c r="N160" s="488"/>
      <c r="O160" s="487"/>
      <c r="P160" s="487"/>
      <c r="Q160" s="487"/>
      <c r="R160" s="487"/>
      <c r="S160" s="489"/>
      <c r="T160" s="489"/>
      <c r="U160" s="479"/>
    </row>
    <row r="161" spans="1:21">
      <c r="A161" s="479"/>
      <c r="B161" s="489"/>
      <c r="C161" s="489"/>
      <c r="D161" s="489"/>
      <c r="E161" s="489"/>
      <c r="F161" s="489"/>
      <c r="G161" s="489"/>
      <c r="H161" s="489"/>
      <c r="I161" s="489"/>
      <c r="J161" s="479"/>
      <c r="K161" s="487"/>
      <c r="L161" s="487"/>
      <c r="M161" s="487"/>
      <c r="N161" s="488"/>
      <c r="O161" s="487"/>
      <c r="P161" s="487"/>
      <c r="Q161" s="487"/>
      <c r="R161" s="487"/>
      <c r="S161" s="489"/>
      <c r="T161" s="489"/>
      <c r="U161" s="479"/>
    </row>
    <row r="162" spans="1:21">
      <c r="A162" s="479"/>
      <c r="B162" s="489"/>
      <c r="C162" s="489"/>
      <c r="D162" s="489"/>
      <c r="E162" s="489"/>
      <c r="F162" s="489"/>
      <c r="G162" s="489"/>
      <c r="H162" s="489"/>
      <c r="I162" s="489"/>
      <c r="J162" s="479"/>
      <c r="K162" s="487"/>
      <c r="L162" s="487"/>
      <c r="M162" s="487"/>
      <c r="N162" s="488"/>
      <c r="O162" s="487"/>
      <c r="P162" s="487"/>
      <c r="Q162" s="487"/>
      <c r="R162" s="487"/>
      <c r="S162" s="489"/>
      <c r="T162" s="489"/>
      <c r="U162" s="479"/>
    </row>
    <row r="163" spans="1:21">
      <c r="A163" s="479"/>
      <c r="B163" s="489"/>
      <c r="C163" s="489"/>
      <c r="D163" s="489"/>
      <c r="E163" s="489"/>
      <c r="F163" s="489"/>
      <c r="G163" s="489"/>
      <c r="H163" s="489"/>
      <c r="I163" s="489"/>
      <c r="J163" s="479"/>
      <c r="K163" s="487"/>
      <c r="L163" s="487"/>
      <c r="M163" s="487"/>
      <c r="N163" s="488"/>
      <c r="O163" s="487"/>
      <c r="P163" s="487"/>
      <c r="Q163" s="487"/>
      <c r="R163" s="487"/>
      <c r="S163" s="489"/>
      <c r="T163" s="489"/>
      <c r="U163" s="479"/>
    </row>
    <row r="164" spans="1:21">
      <c r="A164" s="479"/>
      <c r="B164" s="489"/>
      <c r="C164" s="489"/>
      <c r="D164" s="489"/>
      <c r="E164" s="489"/>
      <c r="F164" s="489"/>
      <c r="G164" s="489"/>
      <c r="H164" s="489"/>
      <c r="I164" s="489"/>
      <c r="J164" s="479"/>
      <c r="K164" s="487"/>
      <c r="L164" s="487"/>
      <c r="M164" s="487"/>
      <c r="N164" s="488"/>
      <c r="O164" s="487"/>
      <c r="P164" s="487"/>
      <c r="Q164" s="487"/>
      <c r="R164" s="487"/>
      <c r="S164" s="489"/>
      <c r="T164" s="489"/>
      <c r="U164" s="479"/>
    </row>
    <row r="165" spans="1:21">
      <c r="A165" s="479"/>
      <c r="B165" s="489"/>
      <c r="C165" s="489"/>
      <c r="D165" s="489"/>
      <c r="E165" s="489"/>
      <c r="F165" s="489"/>
      <c r="G165" s="489"/>
      <c r="H165" s="489"/>
      <c r="I165" s="489"/>
      <c r="J165" s="479"/>
      <c r="K165" s="487"/>
      <c r="L165" s="487"/>
      <c r="M165" s="487"/>
      <c r="N165" s="488"/>
      <c r="O165" s="487"/>
      <c r="P165" s="487"/>
      <c r="Q165" s="487"/>
      <c r="R165" s="487"/>
      <c r="S165" s="489"/>
      <c r="T165" s="489"/>
      <c r="U165" s="479"/>
    </row>
    <row r="166" spans="1:21">
      <c r="A166" s="479"/>
      <c r="B166" s="489"/>
      <c r="C166" s="489"/>
      <c r="D166" s="489"/>
      <c r="E166" s="489"/>
      <c r="F166" s="489"/>
      <c r="G166" s="489"/>
      <c r="H166" s="489"/>
      <c r="I166" s="489"/>
      <c r="J166" s="479"/>
      <c r="K166" s="487"/>
      <c r="L166" s="487"/>
      <c r="M166" s="487"/>
      <c r="N166" s="488"/>
      <c r="O166" s="487"/>
      <c r="P166" s="487"/>
      <c r="Q166" s="487"/>
      <c r="R166" s="487"/>
      <c r="S166" s="489"/>
      <c r="T166" s="489"/>
      <c r="U166" s="479"/>
    </row>
    <row r="167" spans="1:21">
      <c r="A167" s="479"/>
      <c r="B167" s="489"/>
      <c r="C167" s="489"/>
      <c r="D167" s="489"/>
      <c r="E167" s="489"/>
      <c r="F167" s="489"/>
      <c r="G167" s="489"/>
      <c r="H167" s="489"/>
      <c r="I167" s="489"/>
      <c r="J167" s="479"/>
      <c r="K167" s="487"/>
      <c r="L167" s="487"/>
      <c r="M167" s="487"/>
      <c r="N167" s="488"/>
      <c r="O167" s="487"/>
      <c r="P167" s="487"/>
      <c r="Q167" s="487"/>
      <c r="R167" s="487"/>
      <c r="S167" s="489"/>
      <c r="T167" s="489"/>
      <c r="U167" s="479"/>
    </row>
    <row r="168" spans="1:21">
      <c r="A168" s="479"/>
      <c r="B168" s="489"/>
      <c r="C168" s="489"/>
      <c r="D168" s="489"/>
      <c r="E168" s="489"/>
      <c r="F168" s="489"/>
      <c r="G168" s="489"/>
      <c r="H168" s="489"/>
      <c r="I168" s="489"/>
      <c r="J168" s="479"/>
      <c r="K168" s="487"/>
      <c r="L168" s="487"/>
      <c r="M168" s="487"/>
      <c r="N168" s="488"/>
      <c r="O168" s="487"/>
      <c r="P168" s="487"/>
      <c r="Q168" s="487"/>
      <c r="R168" s="487"/>
      <c r="S168" s="489"/>
      <c r="T168" s="489"/>
      <c r="U168" s="479"/>
    </row>
    <row r="169" spans="1:21">
      <c r="A169" s="479"/>
      <c r="B169" s="489"/>
      <c r="C169" s="489"/>
      <c r="D169" s="489"/>
      <c r="E169" s="489"/>
      <c r="F169" s="489"/>
      <c r="G169" s="489"/>
      <c r="H169" s="489"/>
      <c r="I169" s="489"/>
      <c r="J169" s="479"/>
      <c r="K169" s="487"/>
      <c r="L169" s="487"/>
      <c r="M169" s="487"/>
      <c r="N169" s="488"/>
      <c r="O169" s="487"/>
      <c r="P169" s="487"/>
      <c r="Q169" s="487"/>
      <c r="R169" s="487"/>
      <c r="S169" s="489"/>
      <c r="T169" s="489"/>
      <c r="U169" s="479"/>
    </row>
    <row r="170" spans="1:21">
      <c r="A170" s="479"/>
      <c r="B170" s="489"/>
      <c r="C170" s="489"/>
      <c r="D170" s="489"/>
      <c r="E170" s="489"/>
      <c r="F170" s="489"/>
      <c r="G170" s="489"/>
      <c r="H170" s="489"/>
      <c r="I170" s="489"/>
      <c r="J170" s="479"/>
      <c r="K170" s="487"/>
      <c r="L170" s="487"/>
      <c r="M170" s="487"/>
      <c r="N170" s="488"/>
      <c r="O170" s="487"/>
      <c r="P170" s="487"/>
      <c r="Q170" s="487"/>
      <c r="R170" s="487"/>
      <c r="S170" s="489"/>
      <c r="T170" s="489"/>
      <c r="U170" s="479"/>
    </row>
    <row r="171" spans="1:21">
      <c r="A171" s="479"/>
      <c r="B171" s="489"/>
      <c r="C171" s="489"/>
      <c r="D171" s="489"/>
      <c r="E171" s="489"/>
      <c r="F171" s="489"/>
      <c r="G171" s="489"/>
      <c r="H171" s="489"/>
      <c r="I171" s="489"/>
      <c r="J171" s="479"/>
      <c r="K171" s="487"/>
      <c r="L171" s="487"/>
      <c r="M171" s="487"/>
      <c r="N171" s="488"/>
      <c r="O171" s="487"/>
      <c r="P171" s="487"/>
      <c r="Q171" s="487"/>
      <c r="R171" s="487"/>
      <c r="S171" s="489"/>
      <c r="T171" s="489"/>
      <c r="U171" s="479"/>
    </row>
    <row r="172" spans="1:21">
      <c r="A172" s="479"/>
      <c r="B172" s="489"/>
      <c r="C172" s="489"/>
      <c r="D172" s="489"/>
      <c r="E172" s="489"/>
      <c r="F172" s="489"/>
      <c r="G172" s="489"/>
      <c r="H172" s="489"/>
      <c r="I172" s="489"/>
      <c r="J172" s="479"/>
      <c r="K172" s="487"/>
      <c r="L172" s="487"/>
      <c r="M172" s="487"/>
      <c r="N172" s="488"/>
      <c r="O172" s="487"/>
      <c r="P172" s="487"/>
      <c r="Q172" s="487"/>
      <c r="R172" s="487"/>
      <c r="S172" s="489"/>
      <c r="T172" s="489"/>
      <c r="U172" s="479"/>
    </row>
    <row r="173" spans="1:21">
      <c r="A173" s="479"/>
      <c r="B173" s="489"/>
      <c r="C173" s="489"/>
      <c r="D173" s="489"/>
      <c r="E173" s="489"/>
      <c r="F173" s="489"/>
      <c r="G173" s="489"/>
      <c r="H173" s="489"/>
      <c r="I173" s="489"/>
      <c r="J173" s="479"/>
      <c r="K173" s="487"/>
      <c r="L173" s="487"/>
      <c r="M173" s="487"/>
      <c r="N173" s="488"/>
      <c r="O173" s="487"/>
      <c r="P173" s="487"/>
      <c r="Q173" s="487"/>
      <c r="R173" s="487"/>
      <c r="S173" s="489"/>
      <c r="T173" s="489"/>
      <c r="U173" s="479"/>
    </row>
    <row r="174" spans="1:21">
      <c r="A174" s="479"/>
      <c r="B174" s="489"/>
      <c r="C174" s="489"/>
      <c r="D174" s="489"/>
      <c r="E174" s="489"/>
      <c r="F174" s="489"/>
      <c r="G174" s="489"/>
      <c r="H174" s="489"/>
      <c r="I174" s="489"/>
      <c r="J174" s="479"/>
      <c r="K174" s="487"/>
      <c r="L174" s="487"/>
      <c r="M174" s="487"/>
      <c r="N174" s="488"/>
      <c r="O174" s="487"/>
      <c r="P174" s="487"/>
      <c r="Q174" s="487"/>
      <c r="R174" s="487"/>
      <c r="S174" s="489"/>
      <c r="T174" s="489"/>
      <c r="U174" s="479"/>
    </row>
    <row r="175" spans="1:21">
      <c r="A175" s="479"/>
      <c r="B175" s="489"/>
      <c r="C175" s="489"/>
      <c r="D175" s="489"/>
      <c r="E175" s="489"/>
      <c r="F175" s="489"/>
      <c r="G175" s="489"/>
      <c r="H175" s="489"/>
      <c r="I175" s="489"/>
      <c r="J175" s="479"/>
      <c r="K175" s="487"/>
      <c r="L175" s="487"/>
      <c r="M175" s="487"/>
      <c r="N175" s="488"/>
      <c r="O175" s="487"/>
      <c r="P175" s="487"/>
      <c r="Q175" s="487"/>
      <c r="R175" s="487"/>
      <c r="S175" s="489"/>
      <c r="T175" s="489"/>
      <c r="U175" s="479"/>
    </row>
    <row r="176" spans="1:21">
      <c r="A176" s="479"/>
      <c r="B176" s="489"/>
      <c r="C176" s="489"/>
      <c r="D176" s="489"/>
      <c r="E176" s="489"/>
      <c r="F176" s="489"/>
      <c r="G176" s="489"/>
      <c r="H176" s="489"/>
      <c r="I176" s="489"/>
      <c r="J176" s="479"/>
      <c r="K176" s="487"/>
      <c r="L176" s="487"/>
      <c r="M176" s="487"/>
      <c r="N176" s="488"/>
      <c r="O176" s="487"/>
      <c r="P176" s="487"/>
      <c r="Q176" s="487"/>
      <c r="R176" s="487"/>
      <c r="S176" s="489"/>
      <c r="T176" s="489"/>
      <c r="U176" s="479"/>
    </row>
    <row r="177" spans="1:21">
      <c r="A177" s="479"/>
      <c r="B177" s="489"/>
      <c r="C177" s="489"/>
      <c r="D177" s="489"/>
      <c r="E177" s="489"/>
      <c r="F177" s="489"/>
      <c r="G177" s="489"/>
      <c r="H177" s="489"/>
      <c r="I177" s="489"/>
      <c r="J177" s="479"/>
      <c r="K177" s="487"/>
      <c r="L177" s="487"/>
      <c r="M177" s="487"/>
      <c r="N177" s="488"/>
      <c r="O177" s="487"/>
      <c r="P177" s="487"/>
      <c r="Q177" s="487"/>
      <c r="R177" s="487"/>
      <c r="S177" s="489"/>
      <c r="T177" s="489"/>
      <c r="U177" s="479"/>
    </row>
    <row r="178" spans="1:21">
      <c r="A178" s="479"/>
      <c r="B178" s="489"/>
      <c r="C178" s="489"/>
      <c r="D178" s="489"/>
      <c r="E178" s="489"/>
      <c r="F178" s="489"/>
      <c r="G178" s="489"/>
      <c r="H178" s="489"/>
      <c r="I178" s="489"/>
      <c r="J178" s="479"/>
      <c r="K178" s="487"/>
      <c r="L178" s="487"/>
      <c r="M178" s="487"/>
      <c r="N178" s="488"/>
      <c r="O178" s="487"/>
      <c r="P178" s="487"/>
      <c r="Q178" s="487"/>
      <c r="R178" s="487"/>
      <c r="S178" s="489"/>
      <c r="T178" s="489"/>
      <c r="U178" s="479"/>
    </row>
    <row r="179" spans="1:21">
      <c r="A179" s="479"/>
      <c r="B179" s="489"/>
      <c r="C179" s="489"/>
      <c r="D179" s="489"/>
      <c r="E179" s="489"/>
      <c r="F179" s="489"/>
      <c r="G179" s="489"/>
      <c r="H179" s="489"/>
      <c r="I179" s="489"/>
      <c r="J179" s="479"/>
      <c r="K179" s="487"/>
      <c r="L179" s="487"/>
      <c r="M179" s="487"/>
      <c r="N179" s="488"/>
      <c r="O179" s="487"/>
      <c r="P179" s="487"/>
      <c r="Q179" s="487"/>
      <c r="R179" s="487"/>
      <c r="S179" s="489"/>
      <c r="T179" s="489"/>
      <c r="U179" s="479"/>
    </row>
    <row r="180" spans="1:21">
      <c r="A180" s="479"/>
      <c r="B180" s="489"/>
      <c r="C180" s="489"/>
      <c r="D180" s="489"/>
      <c r="E180" s="489"/>
      <c r="F180" s="489"/>
      <c r="G180" s="489"/>
      <c r="H180" s="489"/>
      <c r="I180" s="489"/>
      <c r="J180" s="479"/>
      <c r="K180" s="487"/>
      <c r="L180" s="487"/>
      <c r="M180" s="487"/>
      <c r="N180" s="488"/>
      <c r="O180" s="487"/>
      <c r="P180" s="487"/>
      <c r="Q180" s="487"/>
      <c r="R180" s="487"/>
      <c r="S180" s="489"/>
      <c r="T180" s="489"/>
      <c r="U180" s="479"/>
    </row>
    <row r="181" spans="1:21">
      <c r="A181" s="479"/>
      <c r="B181" s="489"/>
      <c r="C181" s="489"/>
      <c r="D181" s="489"/>
      <c r="E181" s="489"/>
      <c r="F181" s="489"/>
      <c r="G181" s="489"/>
      <c r="H181" s="489"/>
      <c r="I181" s="489"/>
      <c r="J181" s="479"/>
      <c r="K181" s="487"/>
      <c r="L181" s="487"/>
      <c r="M181" s="487"/>
      <c r="N181" s="488"/>
      <c r="O181" s="487"/>
      <c r="P181" s="487"/>
      <c r="Q181" s="487"/>
      <c r="R181" s="487"/>
      <c r="S181" s="489"/>
      <c r="T181" s="489"/>
      <c r="U181" s="479"/>
    </row>
    <row r="182" spans="1:21">
      <c r="A182" s="479"/>
      <c r="B182" s="489"/>
      <c r="C182" s="489"/>
      <c r="D182" s="489"/>
      <c r="E182" s="489"/>
      <c r="F182" s="489"/>
      <c r="G182" s="489"/>
      <c r="H182" s="489"/>
      <c r="I182" s="489"/>
      <c r="J182" s="479"/>
      <c r="K182" s="487"/>
      <c r="L182" s="487"/>
      <c r="M182" s="487"/>
      <c r="N182" s="488"/>
      <c r="O182" s="487"/>
      <c r="P182" s="487"/>
      <c r="Q182" s="487"/>
      <c r="R182" s="487"/>
      <c r="S182" s="489"/>
      <c r="T182" s="489"/>
      <c r="U182" s="479"/>
    </row>
    <row r="183" spans="1:21">
      <c r="A183" s="479"/>
      <c r="B183" s="489"/>
      <c r="C183" s="489"/>
      <c r="D183" s="489"/>
      <c r="E183" s="489"/>
      <c r="F183" s="489"/>
      <c r="G183" s="489"/>
      <c r="H183" s="489"/>
      <c r="I183" s="489"/>
      <c r="J183" s="479"/>
      <c r="K183" s="487"/>
      <c r="L183" s="487"/>
      <c r="M183" s="487"/>
      <c r="N183" s="488"/>
      <c r="O183" s="487"/>
      <c r="P183" s="487"/>
      <c r="Q183" s="487"/>
      <c r="R183" s="487"/>
      <c r="S183" s="489"/>
      <c r="T183" s="489"/>
      <c r="U183" s="479"/>
    </row>
    <row r="184" spans="1:21">
      <c r="A184" s="479"/>
      <c r="B184" s="489"/>
      <c r="C184" s="489"/>
      <c r="D184" s="489"/>
      <c r="E184" s="489"/>
      <c r="F184" s="489"/>
      <c r="G184" s="489"/>
      <c r="H184" s="489"/>
      <c r="I184" s="489"/>
      <c r="J184" s="479"/>
      <c r="K184" s="487"/>
      <c r="L184" s="487"/>
      <c r="M184" s="487"/>
      <c r="N184" s="488"/>
      <c r="O184" s="487"/>
      <c r="P184" s="487"/>
      <c r="Q184" s="487"/>
      <c r="R184" s="487"/>
      <c r="S184" s="489"/>
      <c r="T184" s="489"/>
      <c r="U184" s="479"/>
    </row>
    <row r="185" spans="1:21">
      <c r="A185" s="479"/>
      <c r="B185" s="489"/>
      <c r="C185" s="489"/>
      <c r="D185" s="489"/>
      <c r="E185" s="489"/>
      <c r="F185" s="489"/>
      <c r="G185" s="489"/>
      <c r="H185" s="489"/>
      <c r="I185" s="489"/>
      <c r="J185" s="479"/>
      <c r="K185" s="487"/>
      <c r="L185" s="487"/>
      <c r="M185" s="487"/>
      <c r="N185" s="488"/>
      <c r="O185" s="487"/>
      <c r="P185" s="487"/>
      <c r="Q185" s="487"/>
      <c r="R185" s="487"/>
      <c r="S185" s="489"/>
      <c r="T185" s="489"/>
      <c r="U185" s="479"/>
    </row>
    <row r="186" spans="1:21">
      <c r="A186" s="479"/>
      <c r="B186" s="489"/>
      <c r="C186" s="489"/>
      <c r="D186" s="489"/>
      <c r="E186" s="489"/>
      <c r="F186" s="489"/>
      <c r="G186" s="489"/>
      <c r="H186" s="489"/>
      <c r="I186" s="489"/>
      <c r="J186" s="479"/>
      <c r="K186" s="487"/>
      <c r="L186" s="487"/>
      <c r="M186" s="487"/>
      <c r="N186" s="488"/>
      <c r="O186" s="487"/>
      <c r="P186" s="487"/>
      <c r="Q186" s="487"/>
      <c r="R186" s="487"/>
      <c r="S186" s="489"/>
      <c r="T186" s="489"/>
      <c r="U186" s="479"/>
    </row>
    <row r="187" spans="1:21">
      <c r="A187" s="479"/>
      <c r="B187" s="489"/>
      <c r="C187" s="489"/>
      <c r="D187" s="489"/>
      <c r="E187" s="489"/>
      <c r="F187" s="489"/>
      <c r="G187" s="489"/>
      <c r="H187" s="489"/>
      <c r="I187" s="489"/>
      <c r="J187" s="479"/>
      <c r="K187" s="487"/>
      <c r="L187" s="487"/>
      <c r="M187" s="487"/>
      <c r="N187" s="488"/>
      <c r="O187" s="487"/>
      <c r="P187" s="487"/>
      <c r="Q187" s="487"/>
      <c r="R187" s="487"/>
      <c r="S187" s="489"/>
      <c r="T187" s="489"/>
      <c r="U187" s="479"/>
    </row>
    <row r="188" spans="1:21">
      <c r="A188" s="479"/>
      <c r="B188" s="489"/>
      <c r="C188" s="489"/>
      <c r="D188" s="489"/>
      <c r="E188" s="489"/>
      <c r="F188" s="489"/>
      <c r="G188" s="489"/>
      <c r="H188" s="489"/>
      <c r="I188" s="489"/>
      <c r="J188" s="479"/>
      <c r="K188" s="487"/>
      <c r="L188" s="487"/>
      <c r="M188" s="487"/>
      <c r="N188" s="488"/>
      <c r="O188" s="487"/>
      <c r="P188" s="487"/>
      <c r="Q188" s="487"/>
      <c r="R188" s="487"/>
      <c r="S188" s="489"/>
      <c r="T188" s="489"/>
      <c r="U188" s="479"/>
    </row>
    <row r="189" spans="1:21">
      <c r="A189" s="479"/>
      <c r="B189" s="489"/>
      <c r="C189" s="489"/>
      <c r="D189" s="489"/>
      <c r="E189" s="489"/>
      <c r="F189" s="489"/>
      <c r="G189" s="489"/>
      <c r="H189" s="489"/>
      <c r="I189" s="489"/>
      <c r="J189" s="479"/>
      <c r="K189" s="487"/>
      <c r="L189" s="487"/>
      <c r="M189" s="487"/>
      <c r="N189" s="488"/>
      <c r="O189" s="487"/>
      <c r="P189" s="487"/>
      <c r="Q189" s="487"/>
      <c r="R189" s="487"/>
      <c r="S189" s="489"/>
      <c r="T189" s="489"/>
      <c r="U189" s="479"/>
    </row>
    <row r="190" spans="1:21">
      <c r="A190" s="479"/>
      <c r="B190" s="489"/>
      <c r="C190" s="489"/>
      <c r="D190" s="489"/>
      <c r="E190" s="489"/>
      <c r="F190" s="489"/>
      <c r="G190" s="489"/>
      <c r="H190" s="489"/>
      <c r="I190" s="489"/>
      <c r="J190" s="479"/>
      <c r="K190" s="487"/>
      <c r="L190" s="487"/>
      <c r="M190" s="487"/>
      <c r="N190" s="488"/>
      <c r="O190" s="487"/>
      <c r="P190" s="487"/>
      <c r="Q190" s="487"/>
      <c r="R190" s="487"/>
      <c r="S190" s="489"/>
      <c r="T190" s="489"/>
      <c r="U190" s="479"/>
    </row>
    <row r="191" spans="1:21">
      <c r="A191" s="479"/>
      <c r="B191" s="489"/>
      <c r="C191" s="489"/>
      <c r="D191" s="489"/>
      <c r="E191" s="489"/>
      <c r="F191" s="489"/>
      <c r="G191" s="489"/>
      <c r="H191" s="489"/>
      <c r="I191" s="489"/>
      <c r="J191" s="479"/>
      <c r="K191" s="487"/>
      <c r="L191" s="487"/>
      <c r="M191" s="487"/>
      <c r="N191" s="488"/>
      <c r="O191" s="487"/>
      <c r="P191" s="487"/>
      <c r="Q191" s="487"/>
      <c r="R191" s="487"/>
      <c r="S191" s="489"/>
      <c r="T191" s="489"/>
      <c r="U191" s="479"/>
    </row>
    <row r="192" spans="1:21">
      <c r="A192" s="479"/>
      <c r="B192" s="489"/>
      <c r="C192" s="489"/>
      <c r="D192" s="489"/>
      <c r="E192" s="489"/>
      <c r="F192" s="489"/>
      <c r="G192" s="489"/>
      <c r="H192" s="489"/>
      <c r="I192" s="489"/>
      <c r="J192" s="479"/>
      <c r="K192" s="487"/>
      <c r="L192" s="487"/>
      <c r="M192" s="487"/>
      <c r="N192" s="488"/>
      <c r="O192" s="487"/>
      <c r="P192" s="487"/>
      <c r="Q192" s="487"/>
      <c r="R192" s="487"/>
      <c r="S192" s="489"/>
      <c r="T192" s="489"/>
      <c r="U192" s="479"/>
    </row>
    <row r="193" spans="1:21">
      <c r="A193" s="479"/>
      <c r="B193" s="489"/>
      <c r="C193" s="489"/>
      <c r="D193" s="489"/>
      <c r="E193" s="489"/>
      <c r="F193" s="489"/>
      <c r="G193" s="489"/>
      <c r="H193" s="489"/>
      <c r="I193" s="489"/>
      <c r="J193" s="479"/>
      <c r="K193" s="487"/>
      <c r="L193" s="487"/>
      <c r="M193" s="487"/>
      <c r="N193" s="488"/>
      <c r="O193" s="487"/>
      <c r="P193" s="487"/>
      <c r="Q193" s="487"/>
      <c r="R193" s="487"/>
      <c r="S193" s="489"/>
      <c r="T193" s="489"/>
      <c r="U193" s="479"/>
    </row>
    <row r="194" spans="1:21">
      <c r="A194" s="479"/>
      <c r="B194" s="489"/>
      <c r="C194" s="489"/>
      <c r="D194" s="489"/>
      <c r="E194" s="489"/>
      <c r="F194" s="489"/>
      <c r="G194" s="489"/>
      <c r="H194" s="489"/>
      <c r="I194" s="489"/>
      <c r="J194" s="479"/>
      <c r="K194" s="487"/>
      <c r="L194" s="487"/>
      <c r="M194" s="487"/>
      <c r="N194" s="488"/>
      <c r="O194" s="487"/>
      <c r="P194" s="487"/>
      <c r="Q194" s="487"/>
      <c r="R194" s="487"/>
      <c r="S194" s="489"/>
      <c r="T194" s="489"/>
      <c r="U194" s="479"/>
    </row>
    <row r="195" spans="1:21">
      <c r="A195" s="479"/>
      <c r="B195" s="489"/>
      <c r="C195" s="489"/>
      <c r="D195" s="489"/>
      <c r="E195" s="489"/>
      <c r="F195" s="489"/>
      <c r="G195" s="489"/>
      <c r="H195" s="489"/>
      <c r="I195" s="489"/>
      <c r="J195" s="479"/>
      <c r="K195" s="487"/>
      <c r="L195" s="487"/>
      <c r="M195" s="487"/>
      <c r="N195" s="488"/>
      <c r="O195" s="487"/>
      <c r="P195" s="487"/>
      <c r="Q195" s="487"/>
      <c r="R195" s="487"/>
      <c r="S195" s="489"/>
      <c r="T195" s="489"/>
      <c r="U195" s="479"/>
    </row>
    <row r="196" spans="1:21">
      <c r="A196" s="479"/>
      <c r="B196" s="489"/>
      <c r="C196" s="489"/>
      <c r="D196" s="489"/>
      <c r="E196" s="489"/>
      <c r="F196" s="489"/>
      <c r="G196" s="489"/>
      <c r="H196" s="489"/>
      <c r="I196" s="489"/>
      <c r="J196" s="479"/>
      <c r="K196" s="487"/>
      <c r="L196" s="487"/>
      <c r="M196" s="487"/>
      <c r="N196" s="488"/>
      <c r="O196" s="487"/>
      <c r="P196" s="487"/>
      <c r="Q196" s="487"/>
      <c r="R196" s="487"/>
      <c r="S196" s="489"/>
      <c r="T196" s="489"/>
      <c r="U196" s="479"/>
    </row>
    <row r="197" spans="1:21">
      <c r="A197" s="479"/>
      <c r="B197" s="489"/>
      <c r="C197" s="489"/>
      <c r="D197" s="489"/>
      <c r="E197" s="489"/>
      <c r="F197" s="489"/>
      <c r="G197" s="489"/>
      <c r="H197" s="489"/>
      <c r="I197" s="489"/>
      <c r="J197" s="479"/>
      <c r="K197" s="487"/>
      <c r="L197" s="487"/>
      <c r="M197" s="487"/>
      <c r="N197" s="488"/>
      <c r="O197" s="487"/>
      <c r="P197" s="487"/>
      <c r="Q197" s="487"/>
      <c r="R197" s="487"/>
      <c r="S197" s="489"/>
      <c r="T197" s="489"/>
      <c r="U197" s="479"/>
    </row>
    <row r="198" spans="1:21">
      <c r="A198" s="479"/>
      <c r="B198" s="489"/>
      <c r="C198" s="489"/>
      <c r="D198" s="489"/>
      <c r="E198" s="489"/>
      <c r="F198" s="489"/>
      <c r="G198" s="489"/>
      <c r="H198" s="489"/>
      <c r="I198" s="489"/>
      <c r="J198" s="479"/>
      <c r="K198" s="487"/>
      <c r="L198" s="487"/>
      <c r="M198" s="487"/>
      <c r="N198" s="488"/>
      <c r="O198" s="487"/>
      <c r="P198" s="487"/>
      <c r="Q198" s="487"/>
      <c r="R198" s="487"/>
      <c r="S198" s="489"/>
      <c r="T198" s="489"/>
      <c r="U198" s="479"/>
    </row>
    <row r="199" spans="1:21">
      <c r="A199" s="479"/>
      <c r="B199" s="489"/>
      <c r="C199" s="489"/>
      <c r="D199" s="489"/>
      <c r="E199" s="489"/>
      <c r="F199" s="489"/>
      <c r="G199" s="489"/>
      <c r="H199" s="489"/>
      <c r="I199" s="489"/>
      <c r="J199" s="479"/>
      <c r="K199" s="487"/>
      <c r="L199" s="487"/>
      <c r="M199" s="487"/>
      <c r="N199" s="488"/>
      <c r="O199" s="487"/>
      <c r="P199" s="487"/>
      <c r="Q199" s="487"/>
      <c r="R199" s="487"/>
      <c r="S199" s="489"/>
      <c r="T199" s="489"/>
      <c r="U199" s="479"/>
    </row>
    <row r="200" spans="1:21">
      <c r="A200" s="479"/>
      <c r="B200" s="489"/>
      <c r="C200" s="489"/>
      <c r="D200" s="489"/>
      <c r="E200" s="489"/>
      <c r="F200" s="489"/>
      <c r="G200" s="489"/>
      <c r="H200" s="489"/>
      <c r="I200" s="489"/>
      <c r="J200" s="479"/>
      <c r="K200" s="487"/>
      <c r="L200" s="487"/>
      <c r="M200" s="487"/>
      <c r="N200" s="488"/>
      <c r="O200" s="487"/>
      <c r="P200" s="487"/>
      <c r="Q200" s="487"/>
      <c r="R200" s="487"/>
      <c r="S200" s="489"/>
      <c r="T200" s="489"/>
      <c r="U200" s="479"/>
    </row>
    <row r="201" spans="1:21">
      <c r="A201" s="479"/>
      <c r="B201" s="489"/>
      <c r="C201" s="489"/>
      <c r="D201" s="489"/>
      <c r="E201" s="489"/>
      <c r="F201" s="489"/>
      <c r="G201" s="489"/>
      <c r="H201" s="489"/>
      <c r="I201" s="489"/>
      <c r="J201" s="479"/>
      <c r="K201" s="487"/>
      <c r="L201" s="487"/>
      <c r="M201" s="487"/>
      <c r="N201" s="488"/>
      <c r="O201" s="487"/>
      <c r="P201" s="487"/>
      <c r="Q201" s="487"/>
      <c r="R201" s="487"/>
      <c r="S201" s="489"/>
      <c r="T201" s="489"/>
      <c r="U201" s="479"/>
    </row>
    <row r="202" spans="1:21">
      <c r="A202" s="479"/>
      <c r="B202" s="489"/>
      <c r="C202" s="489"/>
      <c r="D202" s="489"/>
      <c r="E202" s="489"/>
      <c r="F202" s="489"/>
      <c r="G202" s="489"/>
      <c r="H202" s="489"/>
      <c r="I202" s="489"/>
      <c r="J202" s="479"/>
      <c r="K202" s="487"/>
      <c r="L202" s="487"/>
      <c r="M202" s="487"/>
      <c r="N202" s="488"/>
      <c r="O202" s="487"/>
      <c r="P202" s="487"/>
      <c r="Q202" s="487"/>
      <c r="R202" s="487"/>
      <c r="S202" s="489"/>
      <c r="T202" s="489"/>
      <c r="U202" s="479"/>
    </row>
    <row r="203" spans="1:21">
      <c r="A203" s="479"/>
      <c r="B203" s="489"/>
      <c r="C203" s="489"/>
      <c r="D203" s="489"/>
      <c r="E203" s="489"/>
      <c r="F203" s="489"/>
      <c r="G203" s="489"/>
      <c r="H203" s="489"/>
      <c r="I203" s="489"/>
      <c r="J203" s="479"/>
      <c r="K203" s="487"/>
      <c r="L203" s="487"/>
      <c r="M203" s="487"/>
      <c r="N203" s="488"/>
      <c r="O203" s="487"/>
      <c r="P203" s="487"/>
      <c r="Q203" s="487"/>
      <c r="R203" s="487"/>
      <c r="S203" s="489"/>
      <c r="T203" s="489"/>
      <c r="U203" s="479"/>
    </row>
    <row r="204" spans="1:21">
      <c r="A204" s="479"/>
      <c r="B204" s="489"/>
      <c r="C204" s="489"/>
      <c r="D204" s="489"/>
      <c r="E204" s="489"/>
      <c r="F204" s="489"/>
      <c r="G204" s="489"/>
      <c r="H204" s="489"/>
      <c r="I204" s="489"/>
      <c r="J204" s="479"/>
      <c r="K204" s="487"/>
      <c r="L204" s="487"/>
      <c r="M204" s="487"/>
      <c r="N204" s="488"/>
      <c r="O204" s="487"/>
      <c r="P204" s="487"/>
      <c r="Q204" s="487"/>
      <c r="R204" s="487"/>
      <c r="S204" s="489"/>
      <c r="T204" s="489"/>
      <c r="U204" s="479"/>
    </row>
    <row r="205" spans="1:21">
      <c r="A205" s="479"/>
      <c r="B205" s="489"/>
      <c r="C205" s="489"/>
      <c r="D205" s="489"/>
      <c r="E205" s="489"/>
      <c r="F205" s="489"/>
      <c r="G205" s="489"/>
      <c r="H205" s="489"/>
      <c r="I205" s="489"/>
      <c r="J205" s="479"/>
      <c r="K205" s="487"/>
      <c r="L205" s="487"/>
      <c r="M205" s="487"/>
      <c r="N205" s="488"/>
      <c r="O205" s="487"/>
      <c r="P205" s="487"/>
      <c r="Q205" s="487"/>
      <c r="R205" s="487"/>
      <c r="S205" s="489"/>
      <c r="T205" s="489"/>
      <c r="U205" s="479"/>
    </row>
    <row r="206" spans="1:21">
      <c r="A206" s="479"/>
      <c r="B206" s="489"/>
      <c r="C206" s="489"/>
      <c r="D206" s="489"/>
      <c r="E206" s="489"/>
      <c r="F206" s="489"/>
      <c r="G206" s="489"/>
      <c r="H206" s="489"/>
      <c r="I206" s="489"/>
      <c r="J206" s="479"/>
      <c r="K206" s="487"/>
      <c r="L206" s="487"/>
      <c r="M206" s="487"/>
      <c r="N206" s="488"/>
      <c r="O206" s="487"/>
      <c r="P206" s="487"/>
      <c r="Q206" s="487"/>
      <c r="R206" s="487"/>
      <c r="S206" s="489"/>
      <c r="T206" s="489"/>
      <c r="U206" s="479"/>
    </row>
    <row r="207" spans="1:21">
      <c r="A207" s="479"/>
      <c r="B207" s="489"/>
      <c r="C207" s="489"/>
      <c r="D207" s="489"/>
      <c r="E207" s="489"/>
      <c r="F207" s="489"/>
      <c r="G207" s="489"/>
      <c r="H207" s="489"/>
      <c r="I207" s="489"/>
      <c r="J207" s="479"/>
      <c r="K207" s="487"/>
      <c r="L207" s="487"/>
      <c r="M207" s="487"/>
      <c r="N207" s="488"/>
      <c r="O207" s="487"/>
      <c r="P207" s="487"/>
      <c r="Q207" s="487"/>
      <c r="R207" s="487"/>
      <c r="S207" s="489"/>
      <c r="T207" s="489"/>
      <c r="U207" s="479"/>
    </row>
    <row r="208" spans="1:21">
      <c r="A208" s="479"/>
      <c r="B208" s="489"/>
      <c r="C208" s="489"/>
      <c r="D208" s="489"/>
      <c r="E208" s="489"/>
      <c r="F208" s="489"/>
      <c r="G208" s="489"/>
      <c r="H208" s="489"/>
      <c r="I208" s="489"/>
      <c r="J208" s="479"/>
      <c r="K208" s="487"/>
      <c r="L208" s="487"/>
      <c r="M208" s="487"/>
      <c r="N208" s="488"/>
      <c r="O208" s="487"/>
      <c r="P208" s="487"/>
      <c r="Q208" s="487"/>
      <c r="R208" s="487"/>
      <c r="S208" s="489"/>
      <c r="T208" s="489"/>
      <c r="U208" s="479"/>
    </row>
    <row r="209" spans="1:21">
      <c r="A209" s="479"/>
      <c r="B209" s="489"/>
      <c r="C209" s="489"/>
      <c r="D209" s="489"/>
      <c r="E209" s="489"/>
      <c r="F209" s="489"/>
      <c r="G209" s="489"/>
      <c r="H209" s="489"/>
      <c r="I209" s="489"/>
      <c r="J209" s="479"/>
      <c r="K209" s="487"/>
      <c r="L209" s="487"/>
      <c r="M209" s="487"/>
      <c r="N209" s="488"/>
      <c r="O209" s="487"/>
      <c r="P209" s="487"/>
      <c r="Q209" s="487"/>
      <c r="R209" s="487"/>
      <c r="S209" s="489"/>
      <c r="T209" s="489"/>
      <c r="U209" s="479"/>
    </row>
    <row r="210" spans="1:21">
      <c r="A210" s="479"/>
      <c r="B210" s="489"/>
      <c r="C210" s="489"/>
      <c r="D210" s="489"/>
      <c r="E210" s="489"/>
      <c r="F210" s="489"/>
      <c r="G210" s="489"/>
      <c r="H210" s="489"/>
      <c r="I210" s="489"/>
      <c r="J210" s="479"/>
      <c r="K210" s="487"/>
      <c r="L210" s="487"/>
      <c r="M210" s="487"/>
      <c r="N210" s="488"/>
      <c r="O210" s="487"/>
      <c r="P210" s="487"/>
      <c r="Q210" s="487"/>
      <c r="R210" s="487"/>
      <c r="S210" s="489"/>
      <c r="T210" s="489"/>
      <c r="U210" s="479"/>
    </row>
    <row r="211" spans="1:21">
      <c r="A211" s="479"/>
      <c r="B211" s="489"/>
      <c r="C211" s="489"/>
      <c r="D211" s="489"/>
      <c r="E211" s="489"/>
      <c r="F211" s="489"/>
      <c r="G211" s="489"/>
      <c r="H211" s="489"/>
      <c r="I211" s="489"/>
      <c r="J211" s="479"/>
      <c r="K211" s="487"/>
      <c r="L211" s="487"/>
      <c r="M211" s="487"/>
      <c r="N211" s="488"/>
      <c r="O211" s="487"/>
      <c r="P211" s="487"/>
      <c r="Q211" s="487"/>
      <c r="R211" s="487"/>
      <c r="S211" s="489"/>
      <c r="T211" s="489"/>
      <c r="U211" s="479"/>
    </row>
    <row r="212" spans="1:21">
      <c r="A212" s="479"/>
      <c r="B212" s="489"/>
      <c r="C212" s="489"/>
      <c r="D212" s="489"/>
      <c r="E212" s="489"/>
      <c r="F212" s="489"/>
      <c r="G212" s="489"/>
      <c r="H212" s="489"/>
      <c r="I212" s="489"/>
      <c r="J212" s="479"/>
      <c r="K212" s="487"/>
      <c r="L212" s="487"/>
      <c r="M212" s="487"/>
      <c r="N212" s="488"/>
      <c r="O212" s="487"/>
      <c r="P212" s="487"/>
      <c r="Q212" s="487"/>
      <c r="R212" s="487"/>
      <c r="S212" s="489"/>
      <c r="T212" s="489"/>
      <c r="U212" s="479"/>
    </row>
    <row r="213" spans="1:21">
      <c r="A213" s="479"/>
      <c r="B213" s="489"/>
      <c r="C213" s="489"/>
      <c r="D213" s="489"/>
      <c r="E213" s="489"/>
      <c r="F213" s="489"/>
      <c r="G213" s="489"/>
      <c r="H213" s="489"/>
      <c r="I213" s="489"/>
      <c r="J213" s="479"/>
      <c r="K213" s="487"/>
      <c r="L213" s="487"/>
      <c r="M213" s="487"/>
      <c r="N213" s="488"/>
      <c r="O213" s="487"/>
      <c r="P213" s="487"/>
      <c r="Q213" s="487"/>
      <c r="R213" s="487"/>
      <c r="S213" s="489"/>
      <c r="T213" s="489"/>
      <c r="U213" s="479"/>
    </row>
    <row r="214" spans="1:21">
      <c r="A214" s="479"/>
      <c r="B214" s="489"/>
      <c r="C214" s="489"/>
      <c r="D214" s="489"/>
      <c r="E214" s="489"/>
      <c r="F214" s="489"/>
      <c r="G214" s="489"/>
      <c r="H214" s="489"/>
      <c r="I214" s="489"/>
      <c r="J214" s="479"/>
      <c r="K214" s="487"/>
      <c r="L214" s="487"/>
      <c r="M214" s="487"/>
      <c r="N214" s="488"/>
      <c r="O214" s="487"/>
      <c r="P214" s="487"/>
      <c r="Q214" s="487"/>
      <c r="R214" s="487"/>
      <c r="S214" s="489"/>
      <c r="T214" s="489"/>
      <c r="U214" s="479"/>
    </row>
    <row r="215" spans="1:21">
      <c r="A215" s="479"/>
      <c r="B215" s="489"/>
      <c r="C215" s="489"/>
      <c r="D215" s="489"/>
      <c r="E215" s="489"/>
      <c r="F215" s="489"/>
      <c r="G215" s="489"/>
      <c r="H215" s="489"/>
      <c r="I215" s="489"/>
      <c r="J215" s="479"/>
      <c r="K215" s="487"/>
      <c r="L215" s="487"/>
      <c r="M215" s="487"/>
      <c r="N215" s="488"/>
      <c r="O215" s="487"/>
      <c r="P215" s="487"/>
      <c r="Q215" s="487"/>
      <c r="R215" s="487"/>
      <c r="S215" s="489"/>
      <c r="T215" s="489"/>
      <c r="U215" s="479"/>
    </row>
    <row r="216" spans="1:21">
      <c r="A216" s="479"/>
      <c r="B216" s="489"/>
      <c r="C216" s="489"/>
      <c r="D216" s="489"/>
      <c r="E216" s="489"/>
      <c r="F216" s="489"/>
      <c r="G216" s="489"/>
      <c r="H216" s="489"/>
      <c r="I216" s="489"/>
      <c r="J216" s="479"/>
      <c r="K216" s="487"/>
      <c r="L216" s="487"/>
      <c r="M216" s="487"/>
      <c r="N216" s="488"/>
      <c r="O216" s="487"/>
      <c r="P216" s="487"/>
      <c r="Q216" s="487"/>
      <c r="R216" s="487"/>
      <c r="S216" s="489"/>
      <c r="T216" s="489"/>
      <c r="U216" s="479"/>
    </row>
    <row r="217" spans="1:21">
      <c r="A217" s="479"/>
      <c r="B217" s="489"/>
      <c r="C217" s="489"/>
      <c r="D217" s="489"/>
      <c r="E217" s="489"/>
      <c r="F217" s="489"/>
      <c r="G217" s="489"/>
      <c r="H217" s="489"/>
      <c r="I217" s="489"/>
      <c r="J217" s="479"/>
      <c r="K217" s="487"/>
      <c r="L217" s="487"/>
      <c r="M217" s="487"/>
      <c r="N217" s="488"/>
      <c r="O217" s="487"/>
      <c r="P217" s="487"/>
      <c r="Q217" s="487"/>
      <c r="R217" s="487"/>
      <c r="S217" s="489"/>
      <c r="T217" s="489"/>
      <c r="U217" s="479"/>
    </row>
    <row r="218" spans="1:21">
      <c r="A218" s="479"/>
      <c r="B218" s="489"/>
      <c r="C218" s="489"/>
      <c r="D218" s="489"/>
      <c r="E218" s="489"/>
      <c r="F218" s="489"/>
      <c r="G218" s="489"/>
      <c r="H218" s="489"/>
      <c r="I218" s="489"/>
      <c r="J218" s="479"/>
      <c r="K218" s="487"/>
      <c r="L218" s="487"/>
      <c r="M218" s="487"/>
      <c r="N218" s="488"/>
      <c r="O218" s="487"/>
      <c r="P218" s="487"/>
      <c r="Q218" s="487"/>
      <c r="R218" s="487"/>
      <c r="S218" s="489"/>
      <c r="T218" s="489"/>
      <c r="U218" s="479"/>
    </row>
    <row r="219" spans="1:21">
      <c r="A219" s="479"/>
      <c r="B219" s="489"/>
      <c r="C219" s="489"/>
      <c r="D219" s="489"/>
      <c r="E219" s="489"/>
      <c r="F219" s="489"/>
      <c r="G219" s="489"/>
      <c r="H219" s="489"/>
      <c r="I219" s="489"/>
      <c r="J219" s="479"/>
      <c r="K219" s="487"/>
      <c r="L219" s="487"/>
      <c r="M219" s="487"/>
      <c r="N219" s="488"/>
      <c r="O219" s="487"/>
      <c r="P219" s="487"/>
      <c r="Q219" s="487"/>
      <c r="R219" s="487"/>
      <c r="S219" s="489"/>
      <c r="T219" s="489"/>
      <c r="U219" s="479"/>
    </row>
    <row r="220" spans="1:21">
      <c r="A220" s="479"/>
      <c r="B220" s="489"/>
      <c r="C220" s="489"/>
      <c r="D220" s="489"/>
      <c r="E220" s="489"/>
      <c r="F220" s="489"/>
      <c r="G220" s="489"/>
      <c r="H220" s="489"/>
      <c r="I220" s="489"/>
      <c r="J220" s="479"/>
      <c r="K220" s="487"/>
      <c r="L220" s="487"/>
      <c r="M220" s="487"/>
      <c r="N220" s="488"/>
      <c r="O220" s="487"/>
      <c r="P220" s="487"/>
      <c r="Q220" s="487"/>
      <c r="R220" s="487"/>
      <c r="S220" s="489"/>
      <c r="T220" s="489"/>
      <c r="U220" s="479"/>
    </row>
    <row r="221" spans="1:21">
      <c r="A221" s="479"/>
      <c r="B221" s="489"/>
      <c r="C221" s="489"/>
      <c r="D221" s="489"/>
      <c r="E221" s="489"/>
      <c r="F221" s="489"/>
      <c r="G221" s="489"/>
      <c r="H221" s="489"/>
      <c r="I221" s="489"/>
      <c r="J221" s="479"/>
      <c r="K221" s="487"/>
      <c r="L221" s="487"/>
      <c r="M221" s="487"/>
      <c r="N221" s="488"/>
      <c r="O221" s="487"/>
      <c r="P221" s="487"/>
      <c r="Q221" s="487"/>
      <c r="R221" s="487"/>
      <c r="S221" s="489"/>
      <c r="T221" s="489"/>
      <c r="U221" s="479"/>
    </row>
    <row r="222" spans="1:21">
      <c r="A222" s="479"/>
      <c r="B222" s="489"/>
      <c r="C222" s="489"/>
      <c r="D222" s="489"/>
      <c r="E222" s="489"/>
      <c r="F222" s="489"/>
      <c r="G222" s="489"/>
      <c r="H222" s="489"/>
      <c r="I222" s="489"/>
      <c r="J222" s="479"/>
      <c r="K222" s="487"/>
      <c r="L222" s="487"/>
      <c r="M222" s="487"/>
      <c r="N222" s="488"/>
      <c r="O222" s="487"/>
      <c r="P222" s="487"/>
      <c r="Q222" s="487"/>
      <c r="R222" s="487"/>
      <c r="S222" s="489"/>
      <c r="T222" s="489"/>
      <c r="U222" s="479"/>
    </row>
    <row r="223" spans="1:21">
      <c r="A223" s="479"/>
      <c r="B223" s="489"/>
      <c r="C223" s="489"/>
      <c r="D223" s="489"/>
      <c r="E223" s="489"/>
      <c r="F223" s="489"/>
      <c r="G223" s="489"/>
      <c r="H223" s="489"/>
      <c r="I223" s="489"/>
      <c r="J223" s="479"/>
      <c r="K223" s="487"/>
      <c r="L223" s="487"/>
      <c r="M223" s="487"/>
      <c r="N223" s="488"/>
      <c r="O223" s="487"/>
      <c r="P223" s="487"/>
      <c r="Q223" s="487"/>
      <c r="R223" s="487"/>
      <c r="S223" s="489"/>
      <c r="T223" s="489"/>
      <c r="U223" s="479"/>
    </row>
    <row r="224" spans="1:21">
      <c r="A224" s="479"/>
      <c r="B224" s="489"/>
      <c r="C224" s="489"/>
      <c r="D224" s="489"/>
      <c r="E224" s="489"/>
      <c r="F224" s="489"/>
      <c r="G224" s="489"/>
      <c r="H224" s="489"/>
      <c r="I224" s="489"/>
      <c r="J224" s="479"/>
      <c r="K224" s="487"/>
      <c r="L224" s="487"/>
      <c r="M224" s="487"/>
      <c r="N224" s="488"/>
      <c r="O224" s="487"/>
      <c r="P224" s="487"/>
      <c r="Q224" s="487"/>
      <c r="R224" s="487"/>
      <c r="S224" s="489"/>
      <c r="T224" s="489"/>
      <c r="U224" s="479"/>
    </row>
    <row r="225" spans="1:21">
      <c r="A225" s="479"/>
      <c r="B225" s="489"/>
      <c r="C225" s="489"/>
      <c r="D225" s="489"/>
      <c r="E225" s="489"/>
      <c r="F225" s="489"/>
      <c r="G225" s="489"/>
      <c r="H225" s="489"/>
      <c r="I225" s="489"/>
      <c r="J225" s="479"/>
      <c r="K225" s="487"/>
      <c r="L225" s="487"/>
      <c r="M225" s="487"/>
      <c r="N225" s="488"/>
      <c r="O225" s="487"/>
      <c r="P225" s="487"/>
      <c r="Q225" s="487"/>
      <c r="R225" s="487"/>
      <c r="S225" s="489"/>
      <c r="T225" s="489"/>
      <c r="U225" s="479"/>
    </row>
    <row r="226" spans="1:21">
      <c r="A226" s="479"/>
      <c r="B226" s="489"/>
      <c r="C226" s="489"/>
      <c r="D226" s="489"/>
      <c r="E226" s="489"/>
      <c r="F226" s="489"/>
      <c r="G226" s="489"/>
      <c r="H226" s="489"/>
      <c r="I226" s="489"/>
      <c r="J226" s="479"/>
      <c r="K226" s="487"/>
      <c r="L226" s="487"/>
      <c r="M226" s="487"/>
      <c r="N226" s="488"/>
      <c r="O226" s="487"/>
      <c r="P226" s="487"/>
      <c r="Q226" s="487"/>
      <c r="R226" s="487"/>
      <c r="S226" s="489"/>
      <c r="T226" s="489"/>
      <c r="U226" s="479"/>
    </row>
    <row r="227" spans="1:21">
      <c r="A227" s="479"/>
      <c r="B227" s="489"/>
      <c r="C227" s="489"/>
      <c r="D227" s="489"/>
      <c r="E227" s="489"/>
      <c r="F227" s="489"/>
      <c r="G227" s="489"/>
      <c r="H227" s="489"/>
      <c r="I227" s="489"/>
      <c r="J227" s="479"/>
      <c r="K227" s="487"/>
      <c r="L227" s="487"/>
      <c r="M227" s="487"/>
      <c r="N227" s="488"/>
      <c r="O227" s="487"/>
      <c r="P227" s="487"/>
      <c r="Q227" s="487"/>
      <c r="R227" s="487"/>
      <c r="S227" s="489"/>
      <c r="T227" s="489"/>
      <c r="U227" s="479"/>
    </row>
    <row r="228" spans="1:21">
      <c r="A228" s="479"/>
      <c r="B228" s="489"/>
      <c r="C228" s="489"/>
      <c r="D228" s="489"/>
      <c r="E228" s="489"/>
      <c r="F228" s="489"/>
      <c r="G228" s="489"/>
      <c r="H228" s="489"/>
      <c r="I228" s="489"/>
      <c r="J228" s="479"/>
      <c r="K228" s="487"/>
      <c r="L228" s="487"/>
      <c r="M228" s="487"/>
      <c r="N228" s="488"/>
      <c r="O228" s="487"/>
      <c r="P228" s="487"/>
      <c r="Q228" s="487"/>
      <c r="R228" s="487"/>
      <c r="S228" s="489"/>
      <c r="T228" s="489"/>
      <c r="U228" s="479"/>
    </row>
    <row r="229" spans="1:21">
      <c r="A229" s="479"/>
      <c r="B229" s="489"/>
      <c r="C229" s="489"/>
      <c r="D229" s="489"/>
      <c r="E229" s="489"/>
      <c r="F229" s="489"/>
      <c r="G229" s="489"/>
      <c r="H229" s="489"/>
      <c r="I229" s="489"/>
      <c r="J229" s="479"/>
      <c r="K229" s="487"/>
      <c r="L229" s="487"/>
      <c r="M229" s="487"/>
      <c r="N229" s="488"/>
      <c r="O229" s="487"/>
      <c r="P229" s="487"/>
      <c r="Q229" s="487"/>
      <c r="R229" s="487"/>
      <c r="S229" s="489"/>
      <c r="T229" s="489"/>
      <c r="U229" s="479"/>
    </row>
    <row r="230" spans="1:21">
      <c r="A230" s="479"/>
      <c r="B230" s="489"/>
      <c r="C230" s="489"/>
      <c r="D230" s="489"/>
      <c r="E230" s="489"/>
      <c r="F230" s="489"/>
      <c r="G230" s="489"/>
      <c r="H230" s="489"/>
      <c r="I230" s="489"/>
      <c r="J230" s="479"/>
      <c r="K230" s="487"/>
      <c r="L230" s="487"/>
      <c r="M230" s="487"/>
      <c r="N230" s="488"/>
      <c r="O230" s="487"/>
      <c r="P230" s="487"/>
      <c r="Q230" s="487"/>
      <c r="R230" s="487"/>
      <c r="S230" s="489"/>
      <c r="T230" s="489"/>
      <c r="U230" s="479"/>
    </row>
    <row r="231" spans="1:21">
      <c r="A231" s="479"/>
      <c r="B231" s="489"/>
      <c r="C231" s="489"/>
      <c r="D231" s="489"/>
      <c r="E231" s="489"/>
      <c r="F231" s="489"/>
      <c r="G231" s="489"/>
      <c r="H231" s="489"/>
      <c r="I231" s="489"/>
      <c r="J231" s="479"/>
      <c r="K231" s="487"/>
      <c r="L231" s="487"/>
      <c r="M231" s="487"/>
      <c r="N231" s="488"/>
      <c r="O231" s="487"/>
      <c r="P231" s="487"/>
      <c r="Q231" s="487"/>
      <c r="R231" s="487"/>
      <c r="S231" s="489"/>
      <c r="T231" s="489"/>
      <c r="U231" s="479"/>
    </row>
    <row r="232" spans="1:21">
      <c r="A232" s="479"/>
      <c r="B232" s="489"/>
      <c r="C232" s="489"/>
      <c r="D232" s="489"/>
      <c r="E232" s="489"/>
      <c r="F232" s="489"/>
      <c r="G232" s="489"/>
      <c r="H232" s="489"/>
      <c r="I232" s="489"/>
      <c r="J232" s="479"/>
      <c r="K232" s="487"/>
      <c r="L232" s="487"/>
      <c r="M232" s="487"/>
      <c r="N232" s="488"/>
      <c r="O232" s="487"/>
      <c r="P232" s="487"/>
      <c r="Q232" s="487"/>
      <c r="R232" s="487"/>
      <c r="S232" s="489"/>
      <c r="T232" s="489"/>
      <c r="U232" s="479"/>
    </row>
    <row r="233" spans="1:21">
      <c r="A233" s="479"/>
      <c r="B233" s="489"/>
      <c r="C233" s="489"/>
      <c r="D233" s="489"/>
      <c r="E233" s="489"/>
      <c r="F233" s="489"/>
      <c r="G233" s="489"/>
      <c r="H233" s="489"/>
      <c r="I233" s="489"/>
      <c r="J233" s="479"/>
      <c r="K233" s="487"/>
      <c r="L233" s="487"/>
      <c r="M233" s="487"/>
      <c r="N233" s="488"/>
      <c r="O233" s="487"/>
      <c r="P233" s="487"/>
      <c r="Q233" s="487"/>
      <c r="R233" s="487"/>
      <c r="S233" s="489"/>
      <c r="T233" s="489"/>
      <c r="U233" s="479"/>
    </row>
    <row r="234" spans="1:21">
      <c r="A234" s="479"/>
      <c r="B234" s="489"/>
      <c r="C234" s="489"/>
      <c r="D234" s="489"/>
      <c r="E234" s="489"/>
      <c r="F234" s="489"/>
      <c r="G234" s="489"/>
      <c r="H234" s="489"/>
      <c r="I234" s="489"/>
      <c r="J234" s="479"/>
      <c r="K234" s="487"/>
      <c r="L234" s="487"/>
      <c r="M234" s="487"/>
      <c r="N234" s="488"/>
      <c r="O234" s="487"/>
      <c r="P234" s="487"/>
      <c r="Q234" s="487"/>
      <c r="R234" s="487"/>
      <c r="S234" s="489"/>
      <c r="T234" s="489"/>
      <c r="U234" s="479"/>
    </row>
    <row r="235" spans="1:21">
      <c r="A235" s="479"/>
      <c r="B235" s="489"/>
      <c r="C235" s="489"/>
      <c r="D235" s="489"/>
      <c r="E235" s="489"/>
      <c r="F235" s="489"/>
      <c r="G235" s="489"/>
      <c r="H235" s="489"/>
      <c r="I235" s="489"/>
      <c r="J235" s="479"/>
      <c r="K235" s="487"/>
      <c r="L235" s="487"/>
      <c r="M235" s="487"/>
      <c r="N235" s="488"/>
      <c r="O235" s="487"/>
      <c r="P235" s="487"/>
      <c r="Q235" s="487"/>
      <c r="R235" s="487"/>
      <c r="S235" s="489"/>
      <c r="T235" s="489"/>
      <c r="U235" s="479"/>
    </row>
    <row r="236" spans="1:21">
      <c r="A236" s="479"/>
      <c r="B236" s="489"/>
      <c r="C236" s="489"/>
      <c r="D236" s="489"/>
      <c r="E236" s="489"/>
      <c r="F236" s="489"/>
      <c r="G236" s="489"/>
      <c r="H236" s="489"/>
      <c r="I236" s="489"/>
      <c r="J236" s="479"/>
      <c r="K236" s="487"/>
      <c r="L236" s="487"/>
      <c r="M236" s="487"/>
      <c r="N236" s="488"/>
      <c r="O236" s="487"/>
      <c r="P236" s="487"/>
      <c r="Q236" s="487"/>
      <c r="R236" s="487"/>
      <c r="S236" s="489"/>
      <c r="T236" s="489"/>
      <c r="U236" s="479"/>
    </row>
    <row r="237" spans="1:21">
      <c r="A237" s="479"/>
      <c r="B237" s="489"/>
      <c r="C237" s="489"/>
      <c r="D237" s="489"/>
      <c r="E237" s="489"/>
      <c r="F237" s="489"/>
      <c r="G237" s="489"/>
      <c r="H237" s="489"/>
      <c r="I237" s="489"/>
      <c r="J237" s="479"/>
      <c r="K237" s="487"/>
      <c r="L237" s="487"/>
      <c r="M237" s="487"/>
      <c r="N237" s="488"/>
      <c r="O237" s="487"/>
      <c r="P237" s="487"/>
      <c r="Q237" s="487"/>
      <c r="R237" s="487"/>
      <c r="S237" s="489"/>
      <c r="T237" s="489"/>
      <c r="U237" s="479"/>
    </row>
    <row r="238" spans="1:21">
      <c r="A238" s="479"/>
      <c r="B238" s="489"/>
      <c r="C238" s="489"/>
      <c r="D238" s="489"/>
      <c r="E238" s="489"/>
      <c r="F238" s="489"/>
      <c r="G238" s="489"/>
      <c r="H238" s="489"/>
      <c r="I238" s="489"/>
      <c r="J238" s="479"/>
      <c r="K238" s="487"/>
      <c r="L238" s="487"/>
      <c r="M238" s="487"/>
      <c r="N238" s="488"/>
      <c r="O238" s="487"/>
      <c r="P238" s="487"/>
      <c r="Q238" s="487"/>
      <c r="R238" s="487"/>
      <c r="S238" s="489"/>
      <c r="T238" s="489"/>
      <c r="U238" s="479"/>
    </row>
    <row r="239" spans="1:21">
      <c r="A239" s="479"/>
      <c r="B239" s="489"/>
      <c r="C239" s="489"/>
      <c r="D239" s="489"/>
      <c r="E239" s="489"/>
      <c r="F239" s="489"/>
      <c r="G239" s="489"/>
      <c r="H239" s="489"/>
      <c r="I239" s="489"/>
      <c r="J239" s="479"/>
      <c r="K239" s="487"/>
      <c r="L239" s="487"/>
      <c r="M239" s="487"/>
      <c r="N239" s="488"/>
      <c r="O239" s="487"/>
      <c r="P239" s="487"/>
      <c r="Q239" s="487"/>
      <c r="R239" s="487"/>
      <c r="S239" s="489"/>
      <c r="T239" s="489"/>
      <c r="U239" s="479"/>
    </row>
    <row r="240" spans="1:21">
      <c r="A240" s="479"/>
      <c r="B240" s="489"/>
      <c r="C240" s="489"/>
      <c r="D240" s="489"/>
      <c r="E240" s="489"/>
      <c r="F240" s="489"/>
      <c r="G240" s="489"/>
      <c r="H240" s="489"/>
      <c r="I240" s="489"/>
      <c r="J240" s="479"/>
      <c r="K240" s="487"/>
      <c r="L240" s="487"/>
      <c r="M240" s="487"/>
      <c r="N240" s="488"/>
      <c r="O240" s="487"/>
      <c r="P240" s="487"/>
      <c r="Q240" s="487"/>
      <c r="R240" s="487"/>
      <c r="S240" s="489"/>
      <c r="T240" s="489"/>
      <c r="U240" s="479"/>
    </row>
    <row r="241" spans="1:21">
      <c r="A241" s="479"/>
      <c r="B241" s="489"/>
      <c r="C241" s="489"/>
      <c r="D241" s="489"/>
      <c r="E241" s="489"/>
      <c r="F241" s="489"/>
      <c r="G241" s="489"/>
      <c r="H241" s="489"/>
      <c r="I241" s="489"/>
      <c r="J241" s="479"/>
      <c r="K241" s="487"/>
      <c r="L241" s="487"/>
      <c r="M241" s="487"/>
      <c r="N241" s="488"/>
      <c r="O241" s="487"/>
      <c r="P241" s="487"/>
      <c r="Q241" s="487"/>
      <c r="R241" s="487"/>
      <c r="S241" s="489"/>
      <c r="T241" s="489"/>
      <c r="U241" s="479"/>
    </row>
    <row r="242" spans="1:21">
      <c r="A242" s="479"/>
      <c r="B242" s="489"/>
      <c r="C242" s="489"/>
      <c r="D242" s="489"/>
      <c r="E242" s="489"/>
      <c r="F242" s="489"/>
      <c r="G242" s="489"/>
      <c r="H242" s="489"/>
      <c r="I242" s="489"/>
      <c r="J242" s="479"/>
      <c r="K242" s="487"/>
      <c r="L242" s="487"/>
      <c r="M242" s="487"/>
      <c r="N242" s="488"/>
      <c r="O242" s="487"/>
      <c r="P242" s="487"/>
      <c r="Q242" s="487"/>
      <c r="R242" s="487"/>
      <c r="S242" s="489"/>
      <c r="T242" s="489"/>
      <c r="U242" s="479"/>
    </row>
    <row r="243" spans="1:21">
      <c r="A243" s="479"/>
      <c r="B243" s="489"/>
      <c r="C243" s="489"/>
      <c r="D243" s="489"/>
      <c r="E243" s="489"/>
      <c r="F243" s="489"/>
      <c r="G243" s="489"/>
      <c r="H243" s="489"/>
      <c r="I243" s="489"/>
      <c r="J243" s="479"/>
      <c r="K243" s="487"/>
      <c r="L243" s="487"/>
      <c r="M243" s="487"/>
      <c r="N243" s="488"/>
      <c r="O243" s="487"/>
      <c r="P243" s="487"/>
      <c r="Q243" s="487"/>
      <c r="R243" s="487"/>
      <c r="S243" s="489"/>
      <c r="T243" s="489"/>
      <c r="U243" s="479"/>
    </row>
    <row r="244" spans="1:21">
      <c r="A244" s="479"/>
      <c r="B244" s="489"/>
      <c r="C244" s="489"/>
      <c r="D244" s="489"/>
      <c r="E244" s="489"/>
      <c r="F244" s="489"/>
      <c r="G244" s="489"/>
      <c r="H244" s="489"/>
      <c r="I244" s="489"/>
      <c r="J244" s="479"/>
      <c r="K244" s="487"/>
      <c r="L244" s="487"/>
      <c r="M244" s="487"/>
      <c r="N244" s="488"/>
      <c r="O244" s="487"/>
      <c r="P244" s="487"/>
      <c r="Q244" s="487"/>
      <c r="R244" s="487"/>
      <c r="S244" s="489"/>
      <c r="T244" s="489"/>
      <c r="U244" s="479"/>
    </row>
    <row r="245" spans="1:21">
      <c r="A245" s="479"/>
      <c r="B245" s="489"/>
      <c r="C245" s="489"/>
      <c r="D245" s="489"/>
      <c r="E245" s="489"/>
      <c r="F245" s="489"/>
      <c r="G245" s="489"/>
      <c r="H245" s="489"/>
      <c r="I245" s="489"/>
      <c r="J245" s="479"/>
      <c r="K245" s="487"/>
      <c r="L245" s="487"/>
      <c r="M245" s="487"/>
      <c r="N245" s="488"/>
      <c r="O245" s="487"/>
      <c r="P245" s="487"/>
      <c r="Q245" s="487"/>
      <c r="R245" s="487"/>
      <c r="S245" s="489"/>
      <c r="T245" s="489"/>
      <c r="U245" s="479"/>
    </row>
    <row r="246" spans="1:21">
      <c r="A246" s="479"/>
      <c r="B246" s="489"/>
      <c r="C246" s="489"/>
      <c r="D246" s="489"/>
      <c r="E246" s="489"/>
      <c r="F246" s="489"/>
      <c r="G246" s="489"/>
      <c r="H246" s="489"/>
      <c r="I246" s="489"/>
      <c r="J246" s="479"/>
      <c r="K246" s="487"/>
      <c r="L246" s="487"/>
      <c r="M246" s="487"/>
      <c r="N246" s="488"/>
      <c r="O246" s="487"/>
      <c r="P246" s="487"/>
      <c r="Q246" s="487"/>
      <c r="R246" s="487"/>
      <c r="S246" s="489"/>
      <c r="T246" s="489"/>
      <c r="U246" s="479"/>
    </row>
    <row r="247" spans="1:21">
      <c r="A247" s="479"/>
      <c r="B247" s="489"/>
      <c r="C247" s="489"/>
      <c r="D247" s="489"/>
      <c r="E247" s="489"/>
      <c r="F247" s="489"/>
      <c r="G247" s="489"/>
      <c r="H247" s="489"/>
      <c r="I247" s="489"/>
      <c r="J247" s="479"/>
      <c r="K247" s="487"/>
      <c r="L247" s="487"/>
      <c r="M247" s="487"/>
      <c r="N247" s="488"/>
      <c r="O247" s="487"/>
      <c r="P247" s="487"/>
      <c r="Q247" s="487"/>
      <c r="R247" s="487"/>
      <c r="S247" s="489"/>
      <c r="T247" s="489"/>
      <c r="U247" s="479"/>
    </row>
    <row r="248" spans="1:21">
      <c r="A248" s="479"/>
      <c r="B248" s="489"/>
      <c r="C248" s="489"/>
      <c r="D248" s="489"/>
      <c r="E248" s="489"/>
      <c r="F248" s="489"/>
      <c r="G248" s="489"/>
      <c r="H248" s="489"/>
      <c r="I248" s="489"/>
      <c r="J248" s="479"/>
      <c r="K248" s="487"/>
      <c r="L248" s="487"/>
      <c r="M248" s="487"/>
      <c r="N248" s="488"/>
      <c r="O248" s="487"/>
      <c r="P248" s="487"/>
      <c r="Q248" s="487"/>
      <c r="R248" s="487"/>
      <c r="S248" s="489"/>
      <c r="T248" s="489"/>
      <c r="U248" s="479"/>
    </row>
    <row r="249" spans="1:21">
      <c r="A249" s="479"/>
      <c r="B249" s="489"/>
      <c r="C249" s="489"/>
      <c r="D249" s="489"/>
      <c r="E249" s="489"/>
      <c r="F249" s="489"/>
      <c r="G249" s="489"/>
      <c r="H249" s="489"/>
      <c r="I249" s="489"/>
      <c r="J249" s="479"/>
      <c r="K249" s="487"/>
      <c r="L249" s="487"/>
      <c r="M249" s="487"/>
      <c r="N249" s="488"/>
      <c r="O249" s="487"/>
      <c r="P249" s="487"/>
      <c r="Q249" s="487"/>
      <c r="R249" s="487"/>
      <c r="S249" s="489"/>
      <c r="T249" s="489"/>
      <c r="U249" s="479"/>
    </row>
    <row r="250" spans="1:21">
      <c r="A250" s="479"/>
      <c r="B250" s="489"/>
      <c r="C250" s="489"/>
      <c r="D250" s="489"/>
      <c r="E250" s="489"/>
      <c r="F250" s="489"/>
      <c r="G250" s="489"/>
      <c r="H250" s="489"/>
      <c r="I250" s="489"/>
      <c r="J250" s="479"/>
      <c r="K250" s="487"/>
      <c r="L250" s="487"/>
      <c r="M250" s="487"/>
      <c r="N250" s="488"/>
      <c r="O250" s="487"/>
      <c r="P250" s="487"/>
      <c r="Q250" s="487"/>
      <c r="R250" s="487"/>
      <c r="S250" s="489"/>
      <c r="T250" s="489"/>
      <c r="U250" s="479"/>
    </row>
    <row r="251" spans="1:21">
      <c r="A251" s="479"/>
      <c r="B251" s="489"/>
      <c r="C251" s="489"/>
      <c r="D251" s="489"/>
      <c r="E251" s="489"/>
      <c r="F251" s="489"/>
      <c r="G251" s="489"/>
      <c r="H251" s="489"/>
      <c r="I251" s="489"/>
      <c r="J251" s="479"/>
      <c r="K251" s="487"/>
      <c r="L251" s="487"/>
      <c r="M251" s="487"/>
      <c r="N251" s="488"/>
      <c r="O251" s="487"/>
      <c r="P251" s="487"/>
      <c r="Q251" s="487"/>
      <c r="R251" s="487"/>
      <c r="S251" s="489"/>
      <c r="T251" s="489"/>
      <c r="U251" s="479"/>
    </row>
    <row r="252" spans="1:21">
      <c r="A252" s="479"/>
      <c r="B252" s="489"/>
      <c r="C252" s="489"/>
      <c r="D252" s="489"/>
      <c r="E252" s="489"/>
      <c r="F252" s="489"/>
      <c r="G252" s="489"/>
      <c r="H252" s="489"/>
      <c r="I252" s="489"/>
      <c r="J252" s="479"/>
      <c r="K252" s="487"/>
      <c r="L252" s="487"/>
      <c r="M252" s="487"/>
      <c r="N252" s="488"/>
      <c r="O252" s="487"/>
      <c r="P252" s="487"/>
      <c r="Q252" s="487"/>
      <c r="R252" s="487"/>
      <c r="S252" s="489"/>
      <c r="T252" s="489"/>
      <c r="U252" s="479"/>
    </row>
    <row r="253" spans="1:21">
      <c r="A253" s="479"/>
      <c r="B253" s="489"/>
      <c r="C253" s="489"/>
      <c r="D253" s="489"/>
      <c r="E253" s="489"/>
      <c r="F253" s="489"/>
      <c r="G253" s="489"/>
      <c r="H253" s="489"/>
      <c r="I253" s="489"/>
      <c r="J253" s="479"/>
      <c r="K253" s="487"/>
      <c r="L253" s="487"/>
      <c r="M253" s="487"/>
      <c r="N253" s="488"/>
      <c r="O253" s="487"/>
      <c r="P253" s="487"/>
      <c r="Q253" s="487"/>
      <c r="R253" s="487"/>
      <c r="S253" s="489"/>
      <c r="T253" s="489"/>
      <c r="U253" s="479"/>
    </row>
    <row r="254" spans="1:21">
      <c r="A254" s="479"/>
      <c r="B254" s="489"/>
      <c r="C254" s="489"/>
      <c r="D254" s="489"/>
      <c r="E254" s="489"/>
      <c r="F254" s="489"/>
      <c r="G254" s="489"/>
      <c r="H254" s="489"/>
      <c r="I254" s="489"/>
      <c r="J254" s="479"/>
      <c r="K254" s="487"/>
      <c r="L254" s="487"/>
      <c r="M254" s="487"/>
      <c r="N254" s="488"/>
      <c r="O254" s="487"/>
      <c r="P254" s="487"/>
      <c r="Q254" s="487"/>
      <c r="R254" s="487"/>
      <c r="S254" s="489"/>
      <c r="T254" s="489"/>
      <c r="U254" s="479"/>
    </row>
    <row r="255" spans="1:21">
      <c r="A255" s="479"/>
      <c r="B255" s="489"/>
      <c r="C255" s="489"/>
      <c r="D255" s="489"/>
      <c r="E255" s="489"/>
      <c r="F255" s="489"/>
      <c r="G255" s="489"/>
      <c r="H255" s="489"/>
      <c r="I255" s="489"/>
      <c r="J255" s="479"/>
      <c r="K255" s="487"/>
      <c r="L255" s="487"/>
      <c r="M255" s="487"/>
      <c r="N255" s="488"/>
      <c r="O255" s="487"/>
      <c r="P255" s="487"/>
      <c r="Q255" s="487"/>
      <c r="R255" s="487"/>
      <c r="S255" s="489"/>
      <c r="T255" s="489"/>
      <c r="U255" s="479"/>
    </row>
    <row r="256" spans="1:21">
      <c r="A256" s="479"/>
      <c r="B256" s="489"/>
      <c r="C256" s="489"/>
      <c r="D256" s="489"/>
      <c r="E256" s="489"/>
      <c r="F256" s="489"/>
      <c r="G256" s="489"/>
      <c r="H256" s="489"/>
      <c r="I256" s="489"/>
      <c r="J256" s="479"/>
      <c r="K256" s="487"/>
      <c r="L256" s="487"/>
      <c r="M256" s="487"/>
      <c r="N256" s="488"/>
      <c r="O256" s="487"/>
      <c r="P256" s="487"/>
      <c r="Q256" s="487"/>
      <c r="R256" s="487"/>
      <c r="S256" s="489"/>
      <c r="T256" s="489"/>
      <c r="U256" s="479"/>
    </row>
    <row r="257" spans="1:21">
      <c r="A257" s="479"/>
      <c r="B257" s="489"/>
      <c r="C257" s="489"/>
      <c r="D257" s="489"/>
      <c r="E257" s="489"/>
      <c r="F257" s="489"/>
      <c r="G257" s="489"/>
      <c r="H257" s="489"/>
      <c r="I257" s="489"/>
      <c r="J257" s="479"/>
      <c r="K257" s="487"/>
      <c r="L257" s="487"/>
      <c r="M257" s="487"/>
      <c r="N257" s="488"/>
      <c r="O257" s="487"/>
      <c r="P257" s="487"/>
      <c r="Q257" s="487"/>
      <c r="R257" s="487"/>
      <c r="S257" s="489"/>
      <c r="T257" s="489"/>
      <c r="U257" s="479"/>
    </row>
    <row r="258" spans="1:21">
      <c r="A258" s="479"/>
      <c r="B258" s="489"/>
      <c r="C258" s="489"/>
      <c r="D258" s="489"/>
      <c r="E258" s="489"/>
      <c r="F258" s="489"/>
      <c r="G258" s="489"/>
      <c r="H258" s="489"/>
      <c r="I258" s="489"/>
      <c r="J258" s="479"/>
      <c r="K258" s="487"/>
      <c r="L258" s="487"/>
      <c r="M258" s="487"/>
      <c r="N258" s="488"/>
      <c r="O258" s="487"/>
      <c r="P258" s="487"/>
      <c r="Q258" s="487"/>
      <c r="R258" s="487"/>
      <c r="S258" s="489"/>
      <c r="T258" s="489"/>
      <c r="U258" s="479"/>
    </row>
    <row r="259" spans="1:21">
      <c r="A259" s="479"/>
      <c r="B259" s="489"/>
      <c r="C259" s="489"/>
      <c r="D259" s="489"/>
      <c r="E259" s="489"/>
      <c r="F259" s="489"/>
      <c r="G259" s="489"/>
      <c r="H259" s="489"/>
      <c r="I259" s="489"/>
      <c r="J259" s="479"/>
      <c r="K259" s="487"/>
      <c r="L259" s="487"/>
      <c r="M259" s="487"/>
      <c r="N259" s="488"/>
      <c r="O259" s="487"/>
      <c r="P259" s="487"/>
      <c r="Q259" s="487"/>
      <c r="R259" s="487"/>
      <c r="S259" s="489"/>
      <c r="T259" s="489"/>
      <c r="U259" s="479"/>
    </row>
    <row r="260" spans="1:21">
      <c r="A260" s="479"/>
      <c r="B260" s="489"/>
      <c r="C260" s="489"/>
      <c r="D260" s="489"/>
      <c r="E260" s="489"/>
      <c r="F260" s="489"/>
      <c r="G260" s="489"/>
      <c r="H260" s="489"/>
      <c r="I260" s="489"/>
      <c r="J260" s="479"/>
      <c r="K260" s="487"/>
      <c r="L260" s="487"/>
      <c r="M260" s="487"/>
      <c r="N260" s="488"/>
      <c r="O260" s="487"/>
      <c r="P260" s="487"/>
      <c r="Q260" s="487"/>
      <c r="R260" s="487"/>
      <c r="S260" s="489"/>
      <c r="T260" s="489"/>
      <c r="U260" s="479"/>
    </row>
    <row r="261" spans="1:21">
      <c r="A261" s="479"/>
      <c r="B261" s="489"/>
      <c r="C261" s="489"/>
      <c r="D261" s="489"/>
      <c r="E261" s="489"/>
      <c r="F261" s="489"/>
      <c r="G261" s="489"/>
      <c r="H261" s="489"/>
      <c r="I261" s="489"/>
      <c r="J261" s="479"/>
      <c r="K261" s="487"/>
      <c r="L261" s="487"/>
      <c r="M261" s="487"/>
      <c r="N261" s="488"/>
      <c r="O261" s="487"/>
      <c r="P261" s="487"/>
      <c r="Q261" s="487"/>
      <c r="R261" s="487"/>
      <c r="S261" s="489"/>
      <c r="T261" s="489"/>
      <c r="U261" s="479"/>
    </row>
    <row r="262" spans="1:21">
      <c r="A262" s="479"/>
      <c r="B262" s="489"/>
      <c r="C262" s="489"/>
      <c r="D262" s="489"/>
      <c r="E262" s="489"/>
      <c r="F262" s="489"/>
      <c r="G262" s="489"/>
      <c r="H262" s="489"/>
      <c r="I262" s="489"/>
      <c r="J262" s="479"/>
      <c r="K262" s="487"/>
      <c r="L262" s="487"/>
      <c r="M262" s="487"/>
      <c r="N262" s="488"/>
      <c r="O262" s="487"/>
      <c r="P262" s="487"/>
      <c r="Q262" s="487"/>
      <c r="R262" s="487"/>
      <c r="S262" s="489"/>
      <c r="T262" s="489"/>
      <c r="U262" s="479"/>
    </row>
    <row r="263" spans="1:21">
      <c r="A263" s="479"/>
      <c r="B263" s="489"/>
      <c r="C263" s="489"/>
      <c r="D263" s="489"/>
      <c r="E263" s="489"/>
      <c r="F263" s="489"/>
      <c r="G263" s="489"/>
      <c r="H263" s="489"/>
      <c r="I263" s="489"/>
      <c r="J263" s="479"/>
      <c r="K263" s="487"/>
      <c r="L263" s="487"/>
      <c r="M263" s="487"/>
      <c r="N263" s="488"/>
      <c r="O263" s="487"/>
      <c r="P263" s="487"/>
      <c r="Q263" s="487"/>
      <c r="R263" s="487"/>
      <c r="S263" s="489"/>
      <c r="T263" s="489"/>
      <c r="U263" s="479"/>
    </row>
    <row r="264" spans="1:21">
      <c r="A264" s="479"/>
      <c r="B264" s="489"/>
      <c r="C264" s="489"/>
      <c r="D264" s="489"/>
      <c r="E264" s="489"/>
      <c r="F264" s="489"/>
      <c r="G264" s="489"/>
      <c r="H264" s="489"/>
      <c r="I264" s="489"/>
      <c r="J264" s="479"/>
      <c r="K264" s="487"/>
      <c r="L264" s="487"/>
      <c r="M264" s="487"/>
      <c r="N264" s="488"/>
      <c r="O264" s="487"/>
      <c r="P264" s="487"/>
      <c r="Q264" s="487"/>
      <c r="R264" s="487"/>
      <c r="S264" s="489"/>
      <c r="T264" s="489"/>
      <c r="U264" s="479"/>
    </row>
  </sheetData>
  <sheetProtection formatCells="0" formatColumns="0" formatRows="0" insertColumns="0" insertRows="0" insertHyperlinks="0" deleteColumns="0" deleteRows="0" sort="0" autoFilter="0" pivotTables="0"/>
  <mergeCells count="27">
    <mergeCell ref="A2:U2"/>
    <mergeCell ref="A3:U3"/>
    <mergeCell ref="A1:U1"/>
    <mergeCell ref="U5:U7"/>
    <mergeCell ref="A5:A7"/>
    <mergeCell ref="B5:B7"/>
    <mergeCell ref="I5:I7"/>
    <mergeCell ref="C5:C7"/>
    <mergeCell ref="D5:D7"/>
    <mergeCell ref="E5:E7"/>
    <mergeCell ref="H5:H7"/>
    <mergeCell ref="L4:U4"/>
    <mergeCell ref="F5:F7"/>
    <mergeCell ref="G5:G7"/>
    <mergeCell ref="V5:V7"/>
    <mergeCell ref="J6:J7"/>
    <mergeCell ref="K6:K7"/>
    <mergeCell ref="L6:M6"/>
    <mergeCell ref="J5:M5"/>
    <mergeCell ref="N5:N7"/>
    <mergeCell ref="O5:O7"/>
    <mergeCell ref="S5:S7"/>
    <mergeCell ref="P5:Q5"/>
    <mergeCell ref="P6:P7"/>
    <mergeCell ref="Q6:Q7"/>
    <mergeCell ref="R5:R7"/>
    <mergeCell ref="T5:T7"/>
  </mergeCells>
  <phoneticPr fontId="334" type="noConversion"/>
  <printOptions horizontalCentered="1"/>
  <pageMargins left="0" right="0" top="0.43307086614173201" bottom="0.196850393700787" header="0" footer="0"/>
  <pageSetup paperSize="9" scale="40" fitToHeight="0" orientation="landscape" r:id="rId1"/>
  <headerFooter differentFirst="1">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V260"/>
  <sheetViews>
    <sheetView zoomScale="55" zoomScaleNormal="55" workbookViewId="0">
      <pane ySplit="7" topLeftCell="A11" activePane="bottomLeft" state="frozen"/>
      <selection pane="bottomLeft" activeCell="M17" sqref="M17"/>
    </sheetView>
    <sheetView tabSelected="1" workbookViewId="1">
      <selection sqref="A1:O1"/>
    </sheetView>
  </sheetViews>
  <sheetFormatPr defaultColWidth="14.44140625" defaultRowHeight="20.399999999999999" outlineLevelCol="1"/>
  <cols>
    <col min="1" max="1" width="9.88671875" style="491" customWidth="1"/>
    <col min="2" max="2" width="67.88671875" style="497" customWidth="1"/>
    <col min="3" max="3" width="17.6640625" style="497" customWidth="1"/>
    <col min="4" max="4" width="22.44140625" style="497" customWidth="1"/>
    <col min="5" max="5" width="18.88671875" style="497" customWidth="1"/>
    <col min="6" max="7" width="17" style="497" customWidth="1"/>
    <col min="8" max="8" width="16.33203125" style="497" customWidth="1"/>
    <col min="9" max="9" width="16.88671875" style="497" customWidth="1"/>
    <col min="10" max="10" width="16.33203125" style="485" customWidth="1" outlineLevel="1"/>
    <col min="11" max="11" width="19.6640625" style="485" customWidth="1" outlineLevel="1"/>
    <col min="12" max="12" width="19.33203125" style="485" customWidth="1" outlineLevel="1"/>
    <col min="13" max="13" width="19.44140625" style="485" customWidth="1" outlineLevel="1"/>
    <col min="14" max="14" width="15.44140625" style="485" customWidth="1" outlineLevel="1"/>
    <col min="15" max="15" width="17.33203125" style="485" customWidth="1" outlineLevel="1"/>
    <col min="16" max="16" width="14.6640625" style="485" customWidth="1" outlineLevel="1"/>
    <col min="17" max="17" width="14.109375" style="485" customWidth="1" outlineLevel="1"/>
    <col min="18" max="18" width="16.5546875" style="485" customWidth="1" outlineLevel="1"/>
    <col min="19" max="19" width="14.6640625" style="485" customWidth="1"/>
    <col min="20" max="20" width="20.88671875" style="485" customWidth="1"/>
    <col min="21" max="21" width="21.109375" style="485" customWidth="1"/>
    <col min="22" max="22" width="24.33203125" style="485" customWidth="1"/>
    <col min="23" max="16384" width="14.44140625" style="485"/>
  </cols>
  <sheetData>
    <row r="1" spans="1:22" ht="36.75" customHeight="1">
      <c r="A1" s="711" t="s">
        <v>607</v>
      </c>
      <c r="B1" s="711"/>
      <c r="C1" s="711"/>
      <c r="D1" s="711"/>
      <c r="E1" s="711"/>
      <c r="F1" s="711"/>
      <c r="G1" s="711"/>
      <c r="H1" s="711"/>
      <c r="I1" s="711"/>
      <c r="J1" s="711"/>
      <c r="K1" s="711"/>
      <c r="L1" s="711"/>
      <c r="M1" s="711"/>
      <c r="N1" s="711"/>
      <c r="O1" s="711"/>
      <c r="P1" s="711"/>
      <c r="Q1" s="711"/>
      <c r="R1" s="711"/>
      <c r="S1" s="711"/>
      <c r="T1" s="603"/>
      <c r="U1" s="491"/>
      <c r="V1" s="491"/>
    </row>
    <row r="2" spans="1:22" ht="42" customHeight="1">
      <c r="A2" s="715" t="s">
        <v>665</v>
      </c>
      <c r="B2" s="715"/>
      <c r="C2" s="715"/>
      <c r="D2" s="715"/>
      <c r="E2" s="715"/>
      <c r="F2" s="715"/>
      <c r="G2" s="715"/>
      <c r="H2" s="715"/>
      <c r="I2" s="715"/>
      <c r="J2" s="715"/>
      <c r="K2" s="715"/>
      <c r="L2" s="715"/>
      <c r="M2" s="715"/>
      <c r="N2" s="715"/>
      <c r="O2" s="715"/>
      <c r="P2" s="715"/>
      <c r="Q2" s="715"/>
      <c r="R2" s="715"/>
      <c r="S2" s="715"/>
      <c r="T2" s="655"/>
      <c r="U2" s="491"/>
      <c r="V2" s="491"/>
    </row>
    <row r="3" spans="1:22" ht="43.5" customHeight="1">
      <c r="A3" s="712" t="str">
        <f>+'II. XDCBTT'!A3:U3</f>
        <v>(Kèm theo Quyết định số 884/QĐ-UBND ngày 10 tháng 10 năm 2026 của UBND xã Cường Lợi)</v>
      </c>
      <c r="B3" s="712"/>
      <c r="C3" s="712"/>
      <c r="D3" s="712"/>
      <c r="E3" s="712"/>
      <c r="F3" s="712"/>
      <c r="G3" s="712"/>
      <c r="H3" s="712"/>
      <c r="I3" s="712"/>
      <c r="J3" s="712"/>
      <c r="K3" s="712"/>
      <c r="L3" s="712"/>
      <c r="M3" s="712"/>
      <c r="N3" s="712"/>
      <c r="O3" s="712"/>
      <c r="P3" s="712"/>
      <c r="Q3" s="712"/>
      <c r="R3" s="712"/>
      <c r="S3" s="712"/>
      <c r="T3" s="603"/>
      <c r="U3" s="491"/>
      <c r="V3" s="491"/>
    </row>
    <row r="4" spans="1:22" ht="36.75" customHeight="1">
      <c r="A4" s="576"/>
      <c r="B4" s="604"/>
      <c r="C4" s="604"/>
      <c r="D4" s="604"/>
      <c r="E4" s="604"/>
      <c r="F4" s="604"/>
      <c r="G4" s="604"/>
      <c r="H4" s="604"/>
      <c r="I4" s="604"/>
      <c r="J4" s="576"/>
      <c r="K4" s="605"/>
      <c r="L4" s="606"/>
      <c r="M4" s="705" t="s">
        <v>32</v>
      </c>
      <c r="N4" s="705"/>
      <c r="O4" s="705"/>
      <c r="P4" s="705"/>
      <c r="Q4" s="705"/>
      <c r="R4" s="705"/>
      <c r="S4" s="705"/>
      <c r="T4" s="603"/>
      <c r="U4" s="491"/>
      <c r="V4" s="491"/>
    </row>
    <row r="5" spans="1:22" s="495" customFormat="1" ht="88.5" customHeight="1">
      <c r="A5" s="707" t="s">
        <v>33</v>
      </c>
      <c r="B5" s="707" t="s">
        <v>34</v>
      </c>
      <c r="C5" s="702" t="s">
        <v>35</v>
      </c>
      <c r="D5" s="702" t="s">
        <v>618</v>
      </c>
      <c r="E5" s="702" t="s">
        <v>619</v>
      </c>
      <c r="F5" s="702" t="s">
        <v>437</v>
      </c>
      <c r="G5" s="699" t="s">
        <v>647</v>
      </c>
      <c r="H5" s="702" t="s">
        <v>620</v>
      </c>
      <c r="I5" s="714" t="s">
        <v>439</v>
      </c>
      <c r="J5" s="709" t="s">
        <v>598</v>
      </c>
      <c r="K5" s="710"/>
      <c r="L5" s="710"/>
      <c r="M5" s="710"/>
      <c r="N5" s="702" t="s">
        <v>613</v>
      </c>
      <c r="O5" s="702" t="s">
        <v>616</v>
      </c>
      <c r="P5" s="716" t="s">
        <v>631</v>
      </c>
      <c r="Q5" s="717"/>
      <c r="R5" s="718" t="s">
        <v>634</v>
      </c>
      <c r="S5" s="702" t="s">
        <v>5</v>
      </c>
      <c r="T5" s="706"/>
      <c r="U5" s="494"/>
      <c r="V5" s="494"/>
    </row>
    <row r="6" spans="1:22" s="495" customFormat="1" ht="51.75" customHeight="1">
      <c r="A6" s="708"/>
      <c r="B6" s="713"/>
      <c r="C6" s="703"/>
      <c r="D6" s="703"/>
      <c r="E6" s="703"/>
      <c r="F6" s="703"/>
      <c r="G6" s="700"/>
      <c r="H6" s="703"/>
      <c r="I6" s="703"/>
      <c r="J6" s="707" t="s">
        <v>599</v>
      </c>
      <c r="K6" s="707" t="s">
        <v>38</v>
      </c>
      <c r="L6" s="709" t="s">
        <v>39</v>
      </c>
      <c r="M6" s="710"/>
      <c r="N6" s="703"/>
      <c r="O6" s="703"/>
      <c r="P6" s="707" t="s">
        <v>632</v>
      </c>
      <c r="Q6" s="707" t="s">
        <v>633</v>
      </c>
      <c r="R6" s="703"/>
      <c r="S6" s="703"/>
      <c r="T6" s="706"/>
      <c r="U6" s="494"/>
      <c r="V6" s="494"/>
    </row>
    <row r="7" spans="1:22" s="495" customFormat="1" ht="101.25" customHeight="1">
      <c r="A7" s="708"/>
      <c r="B7" s="713"/>
      <c r="C7" s="704"/>
      <c r="D7" s="704"/>
      <c r="E7" s="704"/>
      <c r="F7" s="704"/>
      <c r="G7" s="701"/>
      <c r="H7" s="704"/>
      <c r="I7" s="704"/>
      <c r="J7" s="708"/>
      <c r="K7" s="708"/>
      <c r="L7" s="610" t="s">
        <v>614</v>
      </c>
      <c r="M7" s="610" t="s">
        <v>615</v>
      </c>
      <c r="N7" s="704"/>
      <c r="O7" s="704"/>
      <c r="P7" s="707"/>
      <c r="Q7" s="707"/>
      <c r="R7" s="704"/>
      <c r="S7" s="704"/>
      <c r="T7" s="706"/>
      <c r="U7" s="494"/>
      <c r="V7" s="494"/>
    </row>
    <row r="8" spans="1:22" s="495" customFormat="1" ht="29.25" customHeight="1">
      <c r="A8" s="613">
        <v>1</v>
      </c>
      <c r="B8" s="613">
        <v>2</v>
      </c>
      <c r="C8" s="613">
        <v>3</v>
      </c>
      <c r="D8" s="613">
        <v>4</v>
      </c>
      <c r="E8" s="613">
        <v>5</v>
      </c>
      <c r="F8" s="613">
        <v>6</v>
      </c>
      <c r="G8" s="697"/>
      <c r="H8" s="613">
        <v>7</v>
      </c>
      <c r="I8" s="613">
        <v>8</v>
      </c>
      <c r="J8" s="613">
        <v>9</v>
      </c>
      <c r="K8" s="613">
        <v>10</v>
      </c>
      <c r="L8" s="613">
        <v>11</v>
      </c>
      <c r="M8" s="613">
        <v>12</v>
      </c>
      <c r="N8" s="613">
        <v>13</v>
      </c>
      <c r="O8" s="613">
        <v>14</v>
      </c>
      <c r="P8" s="656">
        <v>14</v>
      </c>
      <c r="Q8" s="656">
        <v>15</v>
      </c>
      <c r="R8" s="656">
        <v>16</v>
      </c>
      <c r="S8" s="613">
        <v>15</v>
      </c>
      <c r="T8" s="612"/>
      <c r="U8" s="494"/>
      <c r="V8" s="494"/>
    </row>
    <row r="9" spans="1:22" s="486" customFormat="1" ht="48" customHeight="1">
      <c r="A9" s="622"/>
      <c r="B9" s="618" t="s">
        <v>6</v>
      </c>
      <c r="C9" s="618"/>
      <c r="D9" s="618"/>
      <c r="E9" s="618"/>
      <c r="F9" s="618"/>
      <c r="G9" s="618"/>
      <c r="H9" s="618"/>
      <c r="I9" s="618"/>
      <c r="J9" s="620"/>
      <c r="K9" s="621">
        <f>+K10</f>
        <v>1670</v>
      </c>
      <c r="L9" s="621">
        <f t="shared" ref="L9:N10" si="0">+L10</f>
        <v>0</v>
      </c>
      <c r="M9" s="621">
        <f t="shared" si="0"/>
        <v>1170</v>
      </c>
      <c r="N9" s="621">
        <f t="shared" si="0"/>
        <v>0</v>
      </c>
      <c r="O9" s="621">
        <f>+O10+O11</f>
        <v>1377</v>
      </c>
      <c r="P9" s="621">
        <f t="shared" ref="P9:R9" si="1">+P10+P11</f>
        <v>1000</v>
      </c>
      <c r="Q9" s="621">
        <f t="shared" si="1"/>
        <v>1000</v>
      </c>
      <c r="R9" s="621">
        <f t="shared" si="1"/>
        <v>1377</v>
      </c>
      <c r="S9" s="622"/>
      <c r="T9" s="607"/>
      <c r="U9" s="490"/>
      <c r="V9" s="490"/>
    </row>
    <row r="10" spans="1:22" ht="70.5" customHeight="1">
      <c r="A10" s="618" t="s">
        <v>142</v>
      </c>
      <c r="B10" s="619" t="s">
        <v>622</v>
      </c>
      <c r="C10" s="619"/>
      <c r="D10" s="619"/>
      <c r="E10" s="619"/>
      <c r="F10" s="619"/>
      <c r="G10" s="619"/>
      <c r="H10" s="619"/>
      <c r="I10" s="619"/>
      <c r="J10" s="620"/>
      <c r="K10" s="621">
        <f>+K11</f>
        <v>1670</v>
      </c>
      <c r="L10" s="621">
        <f t="shared" si="0"/>
        <v>0</v>
      </c>
      <c r="M10" s="621">
        <f t="shared" si="0"/>
        <v>1170</v>
      </c>
      <c r="N10" s="621">
        <f t="shared" si="0"/>
        <v>0</v>
      </c>
      <c r="O10" s="621">
        <v>69</v>
      </c>
      <c r="P10" s="621">
        <v>0</v>
      </c>
      <c r="Q10" s="621">
        <v>0</v>
      </c>
      <c r="R10" s="621">
        <f>+O10-P10+Q10</f>
        <v>69</v>
      </c>
      <c r="S10" s="622"/>
      <c r="T10" s="608"/>
      <c r="U10" s="491"/>
      <c r="V10" s="491"/>
    </row>
    <row r="11" spans="1:22" s="575" customFormat="1" ht="51.75" customHeight="1">
      <c r="A11" s="646" t="s">
        <v>118</v>
      </c>
      <c r="B11" s="619" t="s">
        <v>676</v>
      </c>
      <c r="C11" s="647"/>
      <c r="D11" s="647"/>
      <c r="E11" s="647"/>
      <c r="F11" s="647"/>
      <c r="G11" s="647"/>
      <c r="H11" s="647"/>
      <c r="I11" s="647"/>
      <c r="J11" s="648"/>
      <c r="K11" s="621">
        <f t="shared" ref="K11:R11" si="2">+K12+K18+K19</f>
        <v>1670</v>
      </c>
      <c r="L11" s="621">
        <f t="shared" si="2"/>
        <v>0</v>
      </c>
      <c r="M11" s="621">
        <f t="shared" si="2"/>
        <v>1170</v>
      </c>
      <c r="N11" s="621">
        <f t="shared" si="2"/>
        <v>0</v>
      </c>
      <c r="O11" s="621">
        <f t="shared" si="2"/>
        <v>1308</v>
      </c>
      <c r="P11" s="621">
        <f t="shared" si="2"/>
        <v>1000</v>
      </c>
      <c r="Q11" s="621">
        <f t="shared" si="2"/>
        <v>1000</v>
      </c>
      <c r="R11" s="621">
        <f t="shared" si="2"/>
        <v>1308</v>
      </c>
      <c r="S11" s="649"/>
      <c r="T11" s="609"/>
      <c r="U11" s="574"/>
      <c r="V11" s="574"/>
    </row>
    <row r="12" spans="1:22" ht="42.6" customHeight="1">
      <c r="A12" s="610" t="s">
        <v>43</v>
      </c>
      <c r="B12" s="614" t="s">
        <v>17</v>
      </c>
      <c r="C12" s="614"/>
      <c r="D12" s="614"/>
      <c r="E12" s="614"/>
      <c r="F12" s="614"/>
      <c r="G12" s="619"/>
      <c r="H12" s="614"/>
      <c r="I12" s="690"/>
      <c r="J12" s="637"/>
      <c r="K12" s="637">
        <f>+K13</f>
        <v>1670</v>
      </c>
      <c r="L12" s="637">
        <f t="shared" ref="L12:R13" si="3">+L13</f>
        <v>0</v>
      </c>
      <c r="M12" s="637">
        <f t="shared" si="3"/>
        <v>1170</v>
      </c>
      <c r="N12" s="637">
        <f t="shared" si="3"/>
        <v>0</v>
      </c>
      <c r="O12" s="637">
        <f t="shared" si="3"/>
        <v>170</v>
      </c>
      <c r="P12" s="637">
        <f t="shared" si="3"/>
        <v>0</v>
      </c>
      <c r="Q12" s="637">
        <f t="shared" si="3"/>
        <v>1000</v>
      </c>
      <c r="R12" s="637">
        <f t="shared" si="3"/>
        <v>1170</v>
      </c>
      <c r="S12" s="614"/>
      <c r="T12" s="491"/>
      <c r="U12" s="491"/>
    </row>
    <row r="13" spans="1:22" s="645" customFormat="1" ht="61.5" customHeight="1">
      <c r="A13" s="629" t="s">
        <v>566</v>
      </c>
      <c r="B13" s="654" t="s">
        <v>19</v>
      </c>
      <c r="C13" s="641"/>
      <c r="D13" s="641"/>
      <c r="E13" s="641"/>
      <c r="F13" s="641"/>
      <c r="G13" s="698"/>
      <c r="H13" s="641"/>
      <c r="I13" s="691"/>
      <c r="J13" s="636"/>
      <c r="K13" s="636">
        <f>+K14</f>
        <v>1670</v>
      </c>
      <c r="L13" s="636">
        <f t="shared" si="3"/>
        <v>0</v>
      </c>
      <c r="M13" s="636">
        <f t="shared" si="3"/>
        <v>1170</v>
      </c>
      <c r="N13" s="636">
        <f t="shared" si="3"/>
        <v>0</v>
      </c>
      <c r="O13" s="636">
        <f t="shared" si="3"/>
        <v>170</v>
      </c>
      <c r="P13" s="636">
        <f t="shared" si="3"/>
        <v>0</v>
      </c>
      <c r="Q13" s="636">
        <f t="shared" si="3"/>
        <v>1000</v>
      </c>
      <c r="R13" s="636">
        <f t="shared" si="3"/>
        <v>1170</v>
      </c>
      <c r="S13" s="641"/>
      <c r="T13" s="644"/>
      <c r="U13" s="644"/>
    </row>
    <row r="14" spans="1:22" s="633" customFormat="1" ht="47.25" customHeight="1">
      <c r="A14" s="629" t="s">
        <v>44</v>
      </c>
      <c r="B14" s="630" t="s">
        <v>546</v>
      </c>
      <c r="C14" s="630"/>
      <c r="D14" s="630"/>
      <c r="E14" s="630"/>
      <c r="F14" s="630"/>
      <c r="G14" s="635"/>
      <c r="H14" s="630"/>
      <c r="I14" s="630"/>
      <c r="J14" s="636"/>
      <c r="K14" s="636">
        <f t="shared" ref="K14:R14" si="4">+K15+K16+K17</f>
        <v>1670</v>
      </c>
      <c r="L14" s="636">
        <f t="shared" si="4"/>
        <v>0</v>
      </c>
      <c r="M14" s="636">
        <f t="shared" si="4"/>
        <v>1170</v>
      </c>
      <c r="N14" s="636">
        <f t="shared" si="4"/>
        <v>0</v>
      </c>
      <c r="O14" s="636">
        <f t="shared" si="4"/>
        <v>170</v>
      </c>
      <c r="P14" s="636">
        <f t="shared" si="4"/>
        <v>0</v>
      </c>
      <c r="Q14" s="636">
        <f t="shared" si="4"/>
        <v>1000</v>
      </c>
      <c r="R14" s="636">
        <f t="shared" si="4"/>
        <v>1170</v>
      </c>
      <c r="S14" s="630"/>
      <c r="T14" s="632"/>
      <c r="U14" s="632"/>
    </row>
    <row r="15" spans="1:22" s="575" customFormat="1" ht="91.2">
      <c r="A15" s="651">
        <v>1</v>
      </c>
      <c r="B15" s="622" t="s">
        <v>666</v>
      </c>
      <c r="C15" s="625" t="s">
        <v>624</v>
      </c>
      <c r="D15" s="626" t="s">
        <v>621</v>
      </c>
      <c r="E15" s="623" t="s">
        <v>635</v>
      </c>
      <c r="F15" s="623">
        <v>8218674</v>
      </c>
      <c r="G15" s="623">
        <v>821</v>
      </c>
      <c r="H15" s="626">
        <v>292</v>
      </c>
      <c r="I15" s="623" t="s">
        <v>659</v>
      </c>
      <c r="J15" s="692" t="s">
        <v>667</v>
      </c>
      <c r="K15" s="693">
        <v>400</v>
      </c>
      <c r="L15" s="693"/>
      <c r="M15" s="693">
        <v>400</v>
      </c>
      <c r="N15" s="693"/>
      <c r="O15" s="693">
        <v>10</v>
      </c>
      <c r="P15" s="693"/>
      <c r="Q15" s="693">
        <v>390</v>
      </c>
      <c r="R15" s="693">
        <f>+O15-P15+Q15</f>
        <v>400</v>
      </c>
      <c r="S15" s="649"/>
      <c r="T15" s="574"/>
    </row>
    <row r="16" spans="1:22" s="575" customFormat="1" ht="91.2">
      <c r="A16" s="651">
        <v>2</v>
      </c>
      <c r="B16" s="622" t="s">
        <v>668</v>
      </c>
      <c r="C16" s="625" t="s">
        <v>624</v>
      </c>
      <c r="D16" s="626" t="s">
        <v>621</v>
      </c>
      <c r="E16" s="623" t="s">
        <v>635</v>
      </c>
      <c r="F16" s="623">
        <v>8218675</v>
      </c>
      <c r="G16" s="623">
        <v>821</v>
      </c>
      <c r="H16" s="626">
        <v>292</v>
      </c>
      <c r="I16" s="623" t="s">
        <v>659</v>
      </c>
      <c r="J16" s="692" t="s">
        <v>669</v>
      </c>
      <c r="K16" s="693">
        <v>620</v>
      </c>
      <c r="L16" s="693"/>
      <c r="M16" s="693">
        <v>620</v>
      </c>
      <c r="N16" s="693"/>
      <c r="O16" s="693">
        <v>10</v>
      </c>
      <c r="P16" s="693"/>
      <c r="Q16" s="693">
        <v>610</v>
      </c>
      <c r="R16" s="693">
        <f>+O16-P16+Q16</f>
        <v>620</v>
      </c>
      <c r="S16" s="649"/>
      <c r="T16" s="574"/>
    </row>
    <row r="17" spans="1:22" s="633" customFormat="1" ht="91.2">
      <c r="A17" s="626">
        <v>3</v>
      </c>
      <c r="B17" s="625" t="s">
        <v>653</v>
      </c>
      <c r="C17" s="625" t="s">
        <v>624</v>
      </c>
      <c r="D17" s="626" t="s">
        <v>621</v>
      </c>
      <c r="E17" s="623" t="s">
        <v>635</v>
      </c>
      <c r="F17" s="623">
        <v>8193347</v>
      </c>
      <c r="G17" s="623">
        <v>821</v>
      </c>
      <c r="H17" s="623">
        <v>292</v>
      </c>
      <c r="I17" s="623">
        <v>2026</v>
      </c>
      <c r="J17" s="623" t="s">
        <v>670</v>
      </c>
      <c r="K17" s="628">
        <v>650</v>
      </c>
      <c r="L17" s="628"/>
      <c r="M17" s="628">
        <v>150</v>
      </c>
      <c r="N17" s="628"/>
      <c r="O17" s="628">
        <v>150</v>
      </c>
      <c r="P17" s="628"/>
      <c r="Q17" s="628"/>
      <c r="R17" s="693">
        <f>+O17-P17+Q17</f>
        <v>150</v>
      </c>
      <c r="S17" s="623"/>
      <c r="T17" s="631"/>
      <c r="U17" s="632"/>
      <c r="V17" s="632"/>
    </row>
    <row r="18" spans="1:22" ht="162" customHeight="1">
      <c r="A18" s="646" t="s">
        <v>47</v>
      </c>
      <c r="B18" s="650" t="s">
        <v>671</v>
      </c>
      <c r="C18" s="649"/>
      <c r="D18" s="649"/>
      <c r="E18" s="649"/>
      <c r="F18" s="649"/>
      <c r="G18" s="649"/>
      <c r="H18" s="649"/>
      <c r="I18" s="651"/>
      <c r="J18" s="649"/>
      <c r="K18" s="652"/>
      <c r="L18" s="652"/>
      <c r="M18" s="652"/>
      <c r="N18" s="652"/>
      <c r="O18" s="653">
        <v>138</v>
      </c>
      <c r="P18" s="621">
        <v>0</v>
      </c>
      <c r="Q18" s="621">
        <v>0</v>
      </c>
      <c r="R18" s="621">
        <f t="shared" ref="R18" si="5">+O18-P18+Q18</f>
        <v>138</v>
      </c>
      <c r="S18" s="649"/>
      <c r="T18" s="491"/>
    </row>
    <row r="19" spans="1:22" ht="60" customHeight="1">
      <c r="A19" s="646" t="s">
        <v>46</v>
      </c>
      <c r="B19" s="650" t="s">
        <v>617</v>
      </c>
      <c r="C19" s="649"/>
      <c r="D19" s="649"/>
      <c r="E19" s="649"/>
      <c r="F19" s="649"/>
      <c r="G19" s="649"/>
      <c r="H19" s="649"/>
      <c r="I19" s="651"/>
      <c r="J19" s="649"/>
      <c r="K19" s="652"/>
      <c r="L19" s="652"/>
      <c r="M19" s="652"/>
      <c r="N19" s="652"/>
      <c r="O19" s="653">
        <v>1000</v>
      </c>
      <c r="P19" s="621">
        <f>+Q18+Q16+Q15+Q17</f>
        <v>1000</v>
      </c>
      <c r="Q19" s="621">
        <f>+Q20</f>
        <v>0</v>
      </c>
      <c r="R19" s="621">
        <f>+O19-P19+Q19</f>
        <v>0</v>
      </c>
      <c r="S19" s="649"/>
      <c r="T19" s="491"/>
    </row>
    <row r="20" spans="1:22">
      <c r="A20" s="479"/>
      <c r="B20" s="489"/>
      <c r="C20" s="489"/>
      <c r="D20" s="489"/>
      <c r="E20" s="489"/>
      <c r="F20" s="489"/>
      <c r="G20" s="489"/>
      <c r="H20" s="489"/>
      <c r="I20" s="489"/>
      <c r="J20" s="479"/>
      <c r="K20" s="487"/>
      <c r="L20" s="487"/>
      <c r="M20" s="487"/>
      <c r="N20" s="488"/>
      <c r="O20" s="487"/>
      <c r="P20" s="487"/>
      <c r="Q20" s="487"/>
      <c r="R20" s="487"/>
      <c r="S20" s="479"/>
    </row>
    <row r="21" spans="1:22">
      <c r="A21" s="479"/>
      <c r="B21" s="489"/>
      <c r="C21" s="489"/>
      <c r="D21" s="489"/>
      <c r="E21" s="489"/>
      <c r="F21" s="489"/>
      <c r="G21" s="489"/>
      <c r="H21" s="489"/>
      <c r="I21" s="489"/>
      <c r="J21" s="479"/>
      <c r="K21" s="487"/>
      <c r="L21" s="487"/>
      <c r="M21" s="487"/>
      <c r="N21" s="488"/>
      <c r="O21" s="487"/>
      <c r="P21" s="487"/>
      <c r="Q21" s="487"/>
      <c r="R21" s="487"/>
      <c r="S21" s="479"/>
    </row>
    <row r="22" spans="1:22">
      <c r="A22" s="479"/>
      <c r="B22" s="489"/>
      <c r="C22" s="489"/>
      <c r="D22" s="489"/>
      <c r="E22" s="489"/>
      <c r="F22" s="489"/>
      <c r="G22" s="489"/>
      <c r="H22" s="489"/>
      <c r="I22" s="489"/>
      <c r="J22" s="479"/>
      <c r="K22" s="487"/>
      <c r="L22" s="487"/>
      <c r="M22" s="487"/>
      <c r="N22" s="488"/>
      <c r="O22" s="487"/>
      <c r="P22" s="487"/>
      <c r="Q22" s="487"/>
      <c r="R22" s="487"/>
      <c r="S22" s="479"/>
    </row>
    <row r="23" spans="1:22">
      <c r="A23" s="479"/>
      <c r="B23" s="489"/>
      <c r="C23" s="489"/>
      <c r="D23" s="489"/>
      <c r="E23" s="489"/>
      <c r="F23" s="489"/>
      <c r="G23" s="489"/>
      <c r="H23" s="489"/>
      <c r="I23" s="489"/>
      <c r="J23" s="479"/>
      <c r="K23" s="487"/>
      <c r="L23" s="487"/>
      <c r="M23" s="487"/>
      <c r="N23" s="488"/>
      <c r="O23" s="487"/>
      <c r="P23" s="487"/>
      <c r="Q23" s="487"/>
      <c r="R23" s="487"/>
      <c r="S23" s="479"/>
    </row>
    <row r="24" spans="1:22">
      <c r="A24" s="479"/>
      <c r="B24" s="489"/>
      <c r="C24" s="489"/>
      <c r="D24" s="489"/>
      <c r="E24" s="489"/>
      <c r="F24" s="489"/>
      <c r="G24" s="489"/>
      <c r="H24" s="489"/>
      <c r="I24" s="489"/>
      <c r="J24" s="479"/>
      <c r="K24" s="487"/>
      <c r="L24" s="487"/>
      <c r="M24" s="487"/>
      <c r="N24" s="488"/>
      <c r="O24" s="487"/>
      <c r="P24" s="487"/>
      <c r="Q24" s="487"/>
      <c r="R24" s="487"/>
      <c r="S24" s="479"/>
    </row>
    <row r="25" spans="1:22">
      <c r="A25" s="479"/>
      <c r="B25" s="489"/>
      <c r="C25" s="489"/>
      <c r="D25" s="489"/>
      <c r="E25" s="489"/>
      <c r="F25" s="489"/>
      <c r="G25" s="489"/>
      <c r="H25" s="489"/>
      <c r="I25" s="489"/>
      <c r="J25" s="479"/>
      <c r="K25" s="487"/>
      <c r="L25" s="487"/>
      <c r="M25" s="487"/>
      <c r="N25" s="488"/>
      <c r="O25" s="487"/>
      <c r="P25" s="487"/>
      <c r="Q25" s="487"/>
      <c r="R25" s="487"/>
      <c r="S25" s="479"/>
    </row>
    <row r="26" spans="1:22">
      <c r="A26" s="479"/>
      <c r="B26" s="489"/>
      <c r="C26" s="489"/>
      <c r="D26" s="489"/>
      <c r="E26" s="489"/>
      <c r="F26" s="489"/>
      <c r="G26" s="489"/>
      <c r="H26" s="489"/>
      <c r="I26" s="489"/>
      <c r="J26" s="479"/>
      <c r="K26" s="487"/>
      <c r="L26" s="487"/>
      <c r="M26" s="487"/>
      <c r="N26" s="488"/>
      <c r="O26" s="487"/>
      <c r="P26" s="487"/>
      <c r="Q26" s="487"/>
      <c r="R26" s="487"/>
      <c r="S26" s="479"/>
    </row>
    <row r="27" spans="1:22">
      <c r="A27" s="479"/>
      <c r="B27" s="489"/>
      <c r="C27" s="489"/>
      <c r="D27" s="489"/>
      <c r="E27" s="489"/>
      <c r="F27" s="489"/>
      <c r="G27" s="489"/>
      <c r="H27" s="489"/>
      <c r="I27" s="489"/>
      <c r="J27" s="479"/>
      <c r="K27" s="487"/>
      <c r="L27" s="487"/>
      <c r="M27" s="487"/>
      <c r="N27" s="488"/>
      <c r="O27" s="487"/>
      <c r="P27" s="487"/>
      <c r="Q27" s="487"/>
      <c r="R27" s="487"/>
      <c r="S27" s="479"/>
    </row>
    <row r="28" spans="1:22">
      <c r="A28" s="479"/>
      <c r="B28" s="489"/>
      <c r="C28" s="489"/>
      <c r="D28" s="489"/>
      <c r="E28" s="489"/>
      <c r="F28" s="489"/>
      <c r="G28" s="489"/>
      <c r="H28" s="489"/>
      <c r="I28" s="489"/>
      <c r="J28" s="479"/>
      <c r="K28" s="487"/>
      <c r="L28" s="487"/>
      <c r="M28" s="487"/>
      <c r="N28" s="488"/>
      <c r="O28" s="487"/>
      <c r="P28" s="487"/>
      <c r="Q28" s="487"/>
      <c r="R28" s="487"/>
      <c r="S28" s="479"/>
    </row>
    <row r="29" spans="1:22">
      <c r="A29" s="479"/>
      <c r="B29" s="489"/>
      <c r="C29" s="489"/>
      <c r="D29" s="489"/>
      <c r="E29" s="489"/>
      <c r="F29" s="489"/>
      <c r="G29" s="489"/>
      <c r="H29" s="489"/>
      <c r="I29" s="489"/>
      <c r="J29" s="479"/>
      <c r="K29" s="487"/>
      <c r="L29" s="487"/>
      <c r="M29" s="487"/>
      <c r="N29" s="488"/>
      <c r="O29" s="487"/>
      <c r="P29" s="487"/>
      <c r="Q29" s="487"/>
      <c r="R29" s="487"/>
      <c r="S29" s="479"/>
    </row>
    <row r="30" spans="1:22">
      <c r="A30" s="479"/>
      <c r="B30" s="489"/>
      <c r="C30" s="489"/>
      <c r="D30" s="489"/>
      <c r="E30" s="489"/>
      <c r="F30" s="489"/>
      <c r="G30" s="489"/>
      <c r="H30" s="489"/>
      <c r="I30" s="489"/>
      <c r="J30" s="479"/>
      <c r="K30" s="487"/>
      <c r="L30" s="487"/>
      <c r="M30" s="487"/>
      <c r="N30" s="488"/>
      <c r="O30" s="487"/>
      <c r="P30" s="487"/>
      <c r="Q30" s="487"/>
      <c r="R30" s="487"/>
      <c r="S30" s="479"/>
    </row>
    <row r="31" spans="1:22">
      <c r="A31" s="479"/>
      <c r="B31" s="489"/>
      <c r="C31" s="489"/>
      <c r="D31" s="489"/>
      <c r="E31" s="489"/>
      <c r="F31" s="489"/>
      <c r="G31" s="489"/>
      <c r="H31" s="489"/>
      <c r="I31" s="489"/>
      <c r="J31" s="479"/>
      <c r="K31" s="487"/>
      <c r="L31" s="487"/>
      <c r="M31" s="487"/>
      <c r="N31" s="488"/>
      <c r="O31" s="487"/>
      <c r="P31" s="487"/>
      <c r="Q31" s="487"/>
      <c r="R31" s="487"/>
      <c r="S31" s="479"/>
    </row>
    <row r="32" spans="1:22">
      <c r="A32" s="479"/>
      <c r="B32" s="489"/>
      <c r="C32" s="489"/>
      <c r="D32" s="489"/>
      <c r="E32" s="489"/>
      <c r="F32" s="489"/>
      <c r="G32" s="489"/>
      <c r="H32" s="489"/>
      <c r="I32" s="489"/>
      <c r="J32" s="479"/>
      <c r="K32" s="487"/>
      <c r="L32" s="487"/>
      <c r="M32" s="487"/>
      <c r="N32" s="488"/>
      <c r="O32" s="487"/>
      <c r="P32" s="487"/>
      <c r="Q32" s="487"/>
      <c r="R32" s="487"/>
      <c r="S32" s="479"/>
    </row>
    <row r="33" spans="1:19">
      <c r="A33" s="479"/>
      <c r="B33" s="489"/>
      <c r="C33" s="489"/>
      <c r="D33" s="489"/>
      <c r="E33" s="489"/>
      <c r="F33" s="489"/>
      <c r="G33" s="489"/>
      <c r="H33" s="489"/>
      <c r="I33" s="489"/>
      <c r="J33" s="479"/>
      <c r="K33" s="487"/>
      <c r="L33" s="487"/>
      <c r="M33" s="487"/>
      <c r="N33" s="488"/>
      <c r="O33" s="487"/>
      <c r="P33" s="487"/>
      <c r="Q33" s="487"/>
      <c r="R33" s="487"/>
      <c r="S33" s="479"/>
    </row>
    <row r="34" spans="1:19">
      <c r="A34" s="479"/>
      <c r="B34" s="489"/>
      <c r="C34" s="489"/>
      <c r="D34" s="489"/>
      <c r="E34" s="489"/>
      <c r="F34" s="489"/>
      <c r="G34" s="489"/>
      <c r="H34" s="489"/>
      <c r="I34" s="489"/>
      <c r="J34" s="479"/>
      <c r="K34" s="487"/>
      <c r="L34" s="487"/>
      <c r="M34" s="487"/>
      <c r="N34" s="488"/>
      <c r="O34" s="487"/>
      <c r="P34" s="487"/>
      <c r="Q34" s="487"/>
      <c r="R34" s="487"/>
      <c r="S34" s="479"/>
    </row>
    <row r="35" spans="1:19">
      <c r="A35" s="479"/>
      <c r="B35" s="489"/>
      <c r="C35" s="489"/>
      <c r="D35" s="489"/>
      <c r="E35" s="489"/>
      <c r="F35" s="489"/>
      <c r="G35" s="489"/>
      <c r="H35" s="489"/>
      <c r="I35" s="489"/>
      <c r="J35" s="479"/>
      <c r="K35" s="487"/>
      <c r="L35" s="487"/>
      <c r="M35" s="487"/>
      <c r="N35" s="488"/>
      <c r="O35" s="487"/>
      <c r="P35" s="487"/>
      <c r="Q35" s="487"/>
      <c r="R35" s="487"/>
      <c r="S35" s="479"/>
    </row>
    <row r="36" spans="1:19">
      <c r="A36" s="479"/>
      <c r="B36" s="489"/>
      <c r="C36" s="489"/>
      <c r="D36" s="489"/>
      <c r="E36" s="489"/>
      <c r="F36" s="489"/>
      <c r="G36" s="489"/>
      <c r="H36" s="489"/>
      <c r="I36" s="489"/>
      <c r="J36" s="479"/>
      <c r="K36" s="487"/>
      <c r="L36" s="487"/>
      <c r="M36" s="487"/>
      <c r="N36" s="488"/>
      <c r="O36" s="487"/>
      <c r="P36" s="487"/>
      <c r="Q36" s="487"/>
      <c r="R36" s="487"/>
      <c r="S36" s="479"/>
    </row>
    <row r="37" spans="1:19">
      <c r="A37" s="479"/>
      <c r="B37" s="489"/>
      <c r="C37" s="489"/>
      <c r="D37" s="489"/>
      <c r="E37" s="489"/>
      <c r="F37" s="489"/>
      <c r="G37" s="489"/>
      <c r="H37" s="489"/>
      <c r="I37" s="489"/>
      <c r="J37" s="479"/>
      <c r="K37" s="487"/>
      <c r="L37" s="487"/>
      <c r="M37" s="487"/>
      <c r="N37" s="488"/>
      <c r="O37" s="487"/>
      <c r="P37" s="487"/>
      <c r="Q37" s="487"/>
      <c r="R37" s="487"/>
      <c r="S37" s="479"/>
    </row>
    <row r="38" spans="1:19">
      <c r="A38" s="479"/>
      <c r="B38" s="489"/>
      <c r="C38" s="489"/>
      <c r="D38" s="489"/>
      <c r="E38" s="489"/>
      <c r="F38" s="489"/>
      <c r="G38" s="489"/>
      <c r="H38" s="489"/>
      <c r="I38" s="489"/>
      <c r="J38" s="479"/>
      <c r="K38" s="487"/>
      <c r="L38" s="487"/>
      <c r="M38" s="487"/>
      <c r="N38" s="488"/>
      <c r="O38" s="487"/>
      <c r="P38" s="487"/>
      <c r="Q38" s="487"/>
      <c r="R38" s="487"/>
      <c r="S38" s="479"/>
    </row>
    <row r="39" spans="1:19">
      <c r="A39" s="479"/>
      <c r="B39" s="489"/>
      <c r="C39" s="489"/>
      <c r="D39" s="489"/>
      <c r="E39" s="489"/>
      <c r="F39" s="489"/>
      <c r="G39" s="489"/>
      <c r="H39" s="489"/>
      <c r="I39" s="489"/>
      <c r="J39" s="479"/>
      <c r="K39" s="487"/>
      <c r="L39" s="487"/>
      <c r="M39" s="487"/>
      <c r="N39" s="488"/>
      <c r="O39" s="487"/>
      <c r="P39" s="487"/>
      <c r="Q39" s="487"/>
      <c r="R39" s="487"/>
      <c r="S39" s="479"/>
    </row>
    <row r="40" spans="1:19">
      <c r="A40" s="479"/>
      <c r="B40" s="489"/>
      <c r="C40" s="489"/>
      <c r="D40" s="489"/>
      <c r="E40" s="489"/>
      <c r="F40" s="489"/>
      <c r="G40" s="489"/>
      <c r="H40" s="489"/>
      <c r="I40" s="489"/>
      <c r="J40" s="479"/>
      <c r="K40" s="487"/>
      <c r="L40" s="487"/>
      <c r="M40" s="487"/>
      <c r="N40" s="488"/>
      <c r="O40" s="487"/>
      <c r="P40" s="487"/>
      <c r="Q40" s="487"/>
      <c r="R40" s="487"/>
      <c r="S40" s="479"/>
    </row>
    <row r="41" spans="1:19">
      <c r="A41" s="479"/>
      <c r="B41" s="489"/>
      <c r="C41" s="489"/>
      <c r="D41" s="489"/>
      <c r="E41" s="489"/>
      <c r="F41" s="489"/>
      <c r="G41" s="489"/>
      <c r="H41" s="489"/>
      <c r="I41" s="489"/>
      <c r="J41" s="479"/>
      <c r="K41" s="487"/>
      <c r="L41" s="487"/>
      <c r="M41" s="487"/>
      <c r="N41" s="488"/>
      <c r="O41" s="487"/>
      <c r="P41" s="487"/>
      <c r="Q41" s="487"/>
      <c r="R41" s="487"/>
      <c r="S41" s="479"/>
    </row>
    <row r="42" spans="1:19">
      <c r="A42" s="479"/>
      <c r="B42" s="489"/>
      <c r="C42" s="489"/>
      <c r="D42" s="489"/>
      <c r="E42" s="489"/>
      <c r="F42" s="489"/>
      <c r="G42" s="489"/>
      <c r="H42" s="489"/>
      <c r="I42" s="489"/>
      <c r="J42" s="479"/>
      <c r="K42" s="487"/>
      <c r="L42" s="487"/>
      <c r="M42" s="487"/>
      <c r="N42" s="488"/>
      <c r="O42" s="487"/>
      <c r="P42" s="487"/>
      <c r="Q42" s="487"/>
      <c r="R42" s="487"/>
      <c r="S42" s="479"/>
    </row>
    <row r="43" spans="1:19">
      <c r="A43" s="479"/>
      <c r="B43" s="489"/>
      <c r="C43" s="489"/>
      <c r="D43" s="489"/>
      <c r="E43" s="489"/>
      <c r="F43" s="489"/>
      <c r="G43" s="489"/>
      <c r="H43" s="489"/>
      <c r="I43" s="489"/>
      <c r="J43" s="479"/>
      <c r="K43" s="487"/>
      <c r="L43" s="487"/>
      <c r="M43" s="487"/>
      <c r="N43" s="488"/>
      <c r="O43" s="487"/>
      <c r="P43" s="487"/>
      <c r="Q43" s="487"/>
      <c r="R43" s="487"/>
      <c r="S43" s="479"/>
    </row>
    <row r="44" spans="1:19">
      <c r="A44" s="479"/>
      <c r="B44" s="489"/>
      <c r="C44" s="489"/>
      <c r="D44" s="489"/>
      <c r="E44" s="489"/>
      <c r="F44" s="489"/>
      <c r="G44" s="489"/>
      <c r="H44" s="489"/>
      <c r="I44" s="489"/>
      <c r="J44" s="479"/>
      <c r="K44" s="487"/>
      <c r="L44" s="487"/>
      <c r="M44" s="487"/>
      <c r="N44" s="488"/>
      <c r="O44" s="487"/>
      <c r="P44" s="487"/>
      <c r="Q44" s="487"/>
      <c r="R44" s="487"/>
      <c r="S44" s="479"/>
    </row>
    <row r="45" spans="1:19">
      <c r="A45" s="479"/>
      <c r="B45" s="489"/>
      <c r="C45" s="489"/>
      <c r="D45" s="489"/>
      <c r="E45" s="489"/>
      <c r="F45" s="489"/>
      <c r="G45" s="489"/>
      <c r="H45" s="489"/>
      <c r="I45" s="489"/>
      <c r="J45" s="479"/>
      <c r="K45" s="487"/>
      <c r="L45" s="487"/>
      <c r="M45" s="487"/>
      <c r="N45" s="488"/>
      <c r="O45" s="487"/>
      <c r="P45" s="487"/>
      <c r="Q45" s="487"/>
      <c r="R45" s="487"/>
      <c r="S45" s="479"/>
    </row>
    <row r="46" spans="1:19">
      <c r="A46" s="479"/>
      <c r="B46" s="489"/>
      <c r="C46" s="489"/>
      <c r="D46" s="489"/>
      <c r="E46" s="489"/>
      <c r="F46" s="489"/>
      <c r="G46" s="489"/>
      <c r="H46" s="489"/>
      <c r="I46" s="489"/>
      <c r="J46" s="479"/>
      <c r="K46" s="487"/>
      <c r="L46" s="487"/>
      <c r="M46" s="487"/>
      <c r="N46" s="488"/>
      <c r="O46" s="487"/>
      <c r="P46" s="487"/>
      <c r="Q46" s="487"/>
      <c r="R46" s="487"/>
      <c r="S46" s="479"/>
    </row>
    <row r="47" spans="1:19">
      <c r="A47" s="479"/>
      <c r="B47" s="489"/>
      <c r="C47" s="489"/>
      <c r="D47" s="489"/>
      <c r="E47" s="489"/>
      <c r="F47" s="489"/>
      <c r="G47" s="489"/>
      <c r="H47" s="489"/>
      <c r="I47" s="489"/>
      <c r="J47" s="479"/>
      <c r="K47" s="487"/>
      <c r="L47" s="487"/>
      <c r="M47" s="487"/>
      <c r="N47" s="488"/>
      <c r="O47" s="487"/>
      <c r="P47" s="487"/>
      <c r="Q47" s="487"/>
      <c r="R47" s="487"/>
      <c r="S47" s="479"/>
    </row>
    <row r="48" spans="1:19">
      <c r="A48" s="479"/>
      <c r="B48" s="489"/>
      <c r="C48" s="489"/>
      <c r="D48" s="489"/>
      <c r="E48" s="489"/>
      <c r="F48" s="489"/>
      <c r="G48" s="489"/>
      <c r="H48" s="489"/>
      <c r="I48" s="489"/>
      <c r="J48" s="479"/>
      <c r="K48" s="487"/>
      <c r="L48" s="487"/>
      <c r="M48" s="487"/>
      <c r="N48" s="488"/>
      <c r="O48" s="487"/>
      <c r="P48" s="487"/>
      <c r="Q48" s="487"/>
      <c r="R48" s="487"/>
      <c r="S48" s="479"/>
    </row>
    <row r="49" spans="1:19">
      <c r="A49" s="479"/>
      <c r="B49" s="489"/>
      <c r="C49" s="489"/>
      <c r="D49" s="489"/>
      <c r="E49" s="489"/>
      <c r="F49" s="489"/>
      <c r="G49" s="489"/>
      <c r="H49" s="489"/>
      <c r="I49" s="489"/>
      <c r="J49" s="479"/>
      <c r="K49" s="487"/>
      <c r="L49" s="487"/>
      <c r="M49" s="487"/>
      <c r="N49" s="488"/>
      <c r="O49" s="487"/>
      <c r="P49" s="487"/>
      <c r="Q49" s="487"/>
      <c r="R49" s="487"/>
      <c r="S49" s="479"/>
    </row>
    <row r="50" spans="1:19">
      <c r="A50" s="479"/>
      <c r="B50" s="489"/>
      <c r="C50" s="489"/>
      <c r="D50" s="489"/>
      <c r="E50" s="489"/>
      <c r="F50" s="489"/>
      <c r="G50" s="489"/>
      <c r="H50" s="489"/>
      <c r="I50" s="489"/>
      <c r="J50" s="479"/>
      <c r="K50" s="487"/>
      <c r="L50" s="487"/>
      <c r="M50" s="487"/>
      <c r="N50" s="488"/>
      <c r="O50" s="487"/>
      <c r="P50" s="487"/>
      <c r="Q50" s="487"/>
      <c r="R50" s="487"/>
      <c r="S50" s="479"/>
    </row>
    <row r="51" spans="1:19">
      <c r="A51" s="479"/>
      <c r="B51" s="489"/>
      <c r="C51" s="489"/>
      <c r="D51" s="489"/>
      <c r="E51" s="489"/>
      <c r="F51" s="489"/>
      <c r="G51" s="489"/>
      <c r="H51" s="489"/>
      <c r="I51" s="489"/>
      <c r="J51" s="479"/>
      <c r="K51" s="487"/>
      <c r="L51" s="487"/>
      <c r="M51" s="487"/>
      <c r="N51" s="488"/>
      <c r="O51" s="487"/>
      <c r="P51" s="487"/>
      <c r="Q51" s="487"/>
      <c r="R51" s="487"/>
      <c r="S51" s="479"/>
    </row>
    <row r="52" spans="1:19">
      <c r="A52" s="479"/>
      <c r="B52" s="489"/>
      <c r="C52" s="489"/>
      <c r="D52" s="489"/>
      <c r="E52" s="489"/>
      <c r="F52" s="489"/>
      <c r="G52" s="489"/>
      <c r="H52" s="489"/>
      <c r="I52" s="489"/>
      <c r="J52" s="479"/>
      <c r="K52" s="487"/>
      <c r="L52" s="487"/>
      <c r="M52" s="487"/>
      <c r="N52" s="488"/>
      <c r="O52" s="487"/>
      <c r="P52" s="487"/>
      <c r="Q52" s="487"/>
      <c r="R52" s="487"/>
      <c r="S52" s="479"/>
    </row>
    <row r="53" spans="1:19">
      <c r="A53" s="479"/>
      <c r="B53" s="489"/>
      <c r="C53" s="489"/>
      <c r="D53" s="489"/>
      <c r="E53" s="489"/>
      <c r="F53" s="489"/>
      <c r="G53" s="489"/>
      <c r="H53" s="489"/>
      <c r="I53" s="489"/>
      <c r="J53" s="479"/>
      <c r="K53" s="487"/>
      <c r="L53" s="487"/>
      <c r="M53" s="487"/>
      <c r="N53" s="488"/>
      <c r="O53" s="487"/>
      <c r="P53" s="487"/>
      <c r="Q53" s="487"/>
      <c r="R53" s="487"/>
      <c r="S53" s="479"/>
    </row>
    <row r="54" spans="1:19">
      <c r="A54" s="479"/>
      <c r="B54" s="489"/>
      <c r="C54" s="489"/>
      <c r="D54" s="489"/>
      <c r="E54" s="489"/>
      <c r="F54" s="489"/>
      <c r="G54" s="489"/>
      <c r="H54" s="489"/>
      <c r="I54" s="489"/>
      <c r="J54" s="479"/>
      <c r="K54" s="487"/>
      <c r="L54" s="487"/>
      <c r="M54" s="487"/>
      <c r="N54" s="488"/>
      <c r="O54" s="487"/>
      <c r="P54" s="487"/>
      <c r="Q54" s="487"/>
      <c r="R54" s="487"/>
      <c r="S54" s="479"/>
    </row>
    <row r="55" spans="1:19">
      <c r="A55" s="479"/>
      <c r="B55" s="489"/>
      <c r="C55" s="489"/>
      <c r="D55" s="489"/>
      <c r="E55" s="489"/>
      <c r="F55" s="489"/>
      <c r="G55" s="489"/>
      <c r="H55" s="489"/>
      <c r="I55" s="489"/>
      <c r="J55" s="479"/>
      <c r="K55" s="487"/>
      <c r="L55" s="487"/>
      <c r="M55" s="487"/>
      <c r="N55" s="488"/>
      <c r="O55" s="487"/>
      <c r="P55" s="487"/>
      <c r="Q55" s="487"/>
      <c r="R55" s="487"/>
      <c r="S55" s="479"/>
    </row>
    <row r="56" spans="1:19">
      <c r="A56" s="479"/>
      <c r="B56" s="489"/>
      <c r="C56" s="489"/>
      <c r="D56" s="489"/>
      <c r="E56" s="489"/>
      <c r="F56" s="489"/>
      <c r="G56" s="489"/>
      <c r="H56" s="489"/>
      <c r="I56" s="489"/>
      <c r="J56" s="479"/>
      <c r="K56" s="487"/>
      <c r="L56" s="487"/>
      <c r="M56" s="487"/>
      <c r="N56" s="488"/>
      <c r="O56" s="487"/>
      <c r="P56" s="487"/>
      <c r="Q56" s="487"/>
      <c r="R56" s="487"/>
      <c r="S56" s="479"/>
    </row>
    <row r="57" spans="1:19">
      <c r="A57" s="479"/>
      <c r="B57" s="489"/>
      <c r="C57" s="489"/>
      <c r="D57" s="489"/>
      <c r="E57" s="489"/>
      <c r="F57" s="489"/>
      <c r="G57" s="489"/>
      <c r="H57" s="489"/>
      <c r="I57" s="489"/>
      <c r="J57" s="479"/>
      <c r="K57" s="487"/>
      <c r="L57" s="487"/>
      <c r="M57" s="487"/>
      <c r="N57" s="488"/>
      <c r="O57" s="487"/>
      <c r="P57" s="487"/>
      <c r="Q57" s="487"/>
      <c r="R57" s="487"/>
      <c r="S57" s="479"/>
    </row>
    <row r="58" spans="1:19">
      <c r="A58" s="479"/>
      <c r="B58" s="489"/>
      <c r="C58" s="489"/>
      <c r="D58" s="489"/>
      <c r="E58" s="489"/>
      <c r="F58" s="489"/>
      <c r="G58" s="489"/>
      <c r="H58" s="489"/>
      <c r="I58" s="489"/>
      <c r="J58" s="479"/>
      <c r="K58" s="487"/>
      <c r="L58" s="487"/>
      <c r="M58" s="487"/>
      <c r="N58" s="488"/>
      <c r="O58" s="487"/>
      <c r="P58" s="487"/>
      <c r="Q58" s="487"/>
      <c r="R58" s="487"/>
      <c r="S58" s="479"/>
    </row>
    <row r="59" spans="1:19">
      <c r="A59" s="479"/>
      <c r="B59" s="489"/>
      <c r="C59" s="489"/>
      <c r="D59" s="489"/>
      <c r="E59" s="489"/>
      <c r="F59" s="489"/>
      <c r="G59" s="489"/>
      <c r="H59" s="489"/>
      <c r="I59" s="489"/>
      <c r="J59" s="479"/>
      <c r="K59" s="487"/>
      <c r="L59" s="487"/>
      <c r="M59" s="487"/>
      <c r="N59" s="488"/>
      <c r="O59" s="487"/>
      <c r="P59" s="487"/>
      <c r="Q59" s="487"/>
      <c r="R59" s="487"/>
      <c r="S59" s="479"/>
    </row>
    <row r="60" spans="1:19">
      <c r="A60" s="479"/>
      <c r="B60" s="489"/>
      <c r="C60" s="489"/>
      <c r="D60" s="489"/>
      <c r="E60" s="489"/>
      <c r="F60" s="489"/>
      <c r="G60" s="489"/>
      <c r="H60" s="489"/>
      <c r="I60" s="489"/>
      <c r="J60" s="479"/>
      <c r="K60" s="487"/>
      <c r="L60" s="487"/>
      <c r="M60" s="487"/>
      <c r="N60" s="488"/>
      <c r="O60" s="487"/>
      <c r="P60" s="487"/>
      <c r="Q60" s="487"/>
      <c r="R60" s="487"/>
      <c r="S60" s="479"/>
    </row>
    <row r="61" spans="1:19">
      <c r="A61" s="479"/>
      <c r="B61" s="489"/>
      <c r="C61" s="489"/>
      <c r="D61" s="489"/>
      <c r="E61" s="489"/>
      <c r="F61" s="489"/>
      <c r="G61" s="489"/>
      <c r="H61" s="489"/>
      <c r="I61" s="489"/>
      <c r="J61" s="479"/>
      <c r="K61" s="487"/>
      <c r="L61" s="487"/>
      <c r="M61" s="487"/>
      <c r="N61" s="488"/>
      <c r="O61" s="487"/>
      <c r="P61" s="487"/>
      <c r="Q61" s="487"/>
      <c r="R61" s="487"/>
      <c r="S61" s="479"/>
    </row>
    <row r="62" spans="1:19">
      <c r="A62" s="479"/>
      <c r="B62" s="489"/>
      <c r="C62" s="489"/>
      <c r="D62" s="489"/>
      <c r="E62" s="489"/>
      <c r="F62" s="489"/>
      <c r="G62" s="489"/>
      <c r="H62" s="489"/>
      <c r="I62" s="489"/>
      <c r="J62" s="479"/>
      <c r="K62" s="487"/>
      <c r="L62" s="487"/>
      <c r="M62" s="487"/>
      <c r="N62" s="488"/>
      <c r="O62" s="487"/>
      <c r="P62" s="487"/>
      <c r="Q62" s="487"/>
      <c r="R62" s="487"/>
      <c r="S62" s="479"/>
    </row>
    <row r="63" spans="1:19">
      <c r="A63" s="479"/>
      <c r="B63" s="489"/>
      <c r="C63" s="489"/>
      <c r="D63" s="489"/>
      <c r="E63" s="489"/>
      <c r="F63" s="489"/>
      <c r="G63" s="489"/>
      <c r="H63" s="489"/>
      <c r="I63" s="489"/>
      <c r="J63" s="479"/>
      <c r="K63" s="487"/>
      <c r="L63" s="487"/>
      <c r="M63" s="487"/>
      <c r="N63" s="488"/>
      <c r="O63" s="487"/>
      <c r="P63" s="487"/>
      <c r="Q63" s="487"/>
      <c r="R63" s="487"/>
      <c r="S63" s="479"/>
    </row>
    <row r="64" spans="1:19">
      <c r="A64" s="479"/>
      <c r="B64" s="489"/>
      <c r="C64" s="489"/>
      <c r="D64" s="489"/>
      <c r="E64" s="489"/>
      <c r="F64" s="489"/>
      <c r="G64" s="489"/>
      <c r="H64" s="489"/>
      <c r="I64" s="489"/>
      <c r="J64" s="479"/>
      <c r="K64" s="487"/>
      <c r="L64" s="487"/>
      <c r="M64" s="487"/>
      <c r="N64" s="488"/>
      <c r="O64" s="487"/>
      <c r="P64" s="487"/>
      <c r="Q64" s="487"/>
      <c r="R64" s="487"/>
      <c r="S64" s="479"/>
    </row>
    <row r="65" spans="1:19">
      <c r="A65" s="479"/>
      <c r="B65" s="489"/>
      <c r="C65" s="489"/>
      <c r="D65" s="489"/>
      <c r="E65" s="489"/>
      <c r="F65" s="489"/>
      <c r="G65" s="489"/>
      <c r="H65" s="489"/>
      <c r="I65" s="489"/>
      <c r="J65" s="479"/>
      <c r="K65" s="487"/>
      <c r="L65" s="487"/>
      <c r="M65" s="487"/>
      <c r="N65" s="488"/>
      <c r="O65" s="487"/>
      <c r="P65" s="487"/>
      <c r="Q65" s="487"/>
      <c r="R65" s="487"/>
      <c r="S65" s="479"/>
    </row>
    <row r="66" spans="1:19">
      <c r="A66" s="479"/>
      <c r="B66" s="489"/>
      <c r="C66" s="489"/>
      <c r="D66" s="489"/>
      <c r="E66" s="489"/>
      <c r="F66" s="489"/>
      <c r="G66" s="489"/>
      <c r="H66" s="489"/>
      <c r="I66" s="489"/>
      <c r="J66" s="479"/>
      <c r="K66" s="487"/>
      <c r="L66" s="487"/>
      <c r="M66" s="487"/>
      <c r="N66" s="488"/>
      <c r="O66" s="487"/>
      <c r="P66" s="487"/>
      <c r="Q66" s="487"/>
      <c r="R66" s="487"/>
      <c r="S66" s="479"/>
    </row>
    <row r="67" spans="1:19">
      <c r="A67" s="479"/>
      <c r="B67" s="489"/>
      <c r="C67" s="489"/>
      <c r="D67" s="489"/>
      <c r="E67" s="489"/>
      <c r="F67" s="489"/>
      <c r="G67" s="489"/>
      <c r="H67" s="489"/>
      <c r="I67" s="489"/>
      <c r="J67" s="479"/>
      <c r="K67" s="487"/>
      <c r="L67" s="487"/>
      <c r="M67" s="487"/>
      <c r="N67" s="488"/>
      <c r="O67" s="487"/>
      <c r="P67" s="487"/>
      <c r="Q67" s="487"/>
      <c r="R67" s="487"/>
      <c r="S67" s="479"/>
    </row>
    <row r="68" spans="1:19">
      <c r="A68" s="479"/>
      <c r="B68" s="489"/>
      <c r="C68" s="489"/>
      <c r="D68" s="489"/>
      <c r="E68" s="489"/>
      <c r="F68" s="489"/>
      <c r="G68" s="489"/>
      <c r="H68" s="489"/>
      <c r="I68" s="489"/>
      <c r="J68" s="479"/>
      <c r="K68" s="487"/>
      <c r="L68" s="487"/>
      <c r="M68" s="487"/>
      <c r="N68" s="488"/>
      <c r="O68" s="487"/>
      <c r="P68" s="487"/>
      <c r="Q68" s="487"/>
      <c r="R68" s="487"/>
      <c r="S68" s="479"/>
    </row>
    <row r="69" spans="1:19">
      <c r="A69" s="479"/>
      <c r="B69" s="489"/>
      <c r="C69" s="489"/>
      <c r="D69" s="489"/>
      <c r="E69" s="489"/>
      <c r="F69" s="489"/>
      <c r="G69" s="489"/>
      <c r="H69" s="489"/>
      <c r="I69" s="489"/>
      <c r="J69" s="479"/>
      <c r="K69" s="487"/>
      <c r="L69" s="487"/>
      <c r="M69" s="487"/>
      <c r="N69" s="488"/>
      <c r="O69" s="487"/>
      <c r="P69" s="487"/>
      <c r="Q69" s="487"/>
      <c r="R69" s="487"/>
      <c r="S69" s="479"/>
    </row>
    <row r="70" spans="1:19">
      <c r="A70" s="479"/>
      <c r="B70" s="489"/>
      <c r="C70" s="489"/>
      <c r="D70" s="489"/>
      <c r="E70" s="489"/>
      <c r="F70" s="489"/>
      <c r="G70" s="489"/>
      <c r="H70" s="489"/>
      <c r="I70" s="489"/>
      <c r="J70" s="479"/>
      <c r="K70" s="487"/>
      <c r="L70" s="487"/>
      <c r="M70" s="487"/>
      <c r="N70" s="488"/>
      <c r="O70" s="487"/>
      <c r="P70" s="487"/>
      <c r="Q70" s="487"/>
      <c r="R70" s="487"/>
      <c r="S70" s="479"/>
    </row>
    <row r="71" spans="1:19">
      <c r="A71" s="479"/>
      <c r="B71" s="489"/>
      <c r="C71" s="489"/>
      <c r="D71" s="489"/>
      <c r="E71" s="489"/>
      <c r="F71" s="489"/>
      <c r="G71" s="489"/>
      <c r="H71" s="489"/>
      <c r="I71" s="489"/>
      <c r="J71" s="479"/>
      <c r="K71" s="487"/>
      <c r="L71" s="487"/>
      <c r="M71" s="487"/>
      <c r="N71" s="488"/>
      <c r="O71" s="487"/>
      <c r="P71" s="487"/>
      <c r="Q71" s="487"/>
      <c r="R71" s="487"/>
      <c r="S71" s="479"/>
    </row>
    <row r="72" spans="1:19">
      <c r="A72" s="479"/>
      <c r="B72" s="489"/>
      <c r="C72" s="489"/>
      <c r="D72" s="489"/>
      <c r="E72" s="489"/>
      <c r="F72" s="489"/>
      <c r="G72" s="489"/>
      <c r="H72" s="489"/>
      <c r="I72" s="489"/>
      <c r="J72" s="479"/>
      <c r="K72" s="487"/>
      <c r="L72" s="487"/>
      <c r="M72" s="487"/>
      <c r="N72" s="488"/>
      <c r="O72" s="487"/>
      <c r="P72" s="487"/>
      <c r="Q72" s="487"/>
      <c r="R72" s="487"/>
      <c r="S72" s="479"/>
    </row>
    <row r="73" spans="1:19">
      <c r="A73" s="479"/>
      <c r="B73" s="489"/>
      <c r="C73" s="489"/>
      <c r="D73" s="489"/>
      <c r="E73" s="489"/>
      <c r="F73" s="489"/>
      <c r="G73" s="489"/>
      <c r="H73" s="489"/>
      <c r="I73" s="489"/>
      <c r="J73" s="479"/>
      <c r="K73" s="487"/>
      <c r="L73" s="487"/>
      <c r="M73" s="487"/>
      <c r="N73" s="488"/>
      <c r="O73" s="487"/>
      <c r="P73" s="487"/>
      <c r="Q73" s="487"/>
      <c r="R73" s="487"/>
      <c r="S73" s="479"/>
    </row>
    <row r="74" spans="1:19">
      <c r="A74" s="479"/>
      <c r="B74" s="489"/>
      <c r="C74" s="489"/>
      <c r="D74" s="489"/>
      <c r="E74" s="489"/>
      <c r="F74" s="489"/>
      <c r="G74" s="489"/>
      <c r="H74" s="489"/>
      <c r="I74" s="489"/>
      <c r="J74" s="479"/>
      <c r="K74" s="487"/>
      <c r="L74" s="487"/>
      <c r="M74" s="487"/>
      <c r="N74" s="488"/>
      <c r="O74" s="487"/>
      <c r="P74" s="487"/>
      <c r="Q74" s="487"/>
      <c r="R74" s="487"/>
      <c r="S74" s="479"/>
    </row>
    <row r="75" spans="1:19">
      <c r="A75" s="479"/>
      <c r="B75" s="489"/>
      <c r="C75" s="489"/>
      <c r="D75" s="489"/>
      <c r="E75" s="489"/>
      <c r="F75" s="489"/>
      <c r="G75" s="489"/>
      <c r="H75" s="489"/>
      <c r="I75" s="489"/>
      <c r="J75" s="479"/>
      <c r="K75" s="487"/>
      <c r="L75" s="487"/>
      <c r="M75" s="487"/>
      <c r="N75" s="488"/>
      <c r="O75" s="487"/>
      <c r="P75" s="487"/>
      <c r="Q75" s="487"/>
      <c r="R75" s="487"/>
      <c r="S75" s="479"/>
    </row>
    <row r="76" spans="1:19">
      <c r="A76" s="479"/>
      <c r="B76" s="489"/>
      <c r="C76" s="489"/>
      <c r="D76" s="489"/>
      <c r="E76" s="489"/>
      <c r="F76" s="489"/>
      <c r="G76" s="489"/>
      <c r="H76" s="489"/>
      <c r="I76" s="489"/>
      <c r="J76" s="479"/>
      <c r="K76" s="487"/>
      <c r="L76" s="487"/>
      <c r="M76" s="487"/>
      <c r="N76" s="488"/>
      <c r="O76" s="487"/>
      <c r="P76" s="487"/>
      <c r="Q76" s="487"/>
      <c r="R76" s="487"/>
      <c r="S76" s="479"/>
    </row>
    <row r="77" spans="1:19">
      <c r="A77" s="479"/>
      <c r="B77" s="489"/>
      <c r="C77" s="489"/>
      <c r="D77" s="489"/>
      <c r="E77" s="489"/>
      <c r="F77" s="489"/>
      <c r="G77" s="489"/>
      <c r="H77" s="489"/>
      <c r="I77" s="489"/>
      <c r="J77" s="479"/>
      <c r="K77" s="487"/>
      <c r="L77" s="487"/>
      <c r="M77" s="487"/>
      <c r="N77" s="488"/>
      <c r="O77" s="487"/>
      <c r="P77" s="487"/>
      <c r="Q77" s="487"/>
      <c r="R77" s="487"/>
      <c r="S77" s="479"/>
    </row>
    <row r="78" spans="1:19">
      <c r="A78" s="479"/>
      <c r="B78" s="489"/>
      <c r="C78" s="489"/>
      <c r="D78" s="489"/>
      <c r="E78" s="489"/>
      <c r="F78" s="489"/>
      <c r="G78" s="489"/>
      <c r="H78" s="489"/>
      <c r="I78" s="489"/>
      <c r="J78" s="479"/>
      <c r="K78" s="487"/>
      <c r="L78" s="487"/>
      <c r="M78" s="487"/>
      <c r="N78" s="488"/>
      <c r="O78" s="487"/>
      <c r="P78" s="487"/>
      <c r="Q78" s="487"/>
      <c r="R78" s="487"/>
      <c r="S78" s="479"/>
    </row>
    <row r="79" spans="1:19">
      <c r="A79" s="479"/>
      <c r="B79" s="489"/>
      <c r="C79" s="489"/>
      <c r="D79" s="489"/>
      <c r="E79" s="489"/>
      <c r="F79" s="489"/>
      <c r="G79" s="489"/>
      <c r="H79" s="489"/>
      <c r="I79" s="489"/>
      <c r="J79" s="479"/>
      <c r="K79" s="487"/>
      <c r="L79" s="487"/>
      <c r="M79" s="487"/>
      <c r="N79" s="488"/>
      <c r="O79" s="487"/>
      <c r="P79" s="487"/>
      <c r="Q79" s="487"/>
      <c r="R79" s="487"/>
      <c r="S79" s="479"/>
    </row>
    <row r="80" spans="1:19">
      <c r="A80" s="479"/>
      <c r="B80" s="489"/>
      <c r="C80" s="489"/>
      <c r="D80" s="489"/>
      <c r="E80" s="489"/>
      <c r="F80" s="489"/>
      <c r="G80" s="489"/>
      <c r="H80" s="489"/>
      <c r="I80" s="489"/>
      <c r="J80" s="479"/>
      <c r="K80" s="487"/>
      <c r="L80" s="487"/>
      <c r="M80" s="487"/>
      <c r="N80" s="488"/>
      <c r="O80" s="487"/>
      <c r="P80" s="487"/>
      <c r="Q80" s="487"/>
      <c r="R80" s="487"/>
      <c r="S80" s="479"/>
    </row>
    <row r="81" spans="1:19">
      <c r="A81" s="479"/>
      <c r="B81" s="489"/>
      <c r="C81" s="489"/>
      <c r="D81" s="489"/>
      <c r="E81" s="489"/>
      <c r="F81" s="489"/>
      <c r="G81" s="489"/>
      <c r="H81" s="489"/>
      <c r="I81" s="489"/>
      <c r="J81" s="479"/>
      <c r="K81" s="487"/>
      <c r="L81" s="487"/>
      <c r="M81" s="487"/>
      <c r="N81" s="488"/>
      <c r="O81" s="487"/>
      <c r="P81" s="487"/>
      <c r="Q81" s="487"/>
      <c r="R81" s="487"/>
      <c r="S81" s="479"/>
    </row>
    <row r="82" spans="1:19">
      <c r="A82" s="479"/>
      <c r="B82" s="489"/>
      <c r="C82" s="489"/>
      <c r="D82" s="489"/>
      <c r="E82" s="489"/>
      <c r="F82" s="489"/>
      <c r="G82" s="489"/>
      <c r="H82" s="489"/>
      <c r="I82" s="489"/>
      <c r="J82" s="479"/>
      <c r="K82" s="487"/>
      <c r="L82" s="487"/>
      <c r="M82" s="487"/>
      <c r="N82" s="488"/>
      <c r="O82" s="487"/>
      <c r="P82" s="487"/>
      <c r="Q82" s="487"/>
      <c r="R82" s="487"/>
      <c r="S82" s="479"/>
    </row>
    <row r="83" spans="1:19">
      <c r="A83" s="479"/>
      <c r="B83" s="489"/>
      <c r="C83" s="489"/>
      <c r="D83" s="489"/>
      <c r="E83" s="489"/>
      <c r="F83" s="489"/>
      <c r="G83" s="489"/>
      <c r="H83" s="489"/>
      <c r="I83" s="489"/>
      <c r="J83" s="479"/>
      <c r="K83" s="487"/>
      <c r="L83" s="487"/>
      <c r="M83" s="487"/>
      <c r="N83" s="488"/>
      <c r="O83" s="487"/>
      <c r="P83" s="487"/>
      <c r="Q83" s="487"/>
      <c r="R83" s="487"/>
      <c r="S83" s="479"/>
    </row>
    <row r="84" spans="1:19">
      <c r="A84" s="479"/>
      <c r="B84" s="489"/>
      <c r="C84" s="489"/>
      <c r="D84" s="489"/>
      <c r="E84" s="489"/>
      <c r="F84" s="489"/>
      <c r="G84" s="489"/>
      <c r="H84" s="489"/>
      <c r="I84" s="489"/>
      <c r="J84" s="479"/>
      <c r="K84" s="487"/>
      <c r="L84" s="487"/>
      <c r="M84" s="487"/>
      <c r="N84" s="488"/>
      <c r="O84" s="487"/>
      <c r="P84" s="487"/>
      <c r="Q84" s="487"/>
      <c r="R84" s="487"/>
      <c r="S84" s="479"/>
    </row>
    <row r="85" spans="1:19">
      <c r="A85" s="479"/>
      <c r="B85" s="489"/>
      <c r="C85" s="489"/>
      <c r="D85" s="489"/>
      <c r="E85" s="489"/>
      <c r="F85" s="489"/>
      <c r="G85" s="489"/>
      <c r="H85" s="489"/>
      <c r="I85" s="489"/>
      <c r="J85" s="479"/>
      <c r="K85" s="487"/>
      <c r="L85" s="487"/>
      <c r="M85" s="487"/>
      <c r="N85" s="488"/>
      <c r="O85" s="487"/>
      <c r="P85" s="487"/>
      <c r="Q85" s="487"/>
      <c r="R85" s="487"/>
      <c r="S85" s="479"/>
    </row>
    <row r="86" spans="1:19">
      <c r="A86" s="479"/>
      <c r="B86" s="489"/>
      <c r="C86" s="489"/>
      <c r="D86" s="489"/>
      <c r="E86" s="489"/>
      <c r="F86" s="489"/>
      <c r="G86" s="489"/>
      <c r="H86" s="489"/>
      <c r="I86" s="489"/>
      <c r="J86" s="479"/>
      <c r="K86" s="487"/>
      <c r="L86" s="487"/>
      <c r="M86" s="487"/>
      <c r="N86" s="488"/>
      <c r="O86" s="487"/>
      <c r="P86" s="487"/>
      <c r="Q86" s="487"/>
      <c r="R86" s="487"/>
      <c r="S86" s="479"/>
    </row>
    <row r="87" spans="1:19">
      <c r="A87" s="479"/>
      <c r="B87" s="489"/>
      <c r="C87" s="489"/>
      <c r="D87" s="489"/>
      <c r="E87" s="489"/>
      <c r="F87" s="489"/>
      <c r="G87" s="489"/>
      <c r="H87" s="489"/>
      <c r="I87" s="489"/>
      <c r="J87" s="479"/>
      <c r="K87" s="487"/>
      <c r="L87" s="487"/>
      <c r="M87" s="487"/>
      <c r="N87" s="488"/>
      <c r="O87" s="487"/>
      <c r="P87" s="487"/>
      <c r="Q87" s="487"/>
      <c r="R87" s="487"/>
      <c r="S87" s="479"/>
    </row>
    <row r="88" spans="1:19">
      <c r="A88" s="479"/>
      <c r="B88" s="489"/>
      <c r="C88" s="489"/>
      <c r="D88" s="489"/>
      <c r="E88" s="489"/>
      <c r="F88" s="489"/>
      <c r="G88" s="489"/>
      <c r="H88" s="489"/>
      <c r="I88" s="489"/>
      <c r="J88" s="479"/>
      <c r="K88" s="487"/>
      <c r="L88" s="487"/>
      <c r="M88" s="487"/>
      <c r="N88" s="488"/>
      <c r="O88" s="487"/>
      <c r="P88" s="487"/>
      <c r="Q88" s="487"/>
      <c r="R88" s="487"/>
      <c r="S88" s="479"/>
    </row>
    <row r="89" spans="1:19">
      <c r="A89" s="479"/>
      <c r="B89" s="489"/>
      <c r="C89" s="489"/>
      <c r="D89" s="489"/>
      <c r="E89" s="489"/>
      <c r="F89" s="489"/>
      <c r="G89" s="489"/>
      <c r="H89" s="489"/>
      <c r="I89" s="489"/>
      <c r="J89" s="479"/>
      <c r="K89" s="487"/>
      <c r="L89" s="487"/>
      <c r="M89" s="487"/>
      <c r="N89" s="488"/>
      <c r="O89" s="487"/>
      <c r="P89" s="487"/>
      <c r="Q89" s="487"/>
      <c r="R89" s="487"/>
      <c r="S89" s="479"/>
    </row>
    <row r="90" spans="1:19">
      <c r="A90" s="479"/>
      <c r="B90" s="489"/>
      <c r="C90" s="489"/>
      <c r="D90" s="489"/>
      <c r="E90" s="489"/>
      <c r="F90" s="489"/>
      <c r="G90" s="489"/>
      <c r="H90" s="489"/>
      <c r="I90" s="489"/>
      <c r="J90" s="479"/>
      <c r="K90" s="487"/>
      <c r="L90" s="487"/>
      <c r="M90" s="487"/>
      <c r="N90" s="488"/>
      <c r="O90" s="487"/>
      <c r="P90" s="487"/>
      <c r="Q90" s="487"/>
      <c r="R90" s="487"/>
      <c r="S90" s="479"/>
    </row>
    <row r="91" spans="1:19">
      <c r="A91" s="479"/>
      <c r="B91" s="489"/>
      <c r="C91" s="489"/>
      <c r="D91" s="489"/>
      <c r="E91" s="489"/>
      <c r="F91" s="489"/>
      <c r="G91" s="489"/>
      <c r="H91" s="489"/>
      <c r="I91" s="489"/>
      <c r="J91" s="479"/>
      <c r="K91" s="487"/>
      <c r="L91" s="487"/>
      <c r="M91" s="487"/>
      <c r="N91" s="488"/>
      <c r="O91" s="487"/>
      <c r="P91" s="487"/>
      <c r="Q91" s="487"/>
      <c r="R91" s="487"/>
      <c r="S91" s="479"/>
    </row>
    <row r="92" spans="1:19">
      <c r="A92" s="479"/>
      <c r="B92" s="489"/>
      <c r="C92" s="489"/>
      <c r="D92" s="489"/>
      <c r="E92" s="489"/>
      <c r="F92" s="489"/>
      <c r="G92" s="489"/>
      <c r="H92" s="489"/>
      <c r="I92" s="489"/>
      <c r="J92" s="479"/>
      <c r="K92" s="487"/>
      <c r="L92" s="487"/>
      <c r="M92" s="487"/>
      <c r="N92" s="488"/>
      <c r="O92" s="487"/>
      <c r="P92" s="487"/>
      <c r="Q92" s="487"/>
      <c r="R92" s="487"/>
      <c r="S92" s="479"/>
    </row>
    <row r="93" spans="1:19">
      <c r="A93" s="479"/>
      <c r="B93" s="489"/>
      <c r="C93" s="489"/>
      <c r="D93" s="489"/>
      <c r="E93" s="489"/>
      <c r="F93" s="489"/>
      <c r="G93" s="489"/>
      <c r="H93" s="489"/>
      <c r="I93" s="489"/>
      <c r="J93" s="479"/>
      <c r="K93" s="487"/>
      <c r="L93" s="487"/>
      <c r="M93" s="487"/>
      <c r="N93" s="488"/>
      <c r="O93" s="487"/>
      <c r="P93" s="487"/>
      <c r="Q93" s="487"/>
      <c r="R93" s="487"/>
      <c r="S93" s="479"/>
    </row>
    <row r="94" spans="1:19">
      <c r="A94" s="479"/>
      <c r="B94" s="489"/>
      <c r="C94" s="489"/>
      <c r="D94" s="489"/>
      <c r="E94" s="489"/>
      <c r="F94" s="489"/>
      <c r="G94" s="489"/>
      <c r="H94" s="489"/>
      <c r="I94" s="489"/>
      <c r="J94" s="479"/>
      <c r="K94" s="487"/>
      <c r="L94" s="487"/>
      <c r="M94" s="487"/>
      <c r="N94" s="488"/>
      <c r="O94" s="487"/>
      <c r="P94" s="487"/>
      <c r="Q94" s="487"/>
      <c r="R94" s="487"/>
      <c r="S94" s="479"/>
    </row>
    <row r="95" spans="1:19">
      <c r="A95" s="479"/>
      <c r="B95" s="489"/>
      <c r="C95" s="489"/>
      <c r="D95" s="489"/>
      <c r="E95" s="489"/>
      <c r="F95" s="489"/>
      <c r="G95" s="489"/>
      <c r="H95" s="489"/>
      <c r="I95" s="489"/>
      <c r="J95" s="479"/>
      <c r="K95" s="487"/>
      <c r="L95" s="487"/>
      <c r="M95" s="487"/>
      <c r="N95" s="488"/>
      <c r="O95" s="487"/>
      <c r="P95" s="487"/>
      <c r="Q95" s="487"/>
      <c r="R95" s="487"/>
      <c r="S95" s="479"/>
    </row>
    <row r="96" spans="1:19">
      <c r="A96" s="479"/>
      <c r="B96" s="489"/>
      <c r="C96" s="489"/>
      <c r="D96" s="489"/>
      <c r="E96" s="489"/>
      <c r="F96" s="489"/>
      <c r="G96" s="489"/>
      <c r="H96" s="489"/>
      <c r="I96" s="489"/>
      <c r="J96" s="479"/>
      <c r="K96" s="487"/>
      <c r="L96" s="487"/>
      <c r="M96" s="487"/>
      <c r="N96" s="488"/>
      <c r="O96" s="487"/>
      <c r="P96" s="487"/>
      <c r="Q96" s="487"/>
      <c r="R96" s="487"/>
      <c r="S96" s="479"/>
    </row>
    <row r="97" spans="1:19">
      <c r="A97" s="479"/>
      <c r="B97" s="489"/>
      <c r="C97" s="489"/>
      <c r="D97" s="489"/>
      <c r="E97" s="489"/>
      <c r="F97" s="489"/>
      <c r="G97" s="489"/>
      <c r="H97" s="489"/>
      <c r="I97" s="489"/>
      <c r="J97" s="479"/>
      <c r="K97" s="487"/>
      <c r="L97" s="487"/>
      <c r="M97" s="487"/>
      <c r="N97" s="488"/>
      <c r="O97" s="487"/>
      <c r="P97" s="487"/>
      <c r="Q97" s="487"/>
      <c r="R97" s="487"/>
      <c r="S97" s="479"/>
    </row>
    <row r="98" spans="1:19">
      <c r="A98" s="479"/>
      <c r="B98" s="489"/>
      <c r="C98" s="489"/>
      <c r="D98" s="489"/>
      <c r="E98" s="489"/>
      <c r="F98" s="489"/>
      <c r="G98" s="489"/>
      <c r="H98" s="489"/>
      <c r="I98" s="489"/>
      <c r="J98" s="479"/>
      <c r="K98" s="487"/>
      <c r="L98" s="487"/>
      <c r="M98" s="487"/>
      <c r="N98" s="488"/>
      <c r="O98" s="487"/>
      <c r="P98" s="487"/>
      <c r="Q98" s="487"/>
      <c r="R98" s="487"/>
      <c r="S98" s="479"/>
    </row>
    <row r="99" spans="1:19">
      <c r="A99" s="479"/>
      <c r="B99" s="489"/>
      <c r="C99" s="489"/>
      <c r="D99" s="489"/>
      <c r="E99" s="489"/>
      <c r="F99" s="489"/>
      <c r="G99" s="489"/>
      <c r="H99" s="489"/>
      <c r="I99" s="489"/>
      <c r="J99" s="479"/>
      <c r="K99" s="487"/>
      <c r="L99" s="487"/>
      <c r="M99" s="487"/>
      <c r="N99" s="488"/>
      <c r="O99" s="487"/>
      <c r="P99" s="487"/>
      <c r="Q99" s="487"/>
      <c r="R99" s="487"/>
      <c r="S99" s="479"/>
    </row>
    <row r="100" spans="1:19">
      <c r="A100" s="479"/>
      <c r="B100" s="489"/>
      <c r="C100" s="489"/>
      <c r="D100" s="489"/>
      <c r="E100" s="489"/>
      <c r="F100" s="489"/>
      <c r="G100" s="489"/>
      <c r="H100" s="489"/>
      <c r="I100" s="489"/>
      <c r="J100" s="479"/>
      <c r="K100" s="487"/>
      <c r="L100" s="487"/>
      <c r="M100" s="487"/>
      <c r="N100" s="488"/>
      <c r="O100" s="487"/>
      <c r="P100" s="487"/>
      <c r="Q100" s="487"/>
      <c r="R100" s="487"/>
      <c r="S100" s="479"/>
    </row>
    <row r="101" spans="1:19">
      <c r="A101" s="479"/>
      <c r="B101" s="489"/>
      <c r="C101" s="489"/>
      <c r="D101" s="489"/>
      <c r="E101" s="489"/>
      <c r="F101" s="489"/>
      <c r="G101" s="489"/>
      <c r="H101" s="489"/>
      <c r="I101" s="489"/>
      <c r="J101" s="479"/>
      <c r="K101" s="487"/>
      <c r="L101" s="487"/>
      <c r="M101" s="487"/>
      <c r="N101" s="488"/>
      <c r="O101" s="487"/>
      <c r="P101" s="487"/>
      <c r="Q101" s="487"/>
      <c r="R101" s="487"/>
      <c r="S101" s="479"/>
    </row>
    <row r="102" spans="1:19">
      <c r="A102" s="479"/>
      <c r="B102" s="489"/>
      <c r="C102" s="489"/>
      <c r="D102" s="489"/>
      <c r="E102" s="489"/>
      <c r="F102" s="489"/>
      <c r="G102" s="489"/>
      <c r="H102" s="489"/>
      <c r="I102" s="489"/>
      <c r="J102" s="479"/>
      <c r="K102" s="487"/>
      <c r="L102" s="487"/>
      <c r="M102" s="487"/>
      <c r="N102" s="488"/>
      <c r="O102" s="487"/>
      <c r="P102" s="487"/>
      <c r="Q102" s="487"/>
      <c r="R102" s="487"/>
      <c r="S102" s="479"/>
    </row>
    <row r="103" spans="1:19">
      <c r="A103" s="479"/>
      <c r="B103" s="489"/>
      <c r="C103" s="489"/>
      <c r="D103" s="489"/>
      <c r="E103" s="489"/>
      <c r="F103" s="489"/>
      <c r="G103" s="489"/>
      <c r="H103" s="489"/>
      <c r="I103" s="489"/>
      <c r="J103" s="479"/>
      <c r="K103" s="487"/>
      <c r="L103" s="487"/>
      <c r="M103" s="487"/>
      <c r="N103" s="488"/>
      <c r="O103" s="487"/>
      <c r="P103" s="487"/>
      <c r="Q103" s="487"/>
      <c r="R103" s="487"/>
      <c r="S103" s="479"/>
    </row>
    <row r="104" spans="1:19">
      <c r="A104" s="479"/>
      <c r="B104" s="489"/>
      <c r="C104" s="489"/>
      <c r="D104" s="489"/>
      <c r="E104" s="489"/>
      <c r="F104" s="489"/>
      <c r="G104" s="489"/>
      <c r="H104" s="489"/>
      <c r="I104" s="489"/>
      <c r="J104" s="479"/>
      <c r="K104" s="487"/>
      <c r="L104" s="487"/>
      <c r="M104" s="487"/>
      <c r="N104" s="488"/>
      <c r="O104" s="487"/>
      <c r="P104" s="487"/>
      <c r="Q104" s="487"/>
      <c r="R104" s="487"/>
      <c r="S104" s="479"/>
    </row>
    <row r="105" spans="1:19">
      <c r="A105" s="479"/>
      <c r="B105" s="489"/>
      <c r="C105" s="489"/>
      <c r="D105" s="489"/>
      <c r="E105" s="489"/>
      <c r="F105" s="489"/>
      <c r="G105" s="489"/>
      <c r="H105" s="489"/>
      <c r="I105" s="489"/>
      <c r="J105" s="479"/>
      <c r="K105" s="487"/>
      <c r="L105" s="487"/>
      <c r="M105" s="487"/>
      <c r="N105" s="488"/>
      <c r="O105" s="487"/>
      <c r="P105" s="487"/>
      <c r="Q105" s="487"/>
      <c r="R105" s="487"/>
      <c r="S105" s="479"/>
    </row>
    <row r="106" spans="1:19">
      <c r="A106" s="479"/>
      <c r="B106" s="489"/>
      <c r="C106" s="489"/>
      <c r="D106" s="489"/>
      <c r="E106" s="489"/>
      <c r="F106" s="489"/>
      <c r="G106" s="489"/>
      <c r="H106" s="489"/>
      <c r="I106" s="489"/>
      <c r="J106" s="479"/>
      <c r="K106" s="487"/>
      <c r="L106" s="487"/>
      <c r="M106" s="487"/>
      <c r="N106" s="488"/>
      <c r="O106" s="487"/>
      <c r="P106" s="487"/>
      <c r="Q106" s="487"/>
      <c r="R106" s="487"/>
      <c r="S106" s="479"/>
    </row>
    <row r="107" spans="1:19">
      <c r="A107" s="479"/>
      <c r="B107" s="489"/>
      <c r="C107" s="489"/>
      <c r="D107" s="489"/>
      <c r="E107" s="489"/>
      <c r="F107" s="489"/>
      <c r="G107" s="489"/>
      <c r="H107" s="489"/>
      <c r="I107" s="489"/>
      <c r="J107" s="479"/>
      <c r="K107" s="487"/>
      <c r="L107" s="487"/>
      <c r="M107" s="487"/>
      <c r="N107" s="488"/>
      <c r="O107" s="487"/>
      <c r="P107" s="487"/>
      <c r="Q107" s="487"/>
      <c r="R107" s="487"/>
      <c r="S107" s="479"/>
    </row>
    <row r="108" spans="1:19">
      <c r="A108" s="479"/>
      <c r="B108" s="489"/>
      <c r="C108" s="489"/>
      <c r="D108" s="489"/>
      <c r="E108" s="489"/>
      <c r="F108" s="489"/>
      <c r="G108" s="489"/>
      <c r="H108" s="489"/>
      <c r="I108" s="489"/>
      <c r="J108" s="479"/>
      <c r="K108" s="487"/>
      <c r="L108" s="487"/>
      <c r="M108" s="487"/>
      <c r="N108" s="488"/>
      <c r="O108" s="487"/>
      <c r="P108" s="487"/>
      <c r="Q108" s="487"/>
      <c r="R108" s="487"/>
      <c r="S108" s="479"/>
    </row>
    <row r="109" spans="1:19">
      <c r="A109" s="479"/>
      <c r="B109" s="489"/>
      <c r="C109" s="489"/>
      <c r="D109" s="489"/>
      <c r="E109" s="489"/>
      <c r="F109" s="489"/>
      <c r="G109" s="489"/>
      <c r="H109" s="489"/>
      <c r="I109" s="489"/>
      <c r="J109" s="479"/>
      <c r="K109" s="487"/>
      <c r="L109" s="487"/>
      <c r="M109" s="487"/>
      <c r="N109" s="488"/>
      <c r="O109" s="487"/>
      <c r="P109" s="487"/>
      <c r="Q109" s="487"/>
      <c r="R109" s="487"/>
      <c r="S109" s="479"/>
    </row>
    <row r="110" spans="1:19">
      <c r="A110" s="479"/>
      <c r="B110" s="489"/>
      <c r="C110" s="489"/>
      <c r="D110" s="489"/>
      <c r="E110" s="489"/>
      <c r="F110" s="489"/>
      <c r="G110" s="489"/>
      <c r="H110" s="489"/>
      <c r="I110" s="489"/>
      <c r="J110" s="479"/>
      <c r="K110" s="487"/>
      <c r="L110" s="487"/>
      <c r="M110" s="487"/>
      <c r="N110" s="488"/>
      <c r="O110" s="487"/>
      <c r="P110" s="487"/>
      <c r="Q110" s="487"/>
      <c r="R110" s="487"/>
      <c r="S110" s="479"/>
    </row>
    <row r="111" spans="1:19">
      <c r="A111" s="479"/>
      <c r="B111" s="489"/>
      <c r="C111" s="489"/>
      <c r="D111" s="489"/>
      <c r="E111" s="489"/>
      <c r="F111" s="489"/>
      <c r="G111" s="489"/>
      <c r="H111" s="489"/>
      <c r="I111" s="489"/>
      <c r="J111" s="479"/>
      <c r="K111" s="487"/>
      <c r="L111" s="487"/>
      <c r="M111" s="487"/>
      <c r="N111" s="488"/>
      <c r="O111" s="487"/>
      <c r="P111" s="487"/>
      <c r="Q111" s="487"/>
      <c r="R111" s="487"/>
      <c r="S111" s="479"/>
    </row>
    <row r="112" spans="1:19">
      <c r="A112" s="479"/>
      <c r="B112" s="489"/>
      <c r="C112" s="489"/>
      <c r="D112" s="489"/>
      <c r="E112" s="489"/>
      <c r="F112" s="489"/>
      <c r="G112" s="489"/>
      <c r="H112" s="489"/>
      <c r="I112" s="489"/>
      <c r="J112" s="479"/>
      <c r="K112" s="487"/>
      <c r="L112" s="487"/>
      <c r="M112" s="487"/>
      <c r="N112" s="488"/>
      <c r="O112" s="487"/>
      <c r="P112" s="487"/>
      <c r="Q112" s="487"/>
      <c r="R112" s="487"/>
      <c r="S112" s="479"/>
    </row>
    <row r="113" spans="1:19">
      <c r="A113" s="479"/>
      <c r="B113" s="489"/>
      <c r="C113" s="489"/>
      <c r="D113" s="489"/>
      <c r="E113" s="489"/>
      <c r="F113" s="489"/>
      <c r="G113" s="489"/>
      <c r="H113" s="489"/>
      <c r="I113" s="489"/>
      <c r="J113" s="479"/>
      <c r="K113" s="487"/>
      <c r="L113" s="487"/>
      <c r="M113" s="487"/>
      <c r="N113" s="488"/>
      <c r="O113" s="487"/>
      <c r="P113" s="487"/>
      <c r="Q113" s="487"/>
      <c r="R113" s="487"/>
      <c r="S113" s="479"/>
    </row>
    <row r="114" spans="1:19">
      <c r="A114" s="479"/>
      <c r="B114" s="489"/>
      <c r="C114" s="489"/>
      <c r="D114" s="489"/>
      <c r="E114" s="489"/>
      <c r="F114" s="489"/>
      <c r="G114" s="489"/>
      <c r="H114" s="489"/>
      <c r="I114" s="489"/>
      <c r="J114" s="479"/>
      <c r="K114" s="487"/>
      <c r="L114" s="487"/>
      <c r="M114" s="487"/>
      <c r="N114" s="488"/>
      <c r="O114" s="487"/>
      <c r="P114" s="487"/>
      <c r="Q114" s="487"/>
      <c r="R114" s="487"/>
      <c r="S114" s="479"/>
    </row>
    <row r="115" spans="1:19">
      <c r="A115" s="479"/>
      <c r="B115" s="489"/>
      <c r="C115" s="489"/>
      <c r="D115" s="489"/>
      <c r="E115" s="489"/>
      <c r="F115" s="489"/>
      <c r="G115" s="489"/>
      <c r="H115" s="489"/>
      <c r="I115" s="489"/>
      <c r="J115" s="479"/>
      <c r="K115" s="487"/>
      <c r="L115" s="487"/>
      <c r="M115" s="487"/>
      <c r="N115" s="488"/>
      <c r="O115" s="487"/>
      <c r="P115" s="487"/>
      <c r="Q115" s="487"/>
      <c r="R115" s="487"/>
      <c r="S115" s="479"/>
    </row>
    <row r="116" spans="1:19">
      <c r="A116" s="479"/>
      <c r="B116" s="489"/>
      <c r="C116" s="489"/>
      <c r="D116" s="489"/>
      <c r="E116" s="489"/>
      <c r="F116" s="489"/>
      <c r="G116" s="489"/>
      <c r="H116" s="489"/>
      <c r="I116" s="489"/>
      <c r="J116" s="479"/>
      <c r="K116" s="487"/>
      <c r="L116" s="487"/>
      <c r="M116" s="487"/>
      <c r="N116" s="488"/>
      <c r="O116" s="487"/>
      <c r="P116" s="487"/>
      <c r="Q116" s="487"/>
      <c r="R116" s="487"/>
      <c r="S116" s="479"/>
    </row>
    <row r="117" spans="1:19">
      <c r="A117" s="479"/>
      <c r="B117" s="489"/>
      <c r="C117" s="489"/>
      <c r="D117" s="489"/>
      <c r="E117" s="489"/>
      <c r="F117" s="489"/>
      <c r="G117" s="489"/>
      <c r="H117" s="489"/>
      <c r="I117" s="489"/>
      <c r="J117" s="479"/>
      <c r="K117" s="487"/>
      <c r="L117" s="487"/>
      <c r="M117" s="487"/>
      <c r="N117" s="488"/>
      <c r="O117" s="487"/>
      <c r="P117" s="487"/>
      <c r="Q117" s="487"/>
      <c r="R117" s="487"/>
      <c r="S117" s="479"/>
    </row>
    <row r="118" spans="1:19">
      <c r="A118" s="479"/>
      <c r="B118" s="489"/>
      <c r="C118" s="489"/>
      <c r="D118" s="489"/>
      <c r="E118" s="489"/>
      <c r="F118" s="489"/>
      <c r="G118" s="489"/>
      <c r="H118" s="489"/>
      <c r="I118" s="489"/>
      <c r="J118" s="479"/>
      <c r="K118" s="487"/>
      <c r="L118" s="487"/>
      <c r="M118" s="487"/>
      <c r="N118" s="488"/>
      <c r="O118" s="487"/>
      <c r="P118" s="487"/>
      <c r="Q118" s="487"/>
      <c r="R118" s="487"/>
      <c r="S118" s="479"/>
    </row>
    <row r="119" spans="1:19">
      <c r="A119" s="479"/>
      <c r="B119" s="489"/>
      <c r="C119" s="489"/>
      <c r="D119" s="489"/>
      <c r="E119" s="489"/>
      <c r="F119" s="489"/>
      <c r="G119" s="489"/>
      <c r="H119" s="489"/>
      <c r="I119" s="489"/>
      <c r="J119" s="479"/>
      <c r="K119" s="487"/>
      <c r="L119" s="487"/>
      <c r="M119" s="487"/>
      <c r="N119" s="488"/>
      <c r="O119" s="487"/>
      <c r="P119" s="487"/>
      <c r="Q119" s="487"/>
      <c r="R119" s="487"/>
      <c r="S119" s="479"/>
    </row>
    <row r="120" spans="1:19">
      <c r="A120" s="479"/>
      <c r="B120" s="489"/>
      <c r="C120" s="489"/>
      <c r="D120" s="489"/>
      <c r="E120" s="489"/>
      <c r="F120" s="489"/>
      <c r="G120" s="489"/>
      <c r="H120" s="489"/>
      <c r="I120" s="489"/>
      <c r="J120" s="479"/>
      <c r="K120" s="487"/>
      <c r="L120" s="487"/>
      <c r="M120" s="487"/>
      <c r="N120" s="488"/>
      <c r="O120" s="487"/>
      <c r="P120" s="487"/>
      <c r="Q120" s="487"/>
      <c r="R120" s="487"/>
      <c r="S120" s="479"/>
    </row>
    <row r="121" spans="1:19">
      <c r="A121" s="479"/>
      <c r="B121" s="489"/>
      <c r="C121" s="489"/>
      <c r="D121" s="489"/>
      <c r="E121" s="489"/>
      <c r="F121" s="489"/>
      <c r="G121" s="489"/>
      <c r="H121" s="489"/>
      <c r="I121" s="489"/>
      <c r="J121" s="479"/>
      <c r="K121" s="487"/>
      <c r="L121" s="487"/>
      <c r="M121" s="487"/>
      <c r="N121" s="488"/>
      <c r="O121" s="487"/>
      <c r="P121" s="487"/>
      <c r="Q121" s="487"/>
      <c r="R121" s="487"/>
      <c r="S121" s="479"/>
    </row>
    <row r="122" spans="1:19">
      <c r="A122" s="479"/>
      <c r="B122" s="489"/>
      <c r="C122" s="489"/>
      <c r="D122" s="489"/>
      <c r="E122" s="489"/>
      <c r="F122" s="489"/>
      <c r="G122" s="489"/>
      <c r="H122" s="489"/>
      <c r="I122" s="489"/>
      <c r="J122" s="479"/>
      <c r="K122" s="487"/>
      <c r="L122" s="487"/>
      <c r="M122" s="487"/>
      <c r="N122" s="488"/>
      <c r="O122" s="487"/>
      <c r="P122" s="487"/>
      <c r="Q122" s="487"/>
      <c r="R122" s="487"/>
      <c r="S122" s="479"/>
    </row>
    <row r="123" spans="1:19">
      <c r="A123" s="479"/>
      <c r="B123" s="489"/>
      <c r="C123" s="489"/>
      <c r="D123" s="489"/>
      <c r="E123" s="489"/>
      <c r="F123" s="489"/>
      <c r="G123" s="489"/>
      <c r="H123" s="489"/>
      <c r="I123" s="489"/>
      <c r="J123" s="479"/>
      <c r="K123" s="487"/>
      <c r="L123" s="487"/>
      <c r="M123" s="487"/>
      <c r="N123" s="488"/>
      <c r="O123" s="487"/>
      <c r="P123" s="487"/>
      <c r="Q123" s="487"/>
      <c r="R123" s="487"/>
      <c r="S123" s="479"/>
    </row>
    <row r="124" spans="1:19">
      <c r="A124" s="479"/>
      <c r="B124" s="489"/>
      <c r="C124" s="489"/>
      <c r="D124" s="489"/>
      <c r="E124" s="489"/>
      <c r="F124" s="489"/>
      <c r="G124" s="489"/>
      <c r="H124" s="489"/>
      <c r="I124" s="489"/>
      <c r="J124" s="479"/>
      <c r="K124" s="487"/>
      <c r="L124" s="487"/>
      <c r="M124" s="487"/>
      <c r="N124" s="488"/>
      <c r="O124" s="487"/>
      <c r="P124" s="487"/>
      <c r="Q124" s="487"/>
      <c r="R124" s="487"/>
      <c r="S124" s="479"/>
    </row>
    <row r="125" spans="1:19">
      <c r="A125" s="479"/>
      <c r="B125" s="489"/>
      <c r="C125" s="489"/>
      <c r="D125" s="489"/>
      <c r="E125" s="489"/>
      <c r="F125" s="489"/>
      <c r="G125" s="489"/>
      <c r="H125" s="489"/>
      <c r="I125" s="489"/>
      <c r="J125" s="479"/>
      <c r="K125" s="487"/>
      <c r="L125" s="487"/>
      <c r="M125" s="487"/>
      <c r="N125" s="488"/>
      <c r="O125" s="487"/>
      <c r="P125" s="487"/>
      <c r="Q125" s="487"/>
      <c r="R125" s="487"/>
      <c r="S125" s="479"/>
    </row>
    <row r="126" spans="1:19">
      <c r="A126" s="479"/>
      <c r="B126" s="489"/>
      <c r="C126" s="489"/>
      <c r="D126" s="489"/>
      <c r="E126" s="489"/>
      <c r="F126" s="489"/>
      <c r="G126" s="489"/>
      <c r="H126" s="489"/>
      <c r="I126" s="489"/>
      <c r="J126" s="479"/>
      <c r="K126" s="487"/>
      <c r="L126" s="487"/>
      <c r="M126" s="487"/>
      <c r="N126" s="488"/>
      <c r="O126" s="487"/>
      <c r="P126" s="487"/>
      <c r="Q126" s="487"/>
      <c r="R126" s="487"/>
      <c r="S126" s="479"/>
    </row>
    <row r="127" spans="1:19">
      <c r="A127" s="479"/>
      <c r="B127" s="489"/>
      <c r="C127" s="489"/>
      <c r="D127" s="489"/>
      <c r="E127" s="489"/>
      <c r="F127" s="489"/>
      <c r="G127" s="489"/>
      <c r="H127" s="489"/>
      <c r="I127" s="489"/>
      <c r="J127" s="479"/>
      <c r="K127" s="487"/>
      <c r="L127" s="487"/>
      <c r="M127" s="487"/>
      <c r="N127" s="488"/>
      <c r="O127" s="487"/>
      <c r="P127" s="487"/>
      <c r="Q127" s="487"/>
      <c r="R127" s="487"/>
      <c r="S127" s="479"/>
    </row>
    <row r="128" spans="1:19">
      <c r="A128" s="479"/>
      <c r="B128" s="489"/>
      <c r="C128" s="489"/>
      <c r="D128" s="489"/>
      <c r="E128" s="489"/>
      <c r="F128" s="489"/>
      <c r="G128" s="489"/>
      <c r="H128" s="489"/>
      <c r="I128" s="489"/>
      <c r="J128" s="479"/>
      <c r="K128" s="487"/>
      <c r="L128" s="487"/>
      <c r="M128" s="487"/>
      <c r="N128" s="488"/>
      <c r="O128" s="487"/>
      <c r="P128" s="487"/>
      <c r="Q128" s="487"/>
      <c r="R128" s="487"/>
      <c r="S128" s="479"/>
    </row>
    <row r="129" spans="1:19">
      <c r="A129" s="479"/>
      <c r="B129" s="489"/>
      <c r="C129" s="489"/>
      <c r="D129" s="489"/>
      <c r="E129" s="489"/>
      <c r="F129" s="489"/>
      <c r="G129" s="489"/>
      <c r="H129" s="489"/>
      <c r="I129" s="489"/>
      <c r="J129" s="479"/>
      <c r="K129" s="487"/>
      <c r="L129" s="487"/>
      <c r="M129" s="487"/>
      <c r="N129" s="488"/>
      <c r="O129" s="487"/>
      <c r="P129" s="487"/>
      <c r="Q129" s="487"/>
      <c r="R129" s="487"/>
      <c r="S129" s="479"/>
    </row>
    <row r="130" spans="1:19">
      <c r="A130" s="479"/>
      <c r="B130" s="489"/>
      <c r="C130" s="489"/>
      <c r="D130" s="489"/>
      <c r="E130" s="489"/>
      <c r="F130" s="489"/>
      <c r="G130" s="489"/>
      <c r="H130" s="489"/>
      <c r="I130" s="489"/>
      <c r="J130" s="479"/>
      <c r="K130" s="487"/>
      <c r="L130" s="487"/>
      <c r="M130" s="487"/>
      <c r="N130" s="488"/>
      <c r="O130" s="487"/>
      <c r="P130" s="487"/>
      <c r="Q130" s="487"/>
      <c r="R130" s="487"/>
      <c r="S130" s="479"/>
    </row>
    <row r="131" spans="1:19">
      <c r="A131" s="479"/>
      <c r="B131" s="489"/>
      <c r="C131" s="489"/>
      <c r="D131" s="489"/>
      <c r="E131" s="489"/>
      <c r="F131" s="489"/>
      <c r="G131" s="489"/>
      <c r="H131" s="489"/>
      <c r="I131" s="489"/>
      <c r="J131" s="479"/>
      <c r="K131" s="487"/>
      <c r="L131" s="487"/>
      <c r="M131" s="487"/>
      <c r="N131" s="488"/>
      <c r="O131" s="487"/>
      <c r="P131" s="487"/>
      <c r="Q131" s="487"/>
      <c r="R131" s="487"/>
      <c r="S131" s="479"/>
    </row>
    <row r="132" spans="1:19">
      <c r="A132" s="479"/>
      <c r="B132" s="489"/>
      <c r="C132" s="489"/>
      <c r="D132" s="489"/>
      <c r="E132" s="489"/>
      <c r="F132" s="489"/>
      <c r="G132" s="489"/>
      <c r="H132" s="489"/>
      <c r="I132" s="489"/>
      <c r="J132" s="479"/>
      <c r="K132" s="487"/>
      <c r="L132" s="487"/>
      <c r="M132" s="487"/>
      <c r="N132" s="488"/>
      <c r="O132" s="487"/>
      <c r="P132" s="487"/>
      <c r="Q132" s="487"/>
      <c r="R132" s="487"/>
      <c r="S132" s="479"/>
    </row>
    <row r="133" spans="1:19">
      <c r="A133" s="479"/>
      <c r="B133" s="489"/>
      <c r="C133" s="489"/>
      <c r="D133" s="489"/>
      <c r="E133" s="489"/>
      <c r="F133" s="489"/>
      <c r="G133" s="489"/>
      <c r="H133" s="489"/>
      <c r="I133" s="489"/>
      <c r="J133" s="479"/>
      <c r="K133" s="487"/>
      <c r="L133" s="487"/>
      <c r="M133" s="487"/>
      <c r="N133" s="488"/>
      <c r="O133" s="487"/>
      <c r="P133" s="487"/>
      <c r="Q133" s="487"/>
      <c r="R133" s="487"/>
      <c r="S133" s="479"/>
    </row>
    <row r="134" spans="1:19">
      <c r="A134" s="479"/>
      <c r="B134" s="489"/>
      <c r="C134" s="489"/>
      <c r="D134" s="489"/>
      <c r="E134" s="489"/>
      <c r="F134" s="489"/>
      <c r="G134" s="489"/>
      <c r="H134" s="489"/>
      <c r="I134" s="489"/>
      <c r="J134" s="479"/>
      <c r="K134" s="487"/>
      <c r="L134" s="487"/>
      <c r="M134" s="487"/>
      <c r="N134" s="488"/>
      <c r="O134" s="487"/>
      <c r="P134" s="487"/>
      <c r="Q134" s="487"/>
      <c r="R134" s="487"/>
      <c r="S134" s="479"/>
    </row>
    <row r="135" spans="1:19">
      <c r="A135" s="479"/>
      <c r="B135" s="489"/>
      <c r="C135" s="489"/>
      <c r="D135" s="489"/>
      <c r="E135" s="489"/>
      <c r="F135" s="489"/>
      <c r="G135" s="489"/>
      <c r="H135" s="489"/>
      <c r="I135" s="489"/>
      <c r="J135" s="479"/>
      <c r="K135" s="487"/>
      <c r="L135" s="487"/>
      <c r="M135" s="487"/>
      <c r="N135" s="488"/>
      <c r="O135" s="487"/>
      <c r="P135" s="487"/>
      <c r="Q135" s="487"/>
      <c r="R135" s="487"/>
      <c r="S135" s="479"/>
    </row>
    <row r="136" spans="1:19">
      <c r="A136" s="479"/>
      <c r="B136" s="489"/>
      <c r="C136" s="489"/>
      <c r="D136" s="489"/>
      <c r="E136" s="489"/>
      <c r="F136" s="489"/>
      <c r="G136" s="489"/>
      <c r="H136" s="489"/>
      <c r="I136" s="489"/>
      <c r="J136" s="479"/>
      <c r="K136" s="487"/>
      <c r="L136" s="487"/>
      <c r="M136" s="487"/>
      <c r="N136" s="488"/>
      <c r="O136" s="487"/>
      <c r="P136" s="487"/>
      <c r="Q136" s="487"/>
      <c r="R136" s="487"/>
      <c r="S136" s="479"/>
    </row>
    <row r="137" spans="1:19">
      <c r="A137" s="479"/>
      <c r="B137" s="489"/>
      <c r="C137" s="489"/>
      <c r="D137" s="489"/>
      <c r="E137" s="489"/>
      <c r="F137" s="489"/>
      <c r="G137" s="489"/>
      <c r="H137" s="489"/>
      <c r="I137" s="489"/>
      <c r="J137" s="479"/>
      <c r="K137" s="487"/>
      <c r="L137" s="487"/>
      <c r="M137" s="487"/>
      <c r="N137" s="488"/>
      <c r="O137" s="487"/>
      <c r="P137" s="487"/>
      <c r="Q137" s="487"/>
      <c r="R137" s="487"/>
      <c r="S137" s="479"/>
    </row>
    <row r="138" spans="1:19">
      <c r="A138" s="479"/>
      <c r="B138" s="489"/>
      <c r="C138" s="489"/>
      <c r="D138" s="489"/>
      <c r="E138" s="489"/>
      <c r="F138" s="489"/>
      <c r="G138" s="489"/>
      <c r="H138" s="489"/>
      <c r="I138" s="489"/>
      <c r="J138" s="479"/>
      <c r="K138" s="487"/>
      <c r="L138" s="487"/>
      <c r="M138" s="487"/>
      <c r="N138" s="488"/>
      <c r="O138" s="487"/>
      <c r="P138" s="487"/>
      <c r="Q138" s="487"/>
      <c r="R138" s="487"/>
      <c r="S138" s="479"/>
    </row>
    <row r="139" spans="1:19">
      <c r="A139" s="479"/>
      <c r="B139" s="489"/>
      <c r="C139" s="489"/>
      <c r="D139" s="489"/>
      <c r="E139" s="489"/>
      <c r="F139" s="489"/>
      <c r="G139" s="489"/>
      <c r="H139" s="489"/>
      <c r="I139" s="489"/>
      <c r="J139" s="479"/>
      <c r="K139" s="487"/>
      <c r="L139" s="487"/>
      <c r="M139" s="487"/>
      <c r="N139" s="488"/>
      <c r="O139" s="487"/>
      <c r="P139" s="487"/>
      <c r="Q139" s="487"/>
      <c r="R139" s="487"/>
      <c r="S139" s="479"/>
    </row>
    <row r="140" spans="1:19">
      <c r="A140" s="479"/>
      <c r="B140" s="489"/>
      <c r="C140" s="489"/>
      <c r="D140" s="489"/>
      <c r="E140" s="489"/>
      <c r="F140" s="489"/>
      <c r="G140" s="489"/>
      <c r="H140" s="489"/>
      <c r="I140" s="489"/>
      <c r="J140" s="479"/>
      <c r="K140" s="487"/>
      <c r="L140" s="487"/>
      <c r="M140" s="487"/>
      <c r="N140" s="488"/>
      <c r="O140" s="487"/>
      <c r="P140" s="487"/>
      <c r="Q140" s="487"/>
      <c r="R140" s="487"/>
      <c r="S140" s="479"/>
    </row>
    <row r="141" spans="1:19">
      <c r="A141" s="479"/>
      <c r="B141" s="489"/>
      <c r="C141" s="489"/>
      <c r="D141" s="489"/>
      <c r="E141" s="489"/>
      <c r="F141" s="489"/>
      <c r="G141" s="489"/>
      <c r="H141" s="489"/>
      <c r="I141" s="489"/>
      <c r="J141" s="479"/>
      <c r="K141" s="487"/>
      <c r="L141" s="487"/>
      <c r="M141" s="487"/>
      <c r="N141" s="488"/>
      <c r="O141" s="487"/>
      <c r="P141" s="487"/>
      <c r="Q141" s="487"/>
      <c r="R141" s="487"/>
      <c r="S141" s="479"/>
    </row>
    <row r="142" spans="1:19">
      <c r="A142" s="479"/>
      <c r="B142" s="489"/>
      <c r="C142" s="489"/>
      <c r="D142" s="489"/>
      <c r="E142" s="489"/>
      <c r="F142" s="489"/>
      <c r="G142" s="489"/>
      <c r="H142" s="489"/>
      <c r="I142" s="489"/>
      <c r="J142" s="479"/>
      <c r="K142" s="487"/>
      <c r="L142" s="487"/>
      <c r="M142" s="487"/>
      <c r="N142" s="488"/>
      <c r="O142" s="487"/>
      <c r="P142" s="487"/>
      <c r="Q142" s="487"/>
      <c r="R142" s="487"/>
      <c r="S142" s="479"/>
    </row>
    <row r="143" spans="1:19">
      <c r="A143" s="479"/>
      <c r="B143" s="489"/>
      <c r="C143" s="489"/>
      <c r="D143" s="489"/>
      <c r="E143" s="489"/>
      <c r="F143" s="489"/>
      <c r="G143" s="489"/>
      <c r="H143" s="489"/>
      <c r="I143" s="489"/>
      <c r="J143" s="479"/>
      <c r="K143" s="487"/>
      <c r="L143" s="487"/>
      <c r="M143" s="487"/>
      <c r="N143" s="488"/>
      <c r="O143" s="487"/>
      <c r="P143" s="487"/>
      <c r="Q143" s="487"/>
      <c r="R143" s="487"/>
      <c r="S143" s="479"/>
    </row>
    <row r="144" spans="1:19">
      <c r="A144" s="479"/>
      <c r="B144" s="489"/>
      <c r="C144" s="489"/>
      <c r="D144" s="489"/>
      <c r="E144" s="489"/>
      <c r="F144" s="489"/>
      <c r="G144" s="489"/>
      <c r="H144" s="489"/>
      <c r="I144" s="489"/>
      <c r="J144" s="479"/>
      <c r="K144" s="487"/>
      <c r="L144" s="487"/>
      <c r="M144" s="487"/>
      <c r="N144" s="488"/>
      <c r="O144" s="487"/>
      <c r="P144" s="487"/>
      <c r="Q144" s="487"/>
      <c r="R144" s="487"/>
      <c r="S144" s="479"/>
    </row>
    <row r="145" spans="1:19">
      <c r="A145" s="479"/>
      <c r="B145" s="489"/>
      <c r="C145" s="489"/>
      <c r="D145" s="489"/>
      <c r="E145" s="489"/>
      <c r="F145" s="489"/>
      <c r="G145" s="489"/>
      <c r="H145" s="489"/>
      <c r="I145" s="489"/>
      <c r="J145" s="479"/>
      <c r="K145" s="487"/>
      <c r="L145" s="487"/>
      <c r="M145" s="487"/>
      <c r="N145" s="488"/>
      <c r="O145" s="487"/>
      <c r="P145" s="487"/>
      <c r="Q145" s="487"/>
      <c r="R145" s="487"/>
      <c r="S145" s="479"/>
    </row>
    <row r="146" spans="1:19">
      <c r="A146" s="479"/>
      <c r="B146" s="489"/>
      <c r="C146" s="489"/>
      <c r="D146" s="489"/>
      <c r="E146" s="489"/>
      <c r="F146" s="489"/>
      <c r="G146" s="489"/>
      <c r="H146" s="489"/>
      <c r="I146" s="489"/>
      <c r="J146" s="479"/>
      <c r="K146" s="487"/>
      <c r="L146" s="487"/>
      <c r="M146" s="487"/>
      <c r="N146" s="488"/>
      <c r="O146" s="487"/>
      <c r="P146" s="487"/>
      <c r="Q146" s="487"/>
      <c r="R146" s="487"/>
      <c r="S146" s="479"/>
    </row>
    <row r="147" spans="1:19">
      <c r="A147" s="479"/>
      <c r="B147" s="489"/>
      <c r="C147" s="489"/>
      <c r="D147" s="489"/>
      <c r="E147" s="489"/>
      <c r="F147" s="489"/>
      <c r="G147" s="489"/>
      <c r="H147" s="489"/>
      <c r="I147" s="489"/>
      <c r="J147" s="479"/>
      <c r="K147" s="487"/>
      <c r="L147" s="487"/>
      <c r="M147" s="487"/>
      <c r="N147" s="488"/>
      <c r="O147" s="487"/>
      <c r="P147" s="487"/>
      <c r="Q147" s="487"/>
      <c r="R147" s="487"/>
      <c r="S147" s="479"/>
    </row>
    <row r="148" spans="1:19">
      <c r="A148" s="479"/>
      <c r="B148" s="489"/>
      <c r="C148" s="489"/>
      <c r="D148" s="489"/>
      <c r="E148" s="489"/>
      <c r="F148" s="489"/>
      <c r="G148" s="489"/>
      <c r="H148" s="489"/>
      <c r="I148" s="489"/>
      <c r="J148" s="479"/>
      <c r="K148" s="487"/>
      <c r="L148" s="487"/>
      <c r="M148" s="487"/>
      <c r="N148" s="488"/>
      <c r="O148" s="487"/>
      <c r="P148" s="487"/>
      <c r="Q148" s="487"/>
      <c r="R148" s="487"/>
      <c r="S148" s="479"/>
    </row>
    <row r="149" spans="1:19">
      <c r="A149" s="479"/>
      <c r="B149" s="489"/>
      <c r="C149" s="489"/>
      <c r="D149" s="489"/>
      <c r="E149" s="489"/>
      <c r="F149" s="489"/>
      <c r="G149" s="489"/>
      <c r="H149" s="489"/>
      <c r="I149" s="489"/>
      <c r="J149" s="479"/>
      <c r="K149" s="487"/>
      <c r="L149" s="487"/>
      <c r="M149" s="487"/>
      <c r="N149" s="488"/>
      <c r="O149" s="487"/>
      <c r="P149" s="487"/>
      <c r="Q149" s="487"/>
      <c r="R149" s="487"/>
      <c r="S149" s="479"/>
    </row>
    <row r="150" spans="1:19">
      <c r="A150" s="479"/>
      <c r="B150" s="489"/>
      <c r="C150" s="489"/>
      <c r="D150" s="489"/>
      <c r="E150" s="489"/>
      <c r="F150" s="489"/>
      <c r="G150" s="489"/>
      <c r="H150" s="489"/>
      <c r="I150" s="489"/>
      <c r="J150" s="479"/>
      <c r="K150" s="487"/>
      <c r="L150" s="487"/>
      <c r="M150" s="487"/>
      <c r="N150" s="488"/>
      <c r="O150" s="487"/>
      <c r="P150" s="487"/>
      <c r="Q150" s="487"/>
      <c r="R150" s="487"/>
      <c r="S150" s="479"/>
    </row>
    <row r="151" spans="1:19">
      <c r="A151" s="479"/>
      <c r="B151" s="489"/>
      <c r="C151" s="489"/>
      <c r="D151" s="489"/>
      <c r="E151" s="489"/>
      <c r="F151" s="489"/>
      <c r="G151" s="489"/>
      <c r="H151" s="489"/>
      <c r="I151" s="489"/>
      <c r="J151" s="479"/>
      <c r="K151" s="487"/>
      <c r="L151" s="487"/>
      <c r="M151" s="487"/>
      <c r="N151" s="488"/>
      <c r="O151" s="487"/>
      <c r="P151" s="487"/>
      <c r="Q151" s="487"/>
      <c r="R151" s="487"/>
      <c r="S151" s="479"/>
    </row>
    <row r="152" spans="1:19">
      <c r="A152" s="479"/>
      <c r="B152" s="489"/>
      <c r="C152" s="489"/>
      <c r="D152" s="489"/>
      <c r="E152" s="489"/>
      <c r="F152" s="489"/>
      <c r="G152" s="489"/>
      <c r="H152" s="489"/>
      <c r="I152" s="489"/>
      <c r="J152" s="479"/>
      <c r="K152" s="487"/>
      <c r="L152" s="487"/>
      <c r="M152" s="487"/>
      <c r="N152" s="488"/>
      <c r="O152" s="487"/>
      <c r="P152" s="487"/>
      <c r="Q152" s="487"/>
      <c r="R152" s="487"/>
      <c r="S152" s="479"/>
    </row>
    <row r="153" spans="1:19">
      <c r="A153" s="479"/>
      <c r="B153" s="489"/>
      <c r="C153" s="489"/>
      <c r="D153" s="489"/>
      <c r="E153" s="489"/>
      <c r="F153" s="489"/>
      <c r="G153" s="489"/>
      <c r="H153" s="489"/>
      <c r="I153" s="489"/>
      <c r="J153" s="479"/>
      <c r="K153" s="487"/>
      <c r="L153" s="487"/>
      <c r="M153" s="487"/>
      <c r="N153" s="488"/>
      <c r="O153" s="487"/>
      <c r="P153" s="487"/>
      <c r="Q153" s="487"/>
      <c r="R153" s="487"/>
      <c r="S153" s="479"/>
    </row>
    <row r="154" spans="1:19">
      <c r="A154" s="479"/>
      <c r="B154" s="489"/>
      <c r="C154" s="489"/>
      <c r="D154" s="489"/>
      <c r="E154" s="489"/>
      <c r="F154" s="489"/>
      <c r="G154" s="489"/>
      <c r="H154" s="489"/>
      <c r="I154" s="489"/>
      <c r="J154" s="479"/>
      <c r="K154" s="487"/>
      <c r="L154" s="487"/>
      <c r="M154" s="487"/>
      <c r="N154" s="488"/>
      <c r="O154" s="487"/>
      <c r="P154" s="487"/>
      <c r="Q154" s="487"/>
      <c r="R154" s="487"/>
      <c r="S154" s="479"/>
    </row>
    <row r="155" spans="1:19">
      <c r="A155" s="479"/>
      <c r="B155" s="489"/>
      <c r="C155" s="489"/>
      <c r="D155" s="489"/>
      <c r="E155" s="489"/>
      <c r="F155" s="489"/>
      <c r="G155" s="489"/>
      <c r="H155" s="489"/>
      <c r="I155" s="489"/>
      <c r="J155" s="479"/>
      <c r="K155" s="487"/>
      <c r="L155" s="487"/>
      <c r="M155" s="487"/>
      <c r="N155" s="488"/>
      <c r="O155" s="487"/>
      <c r="P155" s="487"/>
      <c r="Q155" s="487"/>
      <c r="R155" s="487"/>
      <c r="S155" s="479"/>
    </row>
    <row r="156" spans="1:19">
      <c r="A156" s="479"/>
      <c r="B156" s="489"/>
      <c r="C156" s="489"/>
      <c r="D156" s="489"/>
      <c r="E156" s="489"/>
      <c r="F156" s="489"/>
      <c r="G156" s="489"/>
      <c r="H156" s="489"/>
      <c r="I156" s="489"/>
      <c r="J156" s="479"/>
      <c r="K156" s="487"/>
      <c r="L156" s="487"/>
      <c r="M156" s="487"/>
      <c r="N156" s="488"/>
      <c r="O156" s="487"/>
      <c r="P156" s="487"/>
      <c r="Q156" s="487"/>
      <c r="R156" s="487"/>
      <c r="S156" s="479"/>
    </row>
    <row r="157" spans="1:19">
      <c r="A157" s="479"/>
      <c r="B157" s="489"/>
      <c r="C157" s="489"/>
      <c r="D157" s="489"/>
      <c r="E157" s="489"/>
      <c r="F157" s="489"/>
      <c r="G157" s="489"/>
      <c r="H157" s="489"/>
      <c r="I157" s="489"/>
      <c r="J157" s="479"/>
      <c r="K157" s="487"/>
      <c r="L157" s="487"/>
      <c r="M157" s="487"/>
      <c r="N157" s="488"/>
      <c r="O157" s="487"/>
      <c r="P157" s="487"/>
      <c r="Q157" s="487"/>
      <c r="R157" s="487"/>
      <c r="S157" s="479"/>
    </row>
    <row r="158" spans="1:19">
      <c r="A158" s="479"/>
      <c r="B158" s="489"/>
      <c r="C158" s="489"/>
      <c r="D158" s="489"/>
      <c r="E158" s="489"/>
      <c r="F158" s="489"/>
      <c r="G158" s="489"/>
      <c r="H158" s="489"/>
      <c r="I158" s="489"/>
      <c r="J158" s="479"/>
      <c r="K158" s="487"/>
      <c r="L158" s="487"/>
      <c r="M158" s="487"/>
      <c r="N158" s="488"/>
      <c r="O158" s="487"/>
      <c r="P158" s="487"/>
      <c r="Q158" s="487"/>
      <c r="R158" s="487"/>
      <c r="S158" s="479"/>
    </row>
    <row r="159" spans="1:19">
      <c r="A159" s="479"/>
      <c r="B159" s="489"/>
      <c r="C159" s="489"/>
      <c r="D159" s="489"/>
      <c r="E159" s="489"/>
      <c r="F159" s="489"/>
      <c r="G159" s="489"/>
      <c r="H159" s="489"/>
      <c r="I159" s="489"/>
      <c r="J159" s="479"/>
      <c r="K159" s="487"/>
      <c r="L159" s="487"/>
      <c r="M159" s="487"/>
      <c r="N159" s="488"/>
      <c r="O159" s="487"/>
      <c r="P159" s="487"/>
      <c r="Q159" s="487"/>
      <c r="R159" s="487"/>
      <c r="S159" s="479"/>
    </row>
    <row r="160" spans="1:19">
      <c r="A160" s="479"/>
      <c r="B160" s="489"/>
      <c r="C160" s="489"/>
      <c r="D160" s="489"/>
      <c r="E160" s="489"/>
      <c r="F160" s="489"/>
      <c r="G160" s="489"/>
      <c r="H160" s="489"/>
      <c r="I160" s="489"/>
      <c r="J160" s="479"/>
      <c r="K160" s="487"/>
      <c r="L160" s="487"/>
      <c r="M160" s="487"/>
      <c r="N160" s="488"/>
      <c r="O160" s="487"/>
      <c r="P160" s="487"/>
      <c r="Q160" s="487"/>
      <c r="R160" s="487"/>
      <c r="S160" s="479"/>
    </row>
    <row r="161" spans="1:19">
      <c r="A161" s="479"/>
      <c r="B161" s="489"/>
      <c r="C161" s="489"/>
      <c r="D161" s="489"/>
      <c r="E161" s="489"/>
      <c r="F161" s="489"/>
      <c r="G161" s="489"/>
      <c r="H161" s="489"/>
      <c r="I161" s="489"/>
      <c r="J161" s="479"/>
      <c r="K161" s="487"/>
      <c r="L161" s="487"/>
      <c r="M161" s="487"/>
      <c r="N161" s="488"/>
      <c r="O161" s="487"/>
      <c r="P161" s="487"/>
      <c r="Q161" s="487"/>
      <c r="R161" s="487"/>
      <c r="S161" s="479"/>
    </row>
    <row r="162" spans="1:19">
      <c r="A162" s="479"/>
      <c r="B162" s="489"/>
      <c r="C162" s="489"/>
      <c r="D162" s="489"/>
      <c r="E162" s="489"/>
      <c r="F162" s="489"/>
      <c r="G162" s="489"/>
      <c r="H162" s="489"/>
      <c r="I162" s="489"/>
      <c r="J162" s="479"/>
      <c r="K162" s="487"/>
      <c r="L162" s="487"/>
      <c r="M162" s="487"/>
      <c r="N162" s="488"/>
      <c r="O162" s="487"/>
      <c r="P162" s="487"/>
      <c r="Q162" s="487"/>
      <c r="R162" s="487"/>
      <c r="S162" s="479"/>
    </row>
    <row r="163" spans="1:19">
      <c r="A163" s="479"/>
      <c r="B163" s="489"/>
      <c r="C163" s="489"/>
      <c r="D163" s="489"/>
      <c r="E163" s="489"/>
      <c r="F163" s="489"/>
      <c r="G163" s="489"/>
      <c r="H163" s="489"/>
      <c r="I163" s="489"/>
      <c r="J163" s="479"/>
      <c r="K163" s="487"/>
      <c r="L163" s="487"/>
      <c r="M163" s="487"/>
      <c r="N163" s="488"/>
      <c r="O163" s="487"/>
      <c r="P163" s="487"/>
      <c r="Q163" s="487"/>
      <c r="R163" s="487"/>
      <c r="S163" s="479"/>
    </row>
    <row r="164" spans="1:19">
      <c r="A164" s="479"/>
      <c r="B164" s="489"/>
      <c r="C164" s="489"/>
      <c r="D164" s="489"/>
      <c r="E164" s="489"/>
      <c r="F164" s="489"/>
      <c r="G164" s="489"/>
      <c r="H164" s="489"/>
      <c r="I164" s="489"/>
      <c r="J164" s="479"/>
      <c r="K164" s="487"/>
      <c r="L164" s="487"/>
      <c r="M164" s="487"/>
      <c r="N164" s="488"/>
      <c r="O164" s="487"/>
      <c r="P164" s="487"/>
      <c r="Q164" s="487"/>
      <c r="R164" s="487"/>
      <c r="S164" s="479"/>
    </row>
    <row r="165" spans="1:19">
      <c r="A165" s="479"/>
      <c r="B165" s="489"/>
      <c r="C165" s="489"/>
      <c r="D165" s="489"/>
      <c r="E165" s="489"/>
      <c r="F165" s="489"/>
      <c r="G165" s="489"/>
      <c r="H165" s="489"/>
      <c r="I165" s="489"/>
      <c r="J165" s="479"/>
      <c r="K165" s="487"/>
      <c r="L165" s="487"/>
      <c r="M165" s="487"/>
      <c r="N165" s="488"/>
      <c r="O165" s="487"/>
      <c r="P165" s="487"/>
      <c r="Q165" s="487"/>
      <c r="R165" s="487"/>
      <c r="S165" s="479"/>
    </row>
    <row r="166" spans="1:19">
      <c r="A166" s="479"/>
      <c r="B166" s="489"/>
      <c r="C166" s="489"/>
      <c r="D166" s="489"/>
      <c r="E166" s="489"/>
      <c r="F166" s="489"/>
      <c r="G166" s="489"/>
      <c r="H166" s="489"/>
      <c r="I166" s="489"/>
      <c r="J166" s="479"/>
      <c r="K166" s="487"/>
      <c r="L166" s="487"/>
      <c r="M166" s="487"/>
      <c r="N166" s="488"/>
      <c r="O166" s="487"/>
      <c r="P166" s="487"/>
      <c r="Q166" s="487"/>
      <c r="R166" s="487"/>
      <c r="S166" s="479"/>
    </row>
    <row r="167" spans="1:19">
      <c r="A167" s="479"/>
      <c r="B167" s="489"/>
      <c r="C167" s="489"/>
      <c r="D167" s="489"/>
      <c r="E167" s="489"/>
      <c r="F167" s="489"/>
      <c r="G167" s="489"/>
      <c r="H167" s="489"/>
      <c r="I167" s="489"/>
      <c r="J167" s="479"/>
      <c r="K167" s="487"/>
      <c r="L167" s="487"/>
      <c r="M167" s="487"/>
      <c r="N167" s="488"/>
      <c r="O167" s="487"/>
      <c r="P167" s="487"/>
      <c r="Q167" s="487"/>
      <c r="R167" s="487"/>
      <c r="S167" s="479"/>
    </row>
    <row r="168" spans="1:19">
      <c r="A168" s="479"/>
      <c r="B168" s="489"/>
      <c r="C168" s="489"/>
      <c r="D168" s="489"/>
      <c r="E168" s="489"/>
      <c r="F168" s="489"/>
      <c r="G168" s="489"/>
      <c r="H168" s="489"/>
      <c r="I168" s="489"/>
      <c r="J168" s="479"/>
      <c r="K168" s="487"/>
      <c r="L168" s="487"/>
      <c r="M168" s="487"/>
      <c r="N168" s="488"/>
      <c r="O168" s="487"/>
      <c r="P168" s="487"/>
      <c r="Q168" s="487"/>
      <c r="R168" s="487"/>
      <c r="S168" s="479"/>
    </row>
    <row r="169" spans="1:19">
      <c r="A169" s="479"/>
      <c r="B169" s="489"/>
      <c r="C169" s="489"/>
      <c r="D169" s="489"/>
      <c r="E169" s="489"/>
      <c r="F169" s="489"/>
      <c r="G169" s="489"/>
      <c r="H169" s="489"/>
      <c r="I169" s="489"/>
      <c r="J169" s="479"/>
      <c r="K169" s="487"/>
      <c r="L169" s="487"/>
      <c r="M169" s="487"/>
      <c r="N169" s="488"/>
      <c r="O169" s="487"/>
      <c r="P169" s="487"/>
      <c r="Q169" s="487"/>
      <c r="R169" s="487"/>
      <c r="S169" s="479"/>
    </row>
    <row r="170" spans="1:19">
      <c r="A170" s="479"/>
      <c r="B170" s="489"/>
      <c r="C170" s="489"/>
      <c r="D170" s="489"/>
      <c r="E170" s="489"/>
      <c r="F170" s="489"/>
      <c r="G170" s="489"/>
      <c r="H170" s="489"/>
      <c r="I170" s="489"/>
      <c r="J170" s="479"/>
      <c r="K170" s="487"/>
      <c r="L170" s="487"/>
      <c r="M170" s="487"/>
      <c r="N170" s="488"/>
      <c r="O170" s="487"/>
      <c r="P170" s="487"/>
      <c r="Q170" s="487"/>
      <c r="R170" s="487"/>
      <c r="S170" s="479"/>
    </row>
    <row r="171" spans="1:19">
      <c r="A171" s="479"/>
      <c r="B171" s="489"/>
      <c r="C171" s="489"/>
      <c r="D171" s="489"/>
      <c r="E171" s="489"/>
      <c r="F171" s="489"/>
      <c r="G171" s="489"/>
      <c r="H171" s="489"/>
      <c r="I171" s="489"/>
      <c r="J171" s="479"/>
      <c r="K171" s="487"/>
      <c r="L171" s="487"/>
      <c r="M171" s="487"/>
      <c r="N171" s="488"/>
      <c r="O171" s="487"/>
      <c r="P171" s="487"/>
      <c r="Q171" s="487"/>
      <c r="R171" s="487"/>
      <c r="S171" s="479"/>
    </row>
    <row r="172" spans="1:19">
      <c r="A172" s="479"/>
      <c r="B172" s="489"/>
      <c r="C172" s="489"/>
      <c r="D172" s="489"/>
      <c r="E172" s="489"/>
      <c r="F172" s="489"/>
      <c r="G172" s="489"/>
      <c r="H172" s="489"/>
      <c r="I172" s="489"/>
      <c r="J172" s="479"/>
      <c r="K172" s="487"/>
      <c r="L172" s="487"/>
      <c r="M172" s="487"/>
      <c r="N172" s="488"/>
      <c r="O172" s="487"/>
      <c r="P172" s="487"/>
      <c r="Q172" s="487"/>
      <c r="R172" s="487"/>
      <c r="S172" s="479"/>
    </row>
    <row r="173" spans="1:19">
      <c r="A173" s="479"/>
      <c r="B173" s="489"/>
      <c r="C173" s="489"/>
      <c r="D173" s="489"/>
      <c r="E173" s="489"/>
      <c r="F173" s="489"/>
      <c r="G173" s="489"/>
      <c r="H173" s="489"/>
      <c r="I173" s="489"/>
      <c r="J173" s="479"/>
      <c r="K173" s="487"/>
      <c r="L173" s="487"/>
      <c r="M173" s="487"/>
      <c r="N173" s="488"/>
      <c r="O173" s="487"/>
      <c r="P173" s="487"/>
      <c r="Q173" s="487"/>
      <c r="R173" s="487"/>
      <c r="S173" s="479"/>
    </row>
    <row r="174" spans="1:19">
      <c r="A174" s="479"/>
      <c r="B174" s="489"/>
      <c r="C174" s="489"/>
      <c r="D174" s="489"/>
      <c r="E174" s="489"/>
      <c r="F174" s="489"/>
      <c r="G174" s="489"/>
      <c r="H174" s="489"/>
      <c r="I174" s="489"/>
      <c r="J174" s="479"/>
      <c r="K174" s="487"/>
      <c r="L174" s="487"/>
      <c r="M174" s="487"/>
      <c r="N174" s="488"/>
      <c r="O174" s="487"/>
      <c r="P174" s="487"/>
      <c r="Q174" s="487"/>
      <c r="R174" s="487"/>
      <c r="S174" s="479"/>
    </row>
    <row r="175" spans="1:19">
      <c r="A175" s="479"/>
      <c r="B175" s="489"/>
      <c r="C175" s="489"/>
      <c r="D175" s="489"/>
      <c r="E175" s="489"/>
      <c r="F175" s="489"/>
      <c r="G175" s="489"/>
      <c r="H175" s="489"/>
      <c r="I175" s="489"/>
      <c r="J175" s="479"/>
      <c r="K175" s="487"/>
      <c r="L175" s="487"/>
      <c r="M175" s="487"/>
      <c r="N175" s="488"/>
      <c r="O175" s="487"/>
      <c r="P175" s="487"/>
      <c r="Q175" s="487"/>
      <c r="R175" s="487"/>
      <c r="S175" s="479"/>
    </row>
    <row r="176" spans="1:19">
      <c r="A176" s="479"/>
      <c r="B176" s="489"/>
      <c r="C176" s="489"/>
      <c r="D176" s="489"/>
      <c r="E176" s="489"/>
      <c r="F176" s="489"/>
      <c r="G176" s="489"/>
      <c r="H176" s="489"/>
      <c r="I176" s="489"/>
      <c r="J176" s="479"/>
      <c r="K176" s="487"/>
      <c r="L176" s="487"/>
      <c r="M176" s="487"/>
      <c r="N176" s="488"/>
      <c r="O176" s="487"/>
      <c r="P176" s="487"/>
      <c r="Q176" s="487"/>
      <c r="R176" s="487"/>
      <c r="S176" s="479"/>
    </row>
    <row r="177" spans="1:19">
      <c r="A177" s="479"/>
      <c r="B177" s="489"/>
      <c r="C177" s="489"/>
      <c r="D177" s="489"/>
      <c r="E177" s="489"/>
      <c r="F177" s="489"/>
      <c r="G177" s="489"/>
      <c r="H177" s="489"/>
      <c r="I177" s="489"/>
      <c r="J177" s="479"/>
      <c r="K177" s="487"/>
      <c r="L177" s="487"/>
      <c r="M177" s="487"/>
      <c r="N177" s="488"/>
      <c r="O177" s="487"/>
      <c r="P177" s="487"/>
      <c r="Q177" s="487"/>
      <c r="R177" s="487"/>
      <c r="S177" s="479"/>
    </row>
    <row r="178" spans="1:19">
      <c r="A178" s="479"/>
      <c r="B178" s="489"/>
      <c r="C178" s="489"/>
      <c r="D178" s="489"/>
      <c r="E178" s="489"/>
      <c r="F178" s="489"/>
      <c r="G178" s="489"/>
      <c r="H178" s="489"/>
      <c r="I178" s="489"/>
      <c r="J178" s="479"/>
      <c r="K178" s="487"/>
      <c r="L178" s="487"/>
      <c r="M178" s="487"/>
      <c r="N178" s="488"/>
      <c r="O178" s="487"/>
      <c r="P178" s="487"/>
      <c r="Q178" s="487"/>
      <c r="R178" s="487"/>
      <c r="S178" s="479"/>
    </row>
    <row r="179" spans="1:19">
      <c r="A179" s="479"/>
      <c r="B179" s="489"/>
      <c r="C179" s="489"/>
      <c r="D179" s="489"/>
      <c r="E179" s="489"/>
      <c r="F179" s="489"/>
      <c r="G179" s="489"/>
      <c r="H179" s="489"/>
      <c r="I179" s="489"/>
      <c r="J179" s="479"/>
      <c r="K179" s="487"/>
      <c r="L179" s="487"/>
      <c r="M179" s="487"/>
      <c r="N179" s="488"/>
      <c r="O179" s="487"/>
      <c r="P179" s="487"/>
      <c r="Q179" s="487"/>
      <c r="R179" s="487"/>
      <c r="S179" s="479"/>
    </row>
    <row r="180" spans="1:19">
      <c r="A180" s="479"/>
      <c r="B180" s="489"/>
      <c r="C180" s="489"/>
      <c r="D180" s="489"/>
      <c r="E180" s="489"/>
      <c r="F180" s="489"/>
      <c r="G180" s="489"/>
      <c r="H180" s="489"/>
      <c r="I180" s="489"/>
      <c r="J180" s="479"/>
      <c r="K180" s="487"/>
      <c r="L180" s="487"/>
      <c r="M180" s="487"/>
      <c r="N180" s="488"/>
      <c r="O180" s="487"/>
      <c r="P180" s="487"/>
      <c r="Q180" s="487"/>
      <c r="R180" s="487"/>
      <c r="S180" s="479"/>
    </row>
    <row r="181" spans="1:19">
      <c r="A181" s="479"/>
      <c r="B181" s="489"/>
      <c r="C181" s="489"/>
      <c r="D181" s="489"/>
      <c r="E181" s="489"/>
      <c r="F181" s="489"/>
      <c r="G181" s="489"/>
      <c r="H181" s="489"/>
      <c r="I181" s="489"/>
      <c r="J181" s="479"/>
      <c r="K181" s="487"/>
      <c r="L181" s="487"/>
      <c r="M181" s="487"/>
      <c r="N181" s="488"/>
      <c r="O181" s="487"/>
      <c r="P181" s="487"/>
      <c r="Q181" s="487"/>
      <c r="R181" s="487"/>
      <c r="S181" s="479"/>
    </row>
    <row r="182" spans="1:19">
      <c r="A182" s="479"/>
      <c r="B182" s="489"/>
      <c r="C182" s="489"/>
      <c r="D182" s="489"/>
      <c r="E182" s="489"/>
      <c r="F182" s="489"/>
      <c r="G182" s="489"/>
      <c r="H182" s="489"/>
      <c r="I182" s="489"/>
      <c r="J182" s="479"/>
      <c r="K182" s="487"/>
      <c r="L182" s="487"/>
      <c r="M182" s="487"/>
      <c r="N182" s="488"/>
      <c r="O182" s="487"/>
      <c r="P182" s="487"/>
      <c r="Q182" s="487"/>
      <c r="R182" s="487"/>
      <c r="S182" s="479"/>
    </row>
    <row r="183" spans="1:19">
      <c r="A183" s="479"/>
      <c r="B183" s="489"/>
      <c r="C183" s="489"/>
      <c r="D183" s="489"/>
      <c r="E183" s="489"/>
      <c r="F183" s="489"/>
      <c r="G183" s="489"/>
      <c r="H183" s="489"/>
      <c r="I183" s="489"/>
      <c r="J183" s="479"/>
      <c r="K183" s="487"/>
      <c r="L183" s="487"/>
      <c r="M183" s="487"/>
      <c r="N183" s="488"/>
      <c r="O183" s="487"/>
      <c r="P183" s="487"/>
      <c r="Q183" s="487"/>
      <c r="R183" s="487"/>
      <c r="S183" s="479"/>
    </row>
    <row r="184" spans="1:19">
      <c r="A184" s="479"/>
      <c r="B184" s="489"/>
      <c r="C184" s="489"/>
      <c r="D184" s="489"/>
      <c r="E184" s="489"/>
      <c r="F184" s="489"/>
      <c r="G184" s="489"/>
      <c r="H184" s="489"/>
      <c r="I184" s="489"/>
      <c r="J184" s="479"/>
      <c r="K184" s="487"/>
      <c r="L184" s="487"/>
      <c r="M184" s="487"/>
      <c r="N184" s="488"/>
      <c r="O184" s="487"/>
      <c r="P184" s="487"/>
      <c r="Q184" s="487"/>
      <c r="R184" s="487"/>
      <c r="S184" s="479"/>
    </row>
    <row r="185" spans="1:19">
      <c r="A185" s="479"/>
      <c r="B185" s="489"/>
      <c r="C185" s="489"/>
      <c r="D185" s="489"/>
      <c r="E185" s="489"/>
      <c r="F185" s="489"/>
      <c r="G185" s="489"/>
      <c r="H185" s="489"/>
      <c r="I185" s="489"/>
      <c r="J185" s="479"/>
      <c r="K185" s="487"/>
      <c r="L185" s="487"/>
      <c r="M185" s="487"/>
      <c r="N185" s="488"/>
      <c r="O185" s="487"/>
      <c r="P185" s="487"/>
      <c r="Q185" s="487"/>
      <c r="R185" s="487"/>
      <c r="S185" s="479"/>
    </row>
    <row r="186" spans="1:19">
      <c r="A186" s="479"/>
      <c r="B186" s="489"/>
      <c r="C186" s="489"/>
      <c r="D186" s="489"/>
      <c r="E186" s="489"/>
      <c r="F186" s="489"/>
      <c r="G186" s="489"/>
      <c r="H186" s="489"/>
      <c r="I186" s="489"/>
      <c r="J186" s="479"/>
      <c r="K186" s="487"/>
      <c r="L186" s="487"/>
      <c r="M186" s="487"/>
      <c r="N186" s="488"/>
      <c r="O186" s="487"/>
      <c r="P186" s="487"/>
      <c r="Q186" s="487"/>
      <c r="R186" s="487"/>
      <c r="S186" s="479"/>
    </row>
    <row r="187" spans="1:19">
      <c r="A187" s="479"/>
      <c r="B187" s="489"/>
      <c r="C187" s="489"/>
      <c r="D187" s="489"/>
      <c r="E187" s="489"/>
      <c r="F187" s="489"/>
      <c r="G187" s="489"/>
      <c r="H187" s="489"/>
      <c r="I187" s="489"/>
      <c r="J187" s="479"/>
      <c r="K187" s="487"/>
      <c r="L187" s="487"/>
      <c r="M187" s="487"/>
      <c r="N187" s="488"/>
      <c r="O187" s="487"/>
      <c r="P187" s="487"/>
      <c r="Q187" s="487"/>
      <c r="R187" s="487"/>
      <c r="S187" s="479"/>
    </row>
    <row r="188" spans="1:19">
      <c r="A188" s="479"/>
      <c r="B188" s="489"/>
      <c r="C188" s="489"/>
      <c r="D188" s="489"/>
      <c r="E188" s="489"/>
      <c r="F188" s="489"/>
      <c r="G188" s="489"/>
      <c r="H188" s="489"/>
      <c r="I188" s="489"/>
      <c r="J188" s="479"/>
      <c r="K188" s="487"/>
      <c r="L188" s="487"/>
      <c r="M188" s="487"/>
      <c r="N188" s="488"/>
      <c r="O188" s="487"/>
      <c r="P188" s="487"/>
      <c r="Q188" s="487"/>
      <c r="R188" s="487"/>
      <c r="S188" s="479"/>
    </row>
    <row r="189" spans="1:19">
      <c r="A189" s="479"/>
      <c r="B189" s="489"/>
      <c r="C189" s="489"/>
      <c r="D189" s="489"/>
      <c r="E189" s="489"/>
      <c r="F189" s="489"/>
      <c r="G189" s="489"/>
      <c r="H189" s="489"/>
      <c r="I189" s="489"/>
      <c r="J189" s="479"/>
      <c r="K189" s="487"/>
      <c r="L189" s="487"/>
      <c r="M189" s="487"/>
      <c r="N189" s="488"/>
      <c r="O189" s="487"/>
      <c r="P189" s="487"/>
      <c r="Q189" s="487"/>
      <c r="R189" s="487"/>
      <c r="S189" s="479"/>
    </row>
    <row r="190" spans="1:19">
      <c r="A190" s="479"/>
      <c r="B190" s="489"/>
      <c r="C190" s="489"/>
      <c r="D190" s="489"/>
      <c r="E190" s="489"/>
      <c r="F190" s="489"/>
      <c r="G190" s="489"/>
      <c r="H190" s="489"/>
      <c r="I190" s="489"/>
      <c r="J190" s="479"/>
      <c r="K190" s="487"/>
      <c r="L190" s="487"/>
      <c r="M190" s="487"/>
      <c r="N190" s="488"/>
      <c r="O190" s="487"/>
      <c r="P190" s="487"/>
      <c r="Q190" s="487"/>
      <c r="R190" s="487"/>
      <c r="S190" s="479"/>
    </row>
    <row r="191" spans="1:19">
      <c r="A191" s="479"/>
      <c r="B191" s="489"/>
      <c r="C191" s="489"/>
      <c r="D191" s="489"/>
      <c r="E191" s="489"/>
      <c r="F191" s="489"/>
      <c r="G191" s="489"/>
      <c r="H191" s="489"/>
      <c r="I191" s="489"/>
      <c r="J191" s="479"/>
      <c r="K191" s="487"/>
      <c r="L191" s="487"/>
      <c r="M191" s="487"/>
      <c r="N191" s="488"/>
      <c r="O191" s="487"/>
      <c r="P191" s="487"/>
      <c r="Q191" s="487"/>
      <c r="R191" s="487"/>
      <c r="S191" s="479"/>
    </row>
    <row r="192" spans="1:19">
      <c r="A192" s="479"/>
      <c r="B192" s="489"/>
      <c r="C192" s="489"/>
      <c r="D192" s="489"/>
      <c r="E192" s="489"/>
      <c r="F192" s="489"/>
      <c r="G192" s="489"/>
      <c r="H192" s="489"/>
      <c r="I192" s="489"/>
      <c r="J192" s="479"/>
      <c r="K192" s="487"/>
      <c r="L192" s="487"/>
      <c r="M192" s="487"/>
      <c r="N192" s="488"/>
      <c r="O192" s="487"/>
      <c r="P192" s="487"/>
      <c r="Q192" s="487"/>
      <c r="R192" s="487"/>
      <c r="S192" s="479"/>
    </row>
    <row r="193" spans="1:19">
      <c r="A193" s="479"/>
      <c r="B193" s="489"/>
      <c r="C193" s="489"/>
      <c r="D193" s="489"/>
      <c r="E193" s="489"/>
      <c r="F193" s="489"/>
      <c r="G193" s="489"/>
      <c r="H193" s="489"/>
      <c r="I193" s="489"/>
      <c r="J193" s="479"/>
      <c r="K193" s="487"/>
      <c r="L193" s="487"/>
      <c r="M193" s="487"/>
      <c r="N193" s="488"/>
      <c r="O193" s="487"/>
      <c r="P193" s="487"/>
      <c r="Q193" s="487"/>
      <c r="R193" s="487"/>
      <c r="S193" s="479"/>
    </row>
    <row r="194" spans="1:19">
      <c r="A194" s="479"/>
      <c r="B194" s="489"/>
      <c r="C194" s="489"/>
      <c r="D194" s="489"/>
      <c r="E194" s="489"/>
      <c r="F194" s="489"/>
      <c r="G194" s="489"/>
      <c r="H194" s="489"/>
      <c r="I194" s="489"/>
      <c r="J194" s="479"/>
      <c r="K194" s="487"/>
      <c r="L194" s="487"/>
      <c r="M194" s="487"/>
      <c r="N194" s="488"/>
      <c r="O194" s="487"/>
      <c r="P194" s="487"/>
      <c r="Q194" s="487"/>
      <c r="R194" s="487"/>
      <c r="S194" s="479"/>
    </row>
    <row r="195" spans="1:19">
      <c r="A195" s="479"/>
      <c r="B195" s="489"/>
      <c r="C195" s="489"/>
      <c r="D195" s="489"/>
      <c r="E195" s="489"/>
      <c r="F195" s="489"/>
      <c r="G195" s="489"/>
      <c r="H195" s="489"/>
      <c r="I195" s="489"/>
      <c r="J195" s="479"/>
      <c r="K195" s="487"/>
      <c r="L195" s="487"/>
      <c r="M195" s="487"/>
      <c r="N195" s="488"/>
      <c r="O195" s="487"/>
      <c r="P195" s="487"/>
      <c r="Q195" s="487"/>
      <c r="R195" s="487"/>
      <c r="S195" s="479"/>
    </row>
    <row r="196" spans="1:19">
      <c r="A196" s="479"/>
      <c r="B196" s="489"/>
      <c r="C196" s="489"/>
      <c r="D196" s="489"/>
      <c r="E196" s="489"/>
      <c r="F196" s="489"/>
      <c r="G196" s="489"/>
      <c r="H196" s="489"/>
      <c r="I196" s="489"/>
      <c r="J196" s="479"/>
      <c r="K196" s="487"/>
      <c r="L196" s="487"/>
      <c r="M196" s="487"/>
      <c r="N196" s="488"/>
      <c r="O196" s="487"/>
      <c r="P196" s="487"/>
      <c r="Q196" s="487"/>
      <c r="R196" s="487"/>
      <c r="S196" s="479"/>
    </row>
    <row r="197" spans="1:19">
      <c r="A197" s="479"/>
      <c r="B197" s="489"/>
      <c r="C197" s="489"/>
      <c r="D197" s="489"/>
      <c r="E197" s="489"/>
      <c r="F197" s="489"/>
      <c r="G197" s="489"/>
      <c r="H197" s="489"/>
      <c r="I197" s="489"/>
      <c r="J197" s="479"/>
      <c r="K197" s="487"/>
      <c r="L197" s="487"/>
      <c r="M197" s="487"/>
      <c r="N197" s="488"/>
      <c r="O197" s="487"/>
      <c r="P197" s="487"/>
      <c r="Q197" s="487"/>
      <c r="R197" s="487"/>
      <c r="S197" s="479"/>
    </row>
    <row r="198" spans="1:19">
      <c r="A198" s="479"/>
      <c r="B198" s="489"/>
      <c r="C198" s="489"/>
      <c r="D198" s="489"/>
      <c r="E198" s="489"/>
      <c r="F198" s="489"/>
      <c r="G198" s="489"/>
      <c r="H198" s="489"/>
      <c r="I198" s="489"/>
      <c r="J198" s="479"/>
      <c r="K198" s="487"/>
      <c r="L198" s="487"/>
      <c r="M198" s="487"/>
      <c r="N198" s="488"/>
      <c r="O198" s="487"/>
      <c r="P198" s="487"/>
      <c r="Q198" s="487"/>
      <c r="R198" s="487"/>
      <c r="S198" s="479"/>
    </row>
    <row r="199" spans="1:19">
      <c r="A199" s="479"/>
      <c r="B199" s="489"/>
      <c r="C199" s="489"/>
      <c r="D199" s="489"/>
      <c r="E199" s="489"/>
      <c r="F199" s="489"/>
      <c r="G199" s="489"/>
      <c r="H199" s="489"/>
      <c r="I199" s="489"/>
      <c r="J199" s="479"/>
      <c r="K199" s="487"/>
      <c r="L199" s="487"/>
      <c r="M199" s="487"/>
      <c r="N199" s="488"/>
      <c r="O199" s="487"/>
      <c r="P199" s="487"/>
      <c r="Q199" s="487"/>
      <c r="R199" s="487"/>
      <c r="S199" s="479"/>
    </row>
    <row r="200" spans="1:19">
      <c r="A200" s="479"/>
      <c r="B200" s="489"/>
      <c r="C200" s="489"/>
      <c r="D200" s="489"/>
      <c r="E200" s="489"/>
      <c r="F200" s="489"/>
      <c r="G200" s="489"/>
      <c r="H200" s="489"/>
      <c r="I200" s="489"/>
      <c r="J200" s="479"/>
      <c r="K200" s="487"/>
      <c r="L200" s="487"/>
      <c r="M200" s="487"/>
      <c r="N200" s="488"/>
      <c r="O200" s="487"/>
      <c r="P200" s="487"/>
      <c r="Q200" s="487"/>
      <c r="R200" s="487"/>
      <c r="S200" s="479"/>
    </row>
    <row r="201" spans="1:19">
      <c r="A201" s="479"/>
      <c r="B201" s="489"/>
      <c r="C201" s="489"/>
      <c r="D201" s="489"/>
      <c r="E201" s="489"/>
      <c r="F201" s="489"/>
      <c r="G201" s="489"/>
      <c r="H201" s="489"/>
      <c r="I201" s="489"/>
      <c r="J201" s="479"/>
      <c r="K201" s="487"/>
      <c r="L201" s="487"/>
      <c r="M201" s="487"/>
      <c r="N201" s="488"/>
      <c r="O201" s="487"/>
      <c r="P201" s="487"/>
      <c r="Q201" s="487"/>
      <c r="R201" s="487"/>
      <c r="S201" s="479"/>
    </row>
    <row r="202" spans="1:19">
      <c r="A202" s="479"/>
      <c r="B202" s="489"/>
      <c r="C202" s="489"/>
      <c r="D202" s="489"/>
      <c r="E202" s="489"/>
      <c r="F202" s="489"/>
      <c r="G202" s="489"/>
      <c r="H202" s="489"/>
      <c r="I202" s="489"/>
      <c r="J202" s="479"/>
      <c r="K202" s="487"/>
      <c r="L202" s="487"/>
      <c r="M202" s="487"/>
      <c r="N202" s="488"/>
      <c r="O202" s="487"/>
      <c r="P202" s="487"/>
      <c r="Q202" s="487"/>
      <c r="R202" s="487"/>
      <c r="S202" s="479"/>
    </row>
    <row r="203" spans="1:19">
      <c r="A203" s="479"/>
      <c r="B203" s="489"/>
      <c r="C203" s="489"/>
      <c r="D203" s="489"/>
      <c r="E203" s="489"/>
      <c r="F203" s="489"/>
      <c r="G203" s="489"/>
      <c r="H203" s="489"/>
      <c r="I203" s="489"/>
      <c r="J203" s="479"/>
      <c r="K203" s="487"/>
      <c r="L203" s="487"/>
      <c r="M203" s="487"/>
      <c r="N203" s="488"/>
      <c r="O203" s="487"/>
      <c r="P203" s="487"/>
      <c r="Q203" s="487"/>
      <c r="R203" s="487"/>
      <c r="S203" s="479"/>
    </row>
    <row r="204" spans="1:19">
      <c r="A204" s="479"/>
      <c r="B204" s="489"/>
      <c r="C204" s="489"/>
      <c r="D204" s="489"/>
      <c r="E204" s="489"/>
      <c r="F204" s="489"/>
      <c r="G204" s="489"/>
      <c r="H204" s="489"/>
      <c r="I204" s="489"/>
      <c r="J204" s="479"/>
      <c r="K204" s="487"/>
      <c r="L204" s="487"/>
      <c r="M204" s="487"/>
      <c r="N204" s="488"/>
      <c r="O204" s="487"/>
      <c r="P204" s="487"/>
      <c r="Q204" s="487"/>
      <c r="R204" s="487"/>
      <c r="S204" s="479"/>
    </row>
    <row r="205" spans="1:19">
      <c r="A205" s="479"/>
      <c r="B205" s="489"/>
      <c r="C205" s="489"/>
      <c r="D205" s="489"/>
      <c r="E205" s="489"/>
      <c r="F205" s="489"/>
      <c r="G205" s="489"/>
      <c r="H205" s="489"/>
      <c r="I205" s="489"/>
      <c r="J205" s="479"/>
      <c r="K205" s="487"/>
      <c r="L205" s="487"/>
      <c r="M205" s="487"/>
      <c r="N205" s="488"/>
      <c r="O205" s="487"/>
      <c r="P205" s="487"/>
      <c r="Q205" s="487"/>
      <c r="R205" s="487"/>
      <c r="S205" s="479"/>
    </row>
    <row r="206" spans="1:19">
      <c r="A206" s="479"/>
      <c r="B206" s="489"/>
      <c r="C206" s="489"/>
      <c r="D206" s="489"/>
      <c r="E206" s="489"/>
      <c r="F206" s="489"/>
      <c r="G206" s="489"/>
      <c r="H206" s="489"/>
      <c r="I206" s="489"/>
      <c r="J206" s="479"/>
      <c r="K206" s="487"/>
      <c r="L206" s="487"/>
      <c r="M206" s="487"/>
      <c r="N206" s="488"/>
      <c r="O206" s="487"/>
      <c r="P206" s="487"/>
      <c r="Q206" s="487"/>
      <c r="R206" s="487"/>
      <c r="S206" s="479"/>
    </row>
    <row r="207" spans="1:19">
      <c r="A207" s="479"/>
      <c r="B207" s="489"/>
      <c r="C207" s="489"/>
      <c r="D207" s="489"/>
      <c r="E207" s="489"/>
      <c r="F207" s="489"/>
      <c r="G207" s="489"/>
      <c r="H207" s="489"/>
      <c r="I207" s="489"/>
      <c r="J207" s="479"/>
      <c r="K207" s="487"/>
      <c r="L207" s="487"/>
      <c r="M207" s="487"/>
      <c r="N207" s="488"/>
      <c r="O207" s="487"/>
      <c r="P207" s="487"/>
      <c r="Q207" s="487"/>
      <c r="R207" s="487"/>
      <c r="S207" s="479"/>
    </row>
    <row r="208" spans="1:19">
      <c r="A208" s="479"/>
      <c r="B208" s="489"/>
      <c r="C208" s="489"/>
      <c r="D208" s="489"/>
      <c r="E208" s="489"/>
      <c r="F208" s="489"/>
      <c r="G208" s="489"/>
      <c r="H208" s="489"/>
      <c r="I208" s="489"/>
      <c r="J208" s="479"/>
      <c r="K208" s="487"/>
      <c r="L208" s="487"/>
      <c r="M208" s="487"/>
      <c r="N208" s="488"/>
      <c r="O208" s="487"/>
      <c r="P208" s="487"/>
      <c r="Q208" s="487"/>
      <c r="R208" s="487"/>
      <c r="S208" s="479"/>
    </row>
    <row r="209" spans="1:19">
      <c r="A209" s="479"/>
      <c r="B209" s="489"/>
      <c r="C209" s="489"/>
      <c r="D209" s="489"/>
      <c r="E209" s="489"/>
      <c r="F209" s="489"/>
      <c r="G209" s="489"/>
      <c r="H209" s="489"/>
      <c r="I209" s="489"/>
      <c r="J209" s="479"/>
      <c r="K209" s="487"/>
      <c r="L209" s="487"/>
      <c r="M209" s="487"/>
      <c r="N209" s="488"/>
      <c r="O209" s="487"/>
      <c r="P209" s="487"/>
      <c r="Q209" s="487"/>
      <c r="R209" s="487"/>
      <c r="S209" s="479"/>
    </row>
    <row r="210" spans="1:19">
      <c r="A210" s="479"/>
      <c r="B210" s="489"/>
      <c r="C210" s="489"/>
      <c r="D210" s="489"/>
      <c r="E210" s="489"/>
      <c r="F210" s="489"/>
      <c r="G210" s="489"/>
      <c r="H210" s="489"/>
      <c r="I210" s="489"/>
      <c r="J210" s="479"/>
      <c r="K210" s="487"/>
      <c r="L210" s="487"/>
      <c r="M210" s="487"/>
      <c r="N210" s="488"/>
      <c r="O210" s="487"/>
      <c r="P210" s="487"/>
      <c r="Q210" s="487"/>
      <c r="R210" s="487"/>
      <c r="S210" s="479"/>
    </row>
    <row r="211" spans="1:19">
      <c r="A211" s="479"/>
      <c r="B211" s="489"/>
      <c r="C211" s="489"/>
      <c r="D211" s="489"/>
      <c r="E211" s="489"/>
      <c r="F211" s="489"/>
      <c r="G211" s="489"/>
      <c r="H211" s="489"/>
      <c r="I211" s="489"/>
      <c r="J211" s="479"/>
      <c r="K211" s="487"/>
      <c r="L211" s="487"/>
      <c r="M211" s="487"/>
      <c r="N211" s="488"/>
      <c r="O211" s="487"/>
      <c r="P211" s="487"/>
      <c r="Q211" s="487"/>
      <c r="R211" s="487"/>
      <c r="S211" s="479"/>
    </row>
    <row r="212" spans="1:19">
      <c r="A212" s="479"/>
      <c r="B212" s="489"/>
      <c r="C212" s="489"/>
      <c r="D212" s="489"/>
      <c r="E212" s="489"/>
      <c r="F212" s="489"/>
      <c r="G212" s="489"/>
      <c r="H212" s="489"/>
      <c r="I212" s="489"/>
      <c r="J212" s="479"/>
      <c r="K212" s="487"/>
      <c r="L212" s="487"/>
      <c r="M212" s="487"/>
      <c r="N212" s="488"/>
      <c r="O212" s="487"/>
      <c r="P212" s="487"/>
      <c r="Q212" s="487"/>
      <c r="R212" s="487"/>
      <c r="S212" s="479"/>
    </row>
    <row r="213" spans="1:19">
      <c r="A213" s="479"/>
      <c r="B213" s="489"/>
      <c r="C213" s="489"/>
      <c r="D213" s="489"/>
      <c r="E213" s="489"/>
      <c r="F213" s="489"/>
      <c r="G213" s="489"/>
      <c r="H213" s="489"/>
      <c r="I213" s="489"/>
      <c r="J213" s="479"/>
      <c r="K213" s="487"/>
      <c r="L213" s="487"/>
      <c r="M213" s="487"/>
      <c r="N213" s="488"/>
      <c r="O213" s="487"/>
      <c r="P213" s="487"/>
      <c r="Q213" s="487"/>
      <c r="R213" s="487"/>
      <c r="S213" s="479"/>
    </row>
    <row r="214" spans="1:19">
      <c r="A214" s="479"/>
      <c r="B214" s="489"/>
      <c r="C214" s="489"/>
      <c r="D214" s="489"/>
      <c r="E214" s="489"/>
      <c r="F214" s="489"/>
      <c r="G214" s="489"/>
      <c r="H214" s="489"/>
      <c r="I214" s="489"/>
      <c r="J214" s="479"/>
      <c r="K214" s="487"/>
      <c r="L214" s="487"/>
      <c r="M214" s="487"/>
      <c r="N214" s="488"/>
      <c r="O214" s="487"/>
      <c r="P214" s="487"/>
      <c r="Q214" s="487"/>
      <c r="R214" s="487"/>
      <c r="S214" s="479"/>
    </row>
    <row r="215" spans="1:19">
      <c r="A215" s="479"/>
      <c r="B215" s="489"/>
      <c r="C215" s="489"/>
      <c r="D215" s="489"/>
      <c r="E215" s="489"/>
      <c r="F215" s="489"/>
      <c r="G215" s="489"/>
      <c r="H215" s="489"/>
      <c r="I215" s="489"/>
      <c r="J215" s="479"/>
      <c r="K215" s="487"/>
      <c r="L215" s="487"/>
      <c r="M215" s="487"/>
      <c r="N215" s="488"/>
      <c r="O215" s="487"/>
      <c r="P215" s="487"/>
      <c r="Q215" s="487"/>
      <c r="R215" s="487"/>
      <c r="S215" s="479"/>
    </row>
    <row r="216" spans="1:19">
      <c r="A216" s="479"/>
      <c r="B216" s="489"/>
      <c r="C216" s="489"/>
      <c r="D216" s="489"/>
      <c r="E216" s="489"/>
      <c r="F216" s="489"/>
      <c r="G216" s="489"/>
      <c r="H216" s="489"/>
      <c r="I216" s="489"/>
      <c r="J216" s="479"/>
      <c r="K216" s="487"/>
      <c r="L216" s="487"/>
      <c r="M216" s="487"/>
      <c r="N216" s="488"/>
      <c r="O216" s="487"/>
      <c r="P216" s="487"/>
      <c r="Q216" s="487"/>
      <c r="R216" s="487"/>
      <c r="S216" s="479"/>
    </row>
    <row r="217" spans="1:19">
      <c r="A217" s="479"/>
      <c r="B217" s="489"/>
      <c r="C217" s="489"/>
      <c r="D217" s="489"/>
      <c r="E217" s="489"/>
      <c r="F217" s="489"/>
      <c r="G217" s="489"/>
      <c r="H217" s="489"/>
      <c r="I217" s="489"/>
      <c r="J217" s="479"/>
      <c r="K217" s="487"/>
      <c r="L217" s="487"/>
      <c r="M217" s="487"/>
      <c r="N217" s="488"/>
      <c r="O217" s="487"/>
      <c r="P217" s="487"/>
      <c r="Q217" s="487"/>
      <c r="R217" s="487"/>
      <c r="S217" s="479"/>
    </row>
    <row r="218" spans="1:19">
      <c r="A218" s="479"/>
      <c r="B218" s="489"/>
      <c r="C218" s="489"/>
      <c r="D218" s="489"/>
      <c r="E218" s="489"/>
      <c r="F218" s="489"/>
      <c r="G218" s="489"/>
      <c r="H218" s="489"/>
      <c r="I218" s="489"/>
      <c r="J218" s="479"/>
      <c r="K218" s="487"/>
      <c r="L218" s="487"/>
      <c r="M218" s="487"/>
      <c r="N218" s="488"/>
      <c r="O218" s="487"/>
      <c r="P218" s="487"/>
      <c r="Q218" s="487"/>
      <c r="R218" s="487"/>
      <c r="S218" s="479"/>
    </row>
    <row r="219" spans="1:19">
      <c r="A219" s="479"/>
      <c r="B219" s="489"/>
      <c r="C219" s="489"/>
      <c r="D219" s="489"/>
      <c r="E219" s="489"/>
      <c r="F219" s="489"/>
      <c r="G219" s="489"/>
      <c r="H219" s="489"/>
      <c r="I219" s="489"/>
      <c r="J219" s="479"/>
      <c r="K219" s="487"/>
      <c r="L219" s="487"/>
      <c r="M219" s="487"/>
      <c r="N219" s="488"/>
      <c r="O219" s="487"/>
      <c r="P219" s="487"/>
      <c r="Q219" s="487"/>
      <c r="R219" s="487"/>
      <c r="S219" s="479"/>
    </row>
    <row r="220" spans="1:19">
      <c r="A220" s="479"/>
      <c r="B220" s="489"/>
      <c r="C220" s="489"/>
      <c r="D220" s="489"/>
      <c r="E220" s="489"/>
      <c r="F220" s="489"/>
      <c r="G220" s="489"/>
      <c r="H220" s="489"/>
      <c r="I220" s="489"/>
      <c r="J220" s="479"/>
      <c r="K220" s="487"/>
      <c r="L220" s="487"/>
      <c r="M220" s="487"/>
      <c r="N220" s="488"/>
      <c r="O220" s="487"/>
      <c r="P220" s="487"/>
      <c r="Q220" s="487"/>
      <c r="R220" s="487"/>
      <c r="S220" s="479"/>
    </row>
    <row r="221" spans="1:19">
      <c r="A221" s="479"/>
      <c r="B221" s="489"/>
      <c r="C221" s="489"/>
      <c r="D221" s="489"/>
      <c r="E221" s="489"/>
      <c r="F221" s="489"/>
      <c r="G221" s="489"/>
      <c r="H221" s="489"/>
      <c r="I221" s="489"/>
      <c r="J221" s="479"/>
      <c r="K221" s="487"/>
      <c r="L221" s="487"/>
      <c r="M221" s="487"/>
      <c r="N221" s="488"/>
      <c r="O221" s="487"/>
      <c r="P221" s="487"/>
      <c r="Q221" s="487"/>
      <c r="R221" s="487"/>
      <c r="S221" s="479"/>
    </row>
    <row r="222" spans="1:19">
      <c r="A222" s="479"/>
      <c r="B222" s="489"/>
      <c r="C222" s="489"/>
      <c r="D222" s="489"/>
      <c r="E222" s="489"/>
      <c r="F222" s="489"/>
      <c r="G222" s="489"/>
      <c r="H222" s="489"/>
      <c r="I222" s="489"/>
      <c r="J222" s="479"/>
      <c r="K222" s="487"/>
      <c r="L222" s="487"/>
      <c r="M222" s="487"/>
      <c r="N222" s="488"/>
      <c r="O222" s="487"/>
      <c r="P222" s="487"/>
      <c r="Q222" s="487"/>
      <c r="R222" s="487"/>
      <c r="S222" s="479"/>
    </row>
    <row r="223" spans="1:19">
      <c r="A223" s="479"/>
      <c r="B223" s="489"/>
      <c r="C223" s="489"/>
      <c r="D223" s="489"/>
      <c r="E223" s="489"/>
      <c r="F223" s="489"/>
      <c r="G223" s="489"/>
      <c r="H223" s="489"/>
      <c r="I223" s="489"/>
      <c r="J223" s="479"/>
      <c r="K223" s="487"/>
      <c r="L223" s="487"/>
      <c r="M223" s="487"/>
      <c r="N223" s="488"/>
      <c r="O223" s="487"/>
      <c r="P223" s="487"/>
      <c r="Q223" s="487"/>
      <c r="R223" s="487"/>
      <c r="S223" s="479"/>
    </row>
    <row r="224" spans="1:19">
      <c r="A224" s="479"/>
      <c r="B224" s="489"/>
      <c r="C224" s="489"/>
      <c r="D224" s="489"/>
      <c r="E224" s="489"/>
      <c r="F224" s="489"/>
      <c r="G224" s="489"/>
      <c r="H224" s="489"/>
      <c r="I224" s="489"/>
      <c r="J224" s="479"/>
      <c r="K224" s="487"/>
      <c r="L224" s="487"/>
      <c r="M224" s="487"/>
      <c r="N224" s="488"/>
      <c r="O224" s="487"/>
      <c r="P224" s="487"/>
      <c r="Q224" s="487"/>
      <c r="R224" s="487"/>
      <c r="S224" s="479"/>
    </row>
    <row r="225" spans="1:19">
      <c r="A225" s="479"/>
      <c r="B225" s="489"/>
      <c r="C225" s="489"/>
      <c r="D225" s="489"/>
      <c r="E225" s="489"/>
      <c r="F225" s="489"/>
      <c r="G225" s="489"/>
      <c r="H225" s="489"/>
      <c r="I225" s="489"/>
      <c r="J225" s="479"/>
      <c r="K225" s="487"/>
      <c r="L225" s="487"/>
      <c r="M225" s="487"/>
      <c r="N225" s="488"/>
      <c r="O225" s="487"/>
      <c r="P225" s="487"/>
      <c r="Q225" s="487"/>
      <c r="R225" s="487"/>
      <c r="S225" s="479"/>
    </row>
    <row r="226" spans="1:19">
      <c r="A226" s="479"/>
      <c r="B226" s="489"/>
      <c r="C226" s="489"/>
      <c r="D226" s="489"/>
      <c r="E226" s="489"/>
      <c r="F226" s="489"/>
      <c r="G226" s="489"/>
      <c r="H226" s="489"/>
      <c r="I226" s="489"/>
      <c r="J226" s="479"/>
      <c r="K226" s="487"/>
      <c r="L226" s="487"/>
      <c r="M226" s="487"/>
      <c r="N226" s="488"/>
      <c r="O226" s="487"/>
      <c r="P226" s="487"/>
      <c r="Q226" s="487"/>
      <c r="R226" s="487"/>
      <c r="S226" s="479"/>
    </row>
    <row r="227" spans="1:19">
      <c r="A227" s="479"/>
      <c r="B227" s="489"/>
      <c r="C227" s="489"/>
      <c r="D227" s="489"/>
      <c r="E227" s="489"/>
      <c r="F227" s="489"/>
      <c r="G227" s="489"/>
      <c r="H227" s="489"/>
      <c r="I227" s="489"/>
      <c r="J227" s="479"/>
      <c r="K227" s="487"/>
      <c r="L227" s="487"/>
      <c r="M227" s="487"/>
      <c r="N227" s="488"/>
      <c r="O227" s="487"/>
      <c r="P227" s="487"/>
      <c r="Q227" s="487"/>
      <c r="R227" s="487"/>
      <c r="S227" s="479"/>
    </row>
    <row r="228" spans="1:19">
      <c r="A228" s="479"/>
      <c r="B228" s="489"/>
      <c r="C228" s="489"/>
      <c r="D228" s="489"/>
      <c r="E228" s="489"/>
      <c r="F228" s="489"/>
      <c r="G228" s="489"/>
      <c r="H228" s="489"/>
      <c r="I228" s="489"/>
      <c r="J228" s="479"/>
      <c r="K228" s="487"/>
      <c r="L228" s="487"/>
      <c r="M228" s="487"/>
      <c r="N228" s="488"/>
      <c r="O228" s="487"/>
      <c r="P228" s="487"/>
      <c r="Q228" s="487"/>
      <c r="R228" s="487"/>
      <c r="S228" s="479"/>
    </row>
    <row r="229" spans="1:19">
      <c r="A229" s="479"/>
      <c r="B229" s="489"/>
      <c r="C229" s="489"/>
      <c r="D229" s="489"/>
      <c r="E229" s="489"/>
      <c r="F229" s="489"/>
      <c r="G229" s="489"/>
      <c r="H229" s="489"/>
      <c r="I229" s="489"/>
      <c r="J229" s="479"/>
      <c r="K229" s="487"/>
      <c r="L229" s="487"/>
      <c r="M229" s="487"/>
      <c r="N229" s="488"/>
      <c r="O229" s="487"/>
      <c r="P229" s="487"/>
      <c r="Q229" s="487"/>
      <c r="R229" s="487"/>
      <c r="S229" s="479"/>
    </row>
    <row r="230" spans="1:19">
      <c r="A230" s="479"/>
      <c r="B230" s="489"/>
      <c r="C230" s="489"/>
      <c r="D230" s="489"/>
      <c r="E230" s="489"/>
      <c r="F230" s="489"/>
      <c r="G230" s="489"/>
      <c r="H230" s="489"/>
      <c r="I230" s="489"/>
      <c r="J230" s="479"/>
      <c r="K230" s="487"/>
      <c r="L230" s="487"/>
      <c r="M230" s="487"/>
      <c r="N230" s="488"/>
      <c r="O230" s="487"/>
      <c r="P230" s="487"/>
      <c r="Q230" s="487"/>
      <c r="R230" s="487"/>
      <c r="S230" s="479"/>
    </row>
    <row r="231" spans="1:19">
      <c r="A231" s="479"/>
      <c r="B231" s="489"/>
      <c r="C231" s="489"/>
      <c r="D231" s="489"/>
      <c r="E231" s="489"/>
      <c r="F231" s="489"/>
      <c r="G231" s="489"/>
      <c r="H231" s="489"/>
      <c r="I231" s="489"/>
      <c r="J231" s="479"/>
      <c r="K231" s="487"/>
      <c r="L231" s="487"/>
      <c r="M231" s="487"/>
      <c r="N231" s="488"/>
      <c r="O231" s="487"/>
      <c r="P231" s="487"/>
      <c r="Q231" s="487"/>
      <c r="R231" s="487"/>
      <c r="S231" s="479"/>
    </row>
    <row r="232" spans="1:19">
      <c r="A232" s="479"/>
      <c r="B232" s="489"/>
      <c r="C232" s="489"/>
      <c r="D232" s="489"/>
      <c r="E232" s="489"/>
      <c r="F232" s="489"/>
      <c r="G232" s="489"/>
      <c r="H232" s="489"/>
      <c r="I232" s="489"/>
      <c r="J232" s="479"/>
      <c r="K232" s="487"/>
      <c r="L232" s="487"/>
      <c r="M232" s="487"/>
      <c r="N232" s="488"/>
      <c r="O232" s="487"/>
      <c r="P232" s="487"/>
      <c r="Q232" s="487"/>
      <c r="R232" s="487"/>
      <c r="S232" s="479"/>
    </row>
    <row r="233" spans="1:19">
      <c r="A233" s="479"/>
      <c r="B233" s="489"/>
      <c r="C233" s="489"/>
      <c r="D233" s="489"/>
      <c r="E233" s="489"/>
      <c r="F233" s="489"/>
      <c r="G233" s="489"/>
      <c r="H233" s="489"/>
      <c r="I233" s="489"/>
      <c r="J233" s="479"/>
      <c r="K233" s="487"/>
      <c r="L233" s="487"/>
      <c r="M233" s="487"/>
      <c r="N233" s="488"/>
      <c r="O233" s="487"/>
      <c r="P233" s="487"/>
      <c r="Q233" s="487"/>
      <c r="R233" s="487"/>
      <c r="S233" s="479"/>
    </row>
    <row r="234" spans="1:19">
      <c r="A234" s="479"/>
      <c r="B234" s="489"/>
      <c r="C234" s="489"/>
      <c r="D234" s="489"/>
      <c r="E234" s="489"/>
      <c r="F234" s="489"/>
      <c r="G234" s="489"/>
      <c r="H234" s="489"/>
      <c r="I234" s="489"/>
      <c r="J234" s="479"/>
      <c r="K234" s="487"/>
      <c r="L234" s="487"/>
      <c r="M234" s="487"/>
      <c r="N234" s="488"/>
      <c r="O234" s="487"/>
      <c r="P234" s="487"/>
      <c r="Q234" s="487"/>
      <c r="R234" s="487"/>
      <c r="S234" s="479"/>
    </row>
    <row r="235" spans="1:19">
      <c r="A235" s="479"/>
      <c r="B235" s="489"/>
      <c r="C235" s="489"/>
      <c r="D235" s="489"/>
      <c r="E235" s="489"/>
      <c r="F235" s="489"/>
      <c r="G235" s="489"/>
      <c r="H235" s="489"/>
      <c r="I235" s="489"/>
      <c r="J235" s="479"/>
      <c r="K235" s="487"/>
      <c r="L235" s="487"/>
      <c r="M235" s="487"/>
      <c r="N235" s="488"/>
      <c r="O235" s="487"/>
      <c r="P235" s="487"/>
      <c r="Q235" s="487"/>
      <c r="R235" s="487"/>
      <c r="S235" s="479"/>
    </row>
    <row r="236" spans="1:19">
      <c r="A236" s="479"/>
      <c r="B236" s="489"/>
      <c r="C236" s="489"/>
      <c r="D236" s="489"/>
      <c r="E236" s="489"/>
      <c r="F236" s="489"/>
      <c r="G236" s="489"/>
      <c r="H236" s="489"/>
      <c r="I236" s="489"/>
      <c r="J236" s="479"/>
      <c r="K236" s="487"/>
      <c r="L236" s="487"/>
      <c r="M236" s="487"/>
      <c r="N236" s="488"/>
      <c r="O236" s="487"/>
      <c r="P236" s="487"/>
      <c r="Q236" s="487"/>
      <c r="R236" s="487"/>
      <c r="S236" s="479"/>
    </row>
    <row r="237" spans="1:19">
      <c r="A237" s="479"/>
      <c r="B237" s="489"/>
      <c r="C237" s="489"/>
      <c r="D237" s="489"/>
      <c r="E237" s="489"/>
      <c r="F237" s="489"/>
      <c r="G237" s="489"/>
      <c r="H237" s="489"/>
      <c r="I237" s="489"/>
      <c r="J237" s="479"/>
      <c r="K237" s="487"/>
      <c r="L237" s="487"/>
      <c r="M237" s="487"/>
      <c r="N237" s="488"/>
      <c r="O237" s="487"/>
      <c r="P237" s="487"/>
      <c r="Q237" s="487"/>
      <c r="R237" s="487"/>
      <c r="S237" s="479"/>
    </row>
    <row r="238" spans="1:19">
      <c r="A238" s="479"/>
      <c r="B238" s="489"/>
      <c r="C238" s="489"/>
      <c r="D238" s="489"/>
      <c r="E238" s="489"/>
      <c r="F238" s="489"/>
      <c r="G238" s="489"/>
      <c r="H238" s="489"/>
      <c r="I238" s="489"/>
      <c r="J238" s="479"/>
      <c r="K238" s="487"/>
      <c r="L238" s="487"/>
      <c r="M238" s="487"/>
      <c r="N238" s="488"/>
      <c r="O238" s="487"/>
      <c r="P238" s="487"/>
      <c r="Q238" s="487"/>
      <c r="R238" s="487"/>
      <c r="S238" s="479"/>
    </row>
    <row r="239" spans="1:19">
      <c r="A239" s="479"/>
      <c r="B239" s="489"/>
      <c r="C239" s="489"/>
      <c r="D239" s="489"/>
      <c r="E239" s="489"/>
      <c r="F239" s="489"/>
      <c r="G239" s="489"/>
      <c r="H239" s="489"/>
      <c r="I239" s="489"/>
      <c r="J239" s="479"/>
      <c r="K239" s="487"/>
      <c r="L239" s="487"/>
      <c r="M239" s="487"/>
      <c r="N239" s="488"/>
      <c r="O239" s="487"/>
      <c r="P239" s="487"/>
      <c r="Q239" s="487"/>
      <c r="R239" s="487"/>
      <c r="S239" s="479"/>
    </row>
    <row r="240" spans="1:19">
      <c r="A240" s="479"/>
      <c r="B240" s="489"/>
      <c r="C240" s="489"/>
      <c r="D240" s="489"/>
      <c r="E240" s="489"/>
      <c r="F240" s="489"/>
      <c r="G240" s="489"/>
      <c r="H240" s="489"/>
      <c r="I240" s="489"/>
      <c r="J240" s="479"/>
      <c r="K240" s="487"/>
      <c r="L240" s="487"/>
      <c r="M240" s="487"/>
      <c r="N240" s="488"/>
      <c r="O240" s="487"/>
      <c r="P240" s="487"/>
      <c r="Q240" s="487"/>
      <c r="R240" s="487"/>
      <c r="S240" s="479"/>
    </row>
    <row r="241" spans="1:19">
      <c r="A241" s="479"/>
      <c r="B241" s="489"/>
      <c r="C241" s="489"/>
      <c r="D241" s="489"/>
      <c r="E241" s="489"/>
      <c r="F241" s="489"/>
      <c r="G241" s="489"/>
      <c r="H241" s="489"/>
      <c r="I241" s="489"/>
      <c r="J241" s="479"/>
      <c r="K241" s="487"/>
      <c r="L241" s="487"/>
      <c r="M241" s="487"/>
      <c r="N241" s="488"/>
      <c r="O241" s="487"/>
      <c r="P241" s="487"/>
      <c r="Q241" s="487"/>
      <c r="R241" s="487"/>
      <c r="S241" s="479"/>
    </row>
    <row r="242" spans="1:19">
      <c r="A242" s="479"/>
      <c r="B242" s="489"/>
      <c r="C242" s="489"/>
      <c r="D242" s="489"/>
      <c r="E242" s="489"/>
      <c r="F242" s="489"/>
      <c r="G242" s="489"/>
      <c r="H242" s="489"/>
      <c r="I242" s="489"/>
      <c r="J242" s="479"/>
      <c r="K242" s="487"/>
      <c r="L242" s="487"/>
      <c r="M242" s="487"/>
      <c r="N242" s="488"/>
      <c r="O242" s="487"/>
      <c r="P242" s="487"/>
      <c r="Q242" s="487"/>
      <c r="R242" s="487"/>
      <c r="S242" s="479"/>
    </row>
    <row r="243" spans="1:19">
      <c r="A243" s="479"/>
      <c r="B243" s="489"/>
      <c r="C243" s="489"/>
      <c r="D243" s="489"/>
      <c r="E243" s="489"/>
      <c r="F243" s="489"/>
      <c r="G243" s="489"/>
      <c r="H243" s="489"/>
      <c r="I243" s="489"/>
      <c r="J243" s="479"/>
      <c r="K243" s="487"/>
      <c r="L243" s="487"/>
      <c r="M243" s="487"/>
      <c r="N243" s="488"/>
      <c r="O243" s="487"/>
      <c r="P243" s="487"/>
      <c r="Q243" s="487"/>
      <c r="R243" s="487"/>
      <c r="S243" s="479"/>
    </row>
    <row r="244" spans="1:19">
      <c r="A244" s="479"/>
      <c r="B244" s="489"/>
      <c r="C244" s="489"/>
      <c r="D244" s="489"/>
      <c r="E244" s="489"/>
      <c r="F244" s="489"/>
      <c r="G244" s="489"/>
      <c r="H244" s="489"/>
      <c r="I244" s="489"/>
      <c r="J244" s="479"/>
      <c r="K244" s="487"/>
      <c r="L244" s="487"/>
      <c r="M244" s="487"/>
      <c r="N244" s="488"/>
      <c r="O244" s="487"/>
      <c r="P244" s="487"/>
      <c r="Q244" s="487"/>
      <c r="R244" s="487"/>
      <c r="S244" s="479"/>
    </row>
    <row r="245" spans="1:19">
      <c r="A245" s="479"/>
      <c r="B245" s="489"/>
      <c r="C245" s="489"/>
      <c r="D245" s="489"/>
      <c r="E245" s="489"/>
      <c r="F245" s="489"/>
      <c r="G245" s="489"/>
      <c r="H245" s="489"/>
      <c r="I245" s="489"/>
      <c r="J245" s="479"/>
      <c r="K245" s="487"/>
      <c r="L245" s="487"/>
      <c r="M245" s="487"/>
      <c r="N245" s="488"/>
      <c r="O245" s="487"/>
      <c r="P245" s="487"/>
      <c r="Q245" s="487"/>
      <c r="R245" s="487"/>
      <c r="S245" s="479"/>
    </row>
    <row r="246" spans="1:19">
      <c r="A246" s="479"/>
      <c r="B246" s="489"/>
      <c r="C246" s="489"/>
      <c r="D246" s="489"/>
      <c r="E246" s="489"/>
      <c r="F246" s="489"/>
      <c r="G246" s="489"/>
      <c r="H246" s="489"/>
      <c r="I246" s="489"/>
      <c r="J246" s="479"/>
      <c r="K246" s="487"/>
      <c r="L246" s="487"/>
      <c r="M246" s="487"/>
      <c r="N246" s="488"/>
      <c r="O246" s="487"/>
      <c r="P246" s="487"/>
      <c r="Q246" s="487"/>
      <c r="R246" s="487"/>
      <c r="S246" s="479"/>
    </row>
    <row r="247" spans="1:19">
      <c r="A247" s="479"/>
      <c r="B247" s="489"/>
      <c r="C247" s="489"/>
      <c r="D247" s="489"/>
      <c r="E247" s="489"/>
      <c r="F247" s="489"/>
      <c r="G247" s="489"/>
      <c r="H247" s="489"/>
      <c r="I247" s="489"/>
      <c r="J247" s="479"/>
      <c r="K247" s="487"/>
      <c r="L247" s="487"/>
      <c r="M247" s="487"/>
      <c r="N247" s="488"/>
      <c r="O247" s="487"/>
      <c r="P247" s="487"/>
      <c r="Q247" s="487"/>
      <c r="R247" s="487"/>
      <c r="S247" s="479"/>
    </row>
    <row r="248" spans="1:19">
      <c r="A248" s="479"/>
      <c r="B248" s="489"/>
      <c r="C248" s="489"/>
      <c r="D248" s="489"/>
      <c r="E248" s="489"/>
      <c r="F248" s="489"/>
      <c r="G248" s="489"/>
      <c r="H248" s="489"/>
      <c r="I248" s="489"/>
      <c r="J248" s="479"/>
      <c r="K248" s="487"/>
      <c r="L248" s="487"/>
      <c r="M248" s="487"/>
      <c r="N248" s="488"/>
      <c r="O248" s="487"/>
      <c r="P248" s="487"/>
      <c r="Q248" s="487"/>
      <c r="R248" s="487"/>
      <c r="S248" s="479"/>
    </row>
    <row r="249" spans="1:19">
      <c r="A249" s="479"/>
      <c r="B249" s="489"/>
      <c r="C249" s="489"/>
      <c r="D249" s="489"/>
      <c r="E249" s="489"/>
      <c r="F249" s="489"/>
      <c r="G249" s="489"/>
      <c r="H249" s="489"/>
      <c r="I249" s="489"/>
      <c r="J249" s="479"/>
      <c r="K249" s="487"/>
      <c r="L249" s="487"/>
      <c r="M249" s="487"/>
      <c r="N249" s="488"/>
      <c r="O249" s="487"/>
      <c r="P249" s="487"/>
      <c r="Q249" s="487"/>
      <c r="R249" s="487"/>
      <c r="S249" s="479"/>
    </row>
    <row r="250" spans="1:19">
      <c r="A250" s="479"/>
      <c r="B250" s="489"/>
      <c r="C250" s="489"/>
      <c r="D250" s="489"/>
      <c r="E250" s="489"/>
      <c r="F250" s="489"/>
      <c r="G250" s="489"/>
      <c r="H250" s="489"/>
      <c r="I250" s="489"/>
      <c r="J250" s="479"/>
      <c r="K250" s="487"/>
      <c r="L250" s="487"/>
      <c r="M250" s="487"/>
      <c r="N250" s="488"/>
      <c r="O250" s="487"/>
      <c r="P250" s="487"/>
      <c r="Q250" s="487"/>
      <c r="R250" s="487"/>
      <c r="S250" s="479"/>
    </row>
    <row r="251" spans="1:19">
      <c r="A251" s="479"/>
      <c r="B251" s="489"/>
      <c r="C251" s="489"/>
      <c r="D251" s="489"/>
      <c r="E251" s="489"/>
      <c r="F251" s="489"/>
      <c r="G251" s="489"/>
      <c r="H251" s="489"/>
      <c r="I251" s="489"/>
      <c r="J251" s="479"/>
      <c r="K251" s="487"/>
      <c r="L251" s="487"/>
      <c r="M251" s="487"/>
      <c r="N251" s="488"/>
      <c r="O251" s="487"/>
      <c r="P251" s="487"/>
      <c r="Q251" s="487"/>
      <c r="R251" s="487"/>
      <c r="S251" s="479"/>
    </row>
    <row r="252" spans="1:19">
      <c r="A252" s="479"/>
      <c r="B252" s="489"/>
      <c r="C252" s="489"/>
      <c r="D252" s="489"/>
      <c r="E252" s="489"/>
      <c r="F252" s="489"/>
      <c r="G252" s="489"/>
      <c r="H252" s="489"/>
      <c r="I252" s="489"/>
      <c r="J252" s="479"/>
      <c r="K252" s="487"/>
      <c r="L252" s="487"/>
      <c r="M252" s="487"/>
      <c r="N252" s="488"/>
      <c r="O252" s="487"/>
      <c r="P252" s="487"/>
      <c r="Q252" s="487"/>
      <c r="R252" s="487"/>
      <c r="S252" s="479"/>
    </row>
    <row r="253" spans="1:19">
      <c r="A253" s="479"/>
      <c r="B253" s="489"/>
      <c r="C253" s="489"/>
      <c r="D253" s="489"/>
      <c r="E253" s="489"/>
      <c r="F253" s="489"/>
      <c r="G253" s="489"/>
      <c r="H253" s="489"/>
      <c r="I253" s="489"/>
      <c r="J253" s="479"/>
      <c r="K253" s="487"/>
      <c r="L253" s="487"/>
      <c r="M253" s="487"/>
      <c r="N253" s="488"/>
      <c r="O253" s="487"/>
      <c r="P253" s="487"/>
      <c r="Q253" s="487"/>
      <c r="R253" s="487"/>
      <c r="S253" s="479"/>
    </row>
    <row r="254" spans="1:19">
      <c r="A254" s="479"/>
      <c r="B254" s="489"/>
      <c r="C254" s="489"/>
      <c r="D254" s="489"/>
      <c r="E254" s="489"/>
      <c r="F254" s="489"/>
      <c r="G254" s="489"/>
      <c r="H254" s="489"/>
      <c r="I254" s="489"/>
      <c r="J254" s="479"/>
      <c r="K254" s="487"/>
      <c r="L254" s="487"/>
      <c r="M254" s="487"/>
      <c r="N254" s="488"/>
      <c r="O254" s="487"/>
      <c r="P254" s="487"/>
      <c r="Q254" s="487"/>
      <c r="R254" s="487"/>
      <c r="S254" s="479"/>
    </row>
    <row r="255" spans="1:19">
      <c r="A255" s="479"/>
      <c r="B255" s="489"/>
      <c r="C255" s="489"/>
      <c r="D255" s="489"/>
      <c r="E255" s="489"/>
      <c r="F255" s="489"/>
      <c r="G255" s="489"/>
      <c r="H255" s="489"/>
      <c r="I255" s="489"/>
      <c r="J255" s="479"/>
      <c r="K255" s="487"/>
      <c r="L255" s="487"/>
      <c r="M255" s="487"/>
      <c r="N255" s="488"/>
      <c r="O255" s="487"/>
      <c r="P255" s="487"/>
      <c r="Q255" s="487"/>
      <c r="R255" s="487"/>
      <c r="S255" s="479"/>
    </row>
    <row r="256" spans="1:19">
      <c r="A256" s="479"/>
      <c r="B256" s="489"/>
      <c r="C256" s="489"/>
      <c r="D256" s="489"/>
      <c r="E256" s="489"/>
      <c r="F256" s="489"/>
      <c r="G256" s="489"/>
      <c r="H256" s="489"/>
      <c r="I256" s="489"/>
      <c r="J256" s="479"/>
      <c r="K256" s="487"/>
      <c r="L256" s="487"/>
      <c r="M256" s="487"/>
      <c r="N256" s="488"/>
      <c r="O256" s="487"/>
      <c r="P256" s="487"/>
      <c r="Q256" s="487"/>
      <c r="R256" s="487"/>
      <c r="S256" s="479"/>
    </row>
    <row r="257" spans="1:19">
      <c r="A257" s="479"/>
      <c r="B257" s="489"/>
      <c r="C257" s="489"/>
      <c r="D257" s="489"/>
      <c r="E257" s="489"/>
      <c r="F257" s="489"/>
      <c r="G257" s="489"/>
      <c r="H257" s="489"/>
      <c r="I257" s="489"/>
      <c r="J257" s="479"/>
      <c r="K257" s="487"/>
      <c r="L257" s="487"/>
      <c r="M257" s="487"/>
      <c r="N257" s="488"/>
      <c r="O257" s="487"/>
      <c r="P257" s="487"/>
      <c r="Q257" s="487"/>
      <c r="R257" s="487"/>
      <c r="S257" s="479"/>
    </row>
    <row r="258" spans="1:19">
      <c r="A258" s="479"/>
      <c r="B258" s="489"/>
      <c r="C258" s="489"/>
      <c r="D258" s="489"/>
      <c r="E258" s="489"/>
      <c r="F258" s="489"/>
      <c r="G258" s="489"/>
      <c r="H258" s="489"/>
      <c r="I258" s="489"/>
      <c r="J258" s="479"/>
      <c r="K258" s="487"/>
      <c r="L258" s="487"/>
      <c r="M258" s="487"/>
      <c r="N258" s="488"/>
      <c r="O258" s="487"/>
      <c r="P258" s="487"/>
      <c r="Q258" s="487"/>
      <c r="R258" s="487"/>
      <c r="S258" s="479"/>
    </row>
    <row r="259" spans="1:19">
      <c r="A259" s="479"/>
      <c r="B259" s="489"/>
      <c r="C259" s="489"/>
      <c r="D259" s="489"/>
      <c r="E259" s="489"/>
      <c r="F259" s="489"/>
      <c r="G259" s="489"/>
      <c r="H259" s="489"/>
      <c r="I259" s="489"/>
      <c r="J259" s="479"/>
      <c r="K259" s="487"/>
      <c r="L259" s="487"/>
      <c r="M259" s="487"/>
      <c r="N259" s="488"/>
      <c r="O259" s="487"/>
      <c r="P259" s="487"/>
      <c r="Q259" s="487"/>
      <c r="R259" s="487"/>
      <c r="S259" s="479"/>
    </row>
    <row r="260" spans="1:19">
      <c r="A260" s="479"/>
      <c r="B260" s="489"/>
      <c r="C260" s="489"/>
      <c r="D260" s="489"/>
      <c r="E260" s="489"/>
      <c r="F260" s="489"/>
      <c r="G260" s="489"/>
      <c r="H260" s="489"/>
      <c r="I260" s="489"/>
      <c r="J260" s="479"/>
      <c r="K260" s="487"/>
      <c r="L260" s="487"/>
      <c r="M260" s="487"/>
      <c r="N260" s="488"/>
      <c r="O260" s="487"/>
      <c r="S260" s="479"/>
    </row>
  </sheetData>
  <sheetProtection formatCells="0" formatColumns="0" formatRows="0" insertColumns="0" insertRows="0" insertHyperlinks="0" deleteColumns="0" deleteRows="0" sort="0" autoFilter="0" pivotTables="0"/>
  <mergeCells count="25">
    <mergeCell ref="A1:S1"/>
    <mergeCell ref="A3:S3"/>
    <mergeCell ref="A5:A7"/>
    <mergeCell ref="B5:B7"/>
    <mergeCell ref="C5:C7"/>
    <mergeCell ref="D5:D7"/>
    <mergeCell ref="E5:E7"/>
    <mergeCell ref="F5:F7"/>
    <mergeCell ref="H5:H7"/>
    <mergeCell ref="I5:I7"/>
    <mergeCell ref="J5:M5"/>
    <mergeCell ref="A2:S2"/>
    <mergeCell ref="N5:N7"/>
    <mergeCell ref="P5:Q5"/>
    <mergeCell ref="R5:R7"/>
    <mergeCell ref="P6:P7"/>
    <mergeCell ref="G5:G7"/>
    <mergeCell ref="O5:O7"/>
    <mergeCell ref="S5:S7"/>
    <mergeCell ref="M4:S4"/>
    <mergeCell ref="T5:T7"/>
    <mergeCell ref="J6:J7"/>
    <mergeCell ref="K6:K7"/>
    <mergeCell ref="L6:M6"/>
    <mergeCell ref="Q6:Q7"/>
  </mergeCells>
  <pageMargins left="0.31496062992125984" right="0.19685039370078741" top="0.43307086614173229" bottom="0.19685039370078741" header="0" footer="0"/>
  <pageSetup paperSize="9" scale="40" fitToHeight="0" orientation="landscape" r:id="rId1"/>
  <headerFooter differentFirst="1">
    <oddHeader>&amp;C&amp;P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W257"/>
  <sheetViews>
    <sheetView tabSelected="1" view="pageBreakPreview" zoomScale="55" zoomScaleNormal="40" zoomScaleSheetLayoutView="55" workbookViewId="0">
      <selection activeCell="F12" sqref="F12"/>
    </sheetView>
    <sheetView workbookViewId="1">
      <selection sqref="A1:T1"/>
    </sheetView>
  </sheetViews>
  <sheetFormatPr defaultColWidth="14.44140625" defaultRowHeight="20.399999999999999" outlineLevelCol="1"/>
  <cols>
    <col min="1" max="1" width="9.88671875" style="491" customWidth="1"/>
    <col min="2" max="2" width="36" style="497" customWidth="1"/>
    <col min="3" max="3" width="12.5546875" style="497" customWidth="1"/>
    <col min="4" max="5" width="14.109375" style="497" customWidth="1"/>
    <col min="6" max="6" width="10.44140625" style="497" customWidth="1"/>
    <col min="7" max="7" width="12.33203125" style="497" customWidth="1"/>
    <col min="8" max="8" width="13" style="497" customWidth="1"/>
    <col min="9" max="9" width="13.5546875" style="497" customWidth="1"/>
    <col min="10" max="10" width="18.88671875" style="485" customWidth="1" outlineLevel="1"/>
    <col min="11" max="11" width="17.5546875" style="485" customWidth="1" outlineLevel="1"/>
    <col min="12" max="12" width="16.33203125" style="485" customWidth="1" outlineLevel="1"/>
    <col min="13" max="13" width="16.88671875" style="485" customWidth="1" outlineLevel="1"/>
    <col min="14" max="14" width="15.5546875" style="485" customWidth="1" outlineLevel="1"/>
    <col min="15" max="15" width="23.109375" style="485" customWidth="1" outlineLevel="1"/>
    <col min="16" max="17" width="11.33203125" style="485" customWidth="1" outlineLevel="1"/>
    <col min="18" max="18" width="20.5546875" style="485" customWidth="1" outlineLevel="1"/>
    <col min="19" max="19" width="16" style="497" customWidth="1"/>
    <col min="20" max="20" width="11.88671875" style="485" customWidth="1"/>
    <col min="21" max="21" width="20.88671875" style="485" customWidth="1"/>
    <col min="22" max="22" width="21.109375" style="485" customWidth="1"/>
    <col min="23" max="23" width="24.33203125" style="485" customWidth="1"/>
    <col min="24" max="16384" width="14.44140625" style="485"/>
  </cols>
  <sheetData>
    <row r="1" spans="1:23" ht="35.25" customHeight="1">
      <c r="A1" s="711" t="s">
        <v>642</v>
      </c>
      <c r="B1" s="711"/>
      <c r="C1" s="711"/>
      <c r="D1" s="711"/>
      <c r="E1" s="711"/>
      <c r="F1" s="711"/>
      <c r="G1" s="711"/>
      <c r="H1" s="711"/>
      <c r="I1" s="711"/>
      <c r="J1" s="711"/>
      <c r="K1" s="711"/>
      <c r="L1" s="711"/>
      <c r="M1" s="711"/>
      <c r="N1" s="711"/>
      <c r="O1" s="711"/>
      <c r="P1" s="711"/>
      <c r="Q1" s="711"/>
      <c r="R1" s="711"/>
      <c r="S1" s="711"/>
      <c r="T1" s="711"/>
      <c r="U1" s="603"/>
      <c r="V1" s="491"/>
      <c r="W1" s="491"/>
    </row>
    <row r="2" spans="1:23" ht="39" customHeight="1">
      <c r="A2" s="715" t="s">
        <v>657</v>
      </c>
      <c r="B2" s="715"/>
      <c r="C2" s="715"/>
      <c r="D2" s="715"/>
      <c r="E2" s="715"/>
      <c r="F2" s="715"/>
      <c r="G2" s="715"/>
      <c r="H2" s="715"/>
      <c r="I2" s="715"/>
      <c r="J2" s="715"/>
      <c r="K2" s="715"/>
      <c r="L2" s="715"/>
      <c r="M2" s="715"/>
      <c r="N2" s="715"/>
      <c r="O2" s="715"/>
      <c r="P2" s="715"/>
      <c r="Q2" s="715"/>
      <c r="R2" s="715"/>
      <c r="S2" s="715"/>
      <c r="T2" s="715"/>
      <c r="U2" s="715"/>
      <c r="V2" s="491"/>
      <c r="W2" s="491"/>
    </row>
    <row r="3" spans="1:23" ht="35.25" customHeight="1">
      <c r="A3" s="712" t="str">
        <f>+'III. TT SD ĐẤT'!A3:S3</f>
        <v>(Kèm theo Quyết định số 884/QĐ-UBND ngày 10 tháng 10 năm 2026 của UBND xã Cường Lợi)</v>
      </c>
      <c r="B3" s="712"/>
      <c r="C3" s="712"/>
      <c r="D3" s="712"/>
      <c r="E3" s="712"/>
      <c r="F3" s="712"/>
      <c r="G3" s="712"/>
      <c r="H3" s="712"/>
      <c r="I3" s="712"/>
      <c r="J3" s="712"/>
      <c r="K3" s="712"/>
      <c r="L3" s="712"/>
      <c r="M3" s="712"/>
      <c r="N3" s="712"/>
      <c r="O3" s="712"/>
      <c r="P3" s="712"/>
      <c r="Q3" s="712"/>
      <c r="R3" s="712"/>
      <c r="S3" s="712"/>
      <c r="T3" s="712"/>
      <c r="U3" s="603"/>
      <c r="V3" s="491"/>
      <c r="W3" s="491"/>
    </row>
    <row r="4" spans="1:23" ht="36.75" customHeight="1">
      <c r="A4" s="576"/>
      <c r="B4" s="604"/>
      <c r="C4" s="604"/>
      <c r="D4" s="604"/>
      <c r="E4" s="604"/>
      <c r="F4" s="604"/>
      <c r="G4" s="604"/>
      <c r="H4" s="604"/>
      <c r="I4" s="604"/>
      <c r="J4" s="576"/>
      <c r="K4" s="605"/>
      <c r="L4" s="705" t="s">
        <v>32</v>
      </c>
      <c r="M4" s="705"/>
      <c r="N4" s="705"/>
      <c r="O4" s="705"/>
      <c r="P4" s="705"/>
      <c r="Q4" s="705"/>
      <c r="R4" s="705"/>
      <c r="S4" s="705"/>
      <c r="T4" s="705"/>
      <c r="U4" s="603"/>
      <c r="V4" s="491"/>
      <c r="W4" s="491"/>
    </row>
    <row r="5" spans="1:23" s="495" customFormat="1" ht="88.5" customHeight="1">
      <c r="A5" s="707" t="s">
        <v>33</v>
      </c>
      <c r="B5" s="707" t="s">
        <v>34</v>
      </c>
      <c r="C5" s="702" t="s">
        <v>35</v>
      </c>
      <c r="D5" s="702" t="s">
        <v>618</v>
      </c>
      <c r="E5" s="702" t="s">
        <v>437</v>
      </c>
      <c r="F5" s="732" t="s">
        <v>649</v>
      </c>
      <c r="G5" s="732" t="s">
        <v>647</v>
      </c>
      <c r="H5" s="702" t="s">
        <v>620</v>
      </c>
      <c r="I5" s="714" t="s">
        <v>439</v>
      </c>
      <c r="J5" s="709" t="s">
        <v>598</v>
      </c>
      <c r="K5" s="710"/>
      <c r="L5" s="710"/>
      <c r="M5" s="710"/>
      <c r="N5" s="702" t="s">
        <v>613</v>
      </c>
      <c r="O5" s="702" t="s">
        <v>616</v>
      </c>
      <c r="P5" s="716" t="s">
        <v>631</v>
      </c>
      <c r="Q5" s="731"/>
      <c r="R5" s="702" t="s">
        <v>634</v>
      </c>
      <c r="S5" s="702" t="s">
        <v>100</v>
      </c>
      <c r="T5" s="702" t="s">
        <v>5</v>
      </c>
      <c r="U5" s="706"/>
      <c r="V5" s="494"/>
      <c r="W5" s="494"/>
    </row>
    <row r="6" spans="1:23" s="495" customFormat="1" ht="51.75" customHeight="1">
      <c r="A6" s="708"/>
      <c r="B6" s="713"/>
      <c r="C6" s="703"/>
      <c r="D6" s="703"/>
      <c r="E6" s="703"/>
      <c r="F6" s="703"/>
      <c r="G6" s="703"/>
      <c r="H6" s="703"/>
      <c r="I6" s="703"/>
      <c r="J6" s="707" t="s">
        <v>599</v>
      </c>
      <c r="K6" s="707" t="s">
        <v>38</v>
      </c>
      <c r="L6" s="709" t="s">
        <v>39</v>
      </c>
      <c r="M6" s="710"/>
      <c r="N6" s="703"/>
      <c r="O6" s="703"/>
      <c r="P6" s="707" t="s">
        <v>632</v>
      </c>
      <c r="Q6" s="707" t="s">
        <v>633</v>
      </c>
      <c r="R6" s="703"/>
      <c r="S6" s="703"/>
      <c r="T6" s="703"/>
      <c r="U6" s="706"/>
      <c r="V6" s="494"/>
      <c r="W6" s="494"/>
    </row>
    <row r="7" spans="1:23" s="495" customFormat="1" ht="101.25" customHeight="1">
      <c r="A7" s="708"/>
      <c r="B7" s="713"/>
      <c r="C7" s="704"/>
      <c r="D7" s="704"/>
      <c r="E7" s="704"/>
      <c r="F7" s="704"/>
      <c r="G7" s="704"/>
      <c r="H7" s="704"/>
      <c r="I7" s="704"/>
      <c r="J7" s="708"/>
      <c r="K7" s="708"/>
      <c r="L7" s="610" t="s">
        <v>614</v>
      </c>
      <c r="M7" s="610" t="s">
        <v>615</v>
      </c>
      <c r="N7" s="704"/>
      <c r="O7" s="704"/>
      <c r="P7" s="707"/>
      <c r="Q7" s="707"/>
      <c r="R7" s="704"/>
      <c r="S7" s="704"/>
      <c r="T7" s="704"/>
      <c r="U7" s="706"/>
      <c r="V7" s="494"/>
      <c r="W7" s="494"/>
    </row>
    <row r="8" spans="1:23" s="495" customFormat="1" ht="33.75" customHeight="1">
      <c r="A8" s="656">
        <v>1</v>
      </c>
      <c r="B8" s="656">
        <v>2</v>
      </c>
      <c r="C8" s="656">
        <v>3</v>
      </c>
      <c r="D8" s="656">
        <v>4</v>
      </c>
      <c r="E8" s="656">
        <v>5</v>
      </c>
      <c r="F8" s="656"/>
      <c r="G8" s="656"/>
      <c r="H8" s="656">
        <v>6</v>
      </c>
      <c r="I8" s="656">
        <v>7</v>
      </c>
      <c r="J8" s="656">
        <v>8</v>
      </c>
      <c r="K8" s="656">
        <v>9</v>
      </c>
      <c r="L8" s="656">
        <v>10</v>
      </c>
      <c r="M8" s="656">
        <v>11</v>
      </c>
      <c r="N8" s="656">
        <v>12</v>
      </c>
      <c r="O8" s="656">
        <v>13</v>
      </c>
      <c r="P8" s="656">
        <v>14</v>
      </c>
      <c r="Q8" s="656">
        <v>15</v>
      </c>
      <c r="R8" s="656">
        <v>16</v>
      </c>
      <c r="S8" s="656">
        <v>17</v>
      </c>
      <c r="T8" s="656">
        <v>19</v>
      </c>
      <c r="U8" s="612"/>
      <c r="V8" s="494"/>
      <c r="W8" s="494"/>
    </row>
    <row r="9" spans="1:23" s="486" customFormat="1" ht="48" customHeight="1">
      <c r="A9" s="622"/>
      <c r="B9" s="618" t="s">
        <v>6</v>
      </c>
      <c r="C9" s="618"/>
      <c r="D9" s="618"/>
      <c r="E9" s="618"/>
      <c r="F9" s="618"/>
      <c r="G9" s="618"/>
      <c r="H9" s="618"/>
      <c r="I9" s="618"/>
      <c r="J9" s="620"/>
      <c r="K9" s="621">
        <f t="shared" ref="K9:R9" si="0">+K10+K13</f>
        <v>2100</v>
      </c>
      <c r="L9" s="621">
        <f t="shared" si="0"/>
        <v>0</v>
      </c>
      <c r="M9" s="621">
        <f t="shared" si="0"/>
        <v>2100</v>
      </c>
      <c r="N9" s="661">
        <f t="shared" si="0"/>
        <v>0</v>
      </c>
      <c r="O9" s="679">
        <f t="shared" si="0"/>
        <v>2100</v>
      </c>
      <c r="P9" s="679">
        <f t="shared" si="0"/>
        <v>0</v>
      </c>
      <c r="Q9" s="679">
        <f t="shared" si="0"/>
        <v>0</v>
      </c>
      <c r="R9" s="679">
        <f t="shared" si="0"/>
        <v>2100</v>
      </c>
      <c r="S9" s="618"/>
      <c r="T9" s="622"/>
      <c r="U9" s="607"/>
      <c r="V9" s="490"/>
      <c r="W9" s="490"/>
    </row>
    <row r="10" spans="1:23" ht="63" customHeight="1">
      <c r="A10" s="618" t="s">
        <v>43</v>
      </c>
      <c r="B10" s="619" t="s">
        <v>644</v>
      </c>
      <c r="C10" s="619"/>
      <c r="D10" s="619"/>
      <c r="E10" s="619"/>
      <c r="F10" s="619"/>
      <c r="G10" s="619"/>
      <c r="H10" s="619"/>
      <c r="I10" s="619"/>
      <c r="J10" s="620"/>
      <c r="K10" s="621">
        <f>+K11</f>
        <v>2100</v>
      </c>
      <c r="L10" s="621">
        <f t="shared" ref="L10:R10" si="1">+L11</f>
        <v>0</v>
      </c>
      <c r="M10" s="621">
        <f t="shared" si="1"/>
        <v>2100</v>
      </c>
      <c r="N10" s="661">
        <f t="shared" si="1"/>
        <v>0</v>
      </c>
      <c r="O10" s="679">
        <f t="shared" si="1"/>
        <v>2100</v>
      </c>
      <c r="P10" s="679">
        <f t="shared" si="1"/>
        <v>0</v>
      </c>
      <c r="Q10" s="679">
        <f t="shared" si="1"/>
        <v>0</v>
      </c>
      <c r="R10" s="679">
        <f t="shared" si="1"/>
        <v>2100</v>
      </c>
      <c r="S10" s="619"/>
      <c r="T10" s="622"/>
      <c r="U10" s="608"/>
      <c r="V10" s="491"/>
      <c r="W10" s="491"/>
    </row>
    <row r="11" spans="1:23" s="633" customFormat="1" ht="47.25" customHeight="1">
      <c r="A11" s="634" t="s">
        <v>44</v>
      </c>
      <c r="B11" s="635" t="s">
        <v>546</v>
      </c>
      <c r="C11" s="635"/>
      <c r="D11" s="635"/>
      <c r="E11" s="635"/>
      <c r="F11" s="635"/>
      <c r="G11" s="635"/>
      <c r="H11" s="635"/>
      <c r="I11" s="635"/>
      <c r="J11" s="635"/>
      <c r="K11" s="636">
        <f t="shared" ref="K11:R11" si="2">+K12</f>
        <v>2100</v>
      </c>
      <c r="L11" s="636">
        <f t="shared" si="2"/>
        <v>0</v>
      </c>
      <c r="M11" s="636">
        <f t="shared" si="2"/>
        <v>2100</v>
      </c>
      <c r="N11" s="664">
        <f t="shared" si="2"/>
        <v>0</v>
      </c>
      <c r="O11" s="680">
        <f t="shared" si="2"/>
        <v>2100</v>
      </c>
      <c r="P11" s="680">
        <f t="shared" si="2"/>
        <v>0</v>
      </c>
      <c r="Q11" s="680">
        <f t="shared" si="2"/>
        <v>0</v>
      </c>
      <c r="R11" s="680">
        <f t="shared" si="2"/>
        <v>2100</v>
      </c>
      <c r="S11" s="635"/>
      <c r="T11" s="635"/>
      <c r="U11" s="631"/>
      <c r="V11" s="632"/>
      <c r="W11" s="632"/>
    </row>
    <row r="12" spans="1:23" s="617" customFormat="1" ht="197.4" customHeight="1">
      <c r="A12" s="623">
        <v>1</v>
      </c>
      <c r="B12" s="624" t="s">
        <v>643</v>
      </c>
      <c r="C12" s="626" t="s">
        <v>624</v>
      </c>
      <c r="D12" s="626" t="s">
        <v>621</v>
      </c>
      <c r="E12" s="625">
        <v>8184933</v>
      </c>
      <c r="F12" s="627"/>
      <c r="G12" s="625">
        <v>821</v>
      </c>
      <c r="H12" s="627">
        <v>341</v>
      </c>
      <c r="I12" s="626">
        <v>2026</v>
      </c>
      <c r="J12" s="626" t="s">
        <v>648</v>
      </c>
      <c r="K12" s="628">
        <v>2100</v>
      </c>
      <c r="L12" s="628"/>
      <c r="M12" s="628">
        <f>+K12</f>
        <v>2100</v>
      </c>
      <c r="N12" s="663"/>
      <c r="O12" s="663">
        <v>2100</v>
      </c>
      <c r="P12" s="663">
        <v>0</v>
      </c>
      <c r="Q12" s="663">
        <v>0</v>
      </c>
      <c r="R12" s="663">
        <f>+O12-P12+Q12</f>
        <v>2100</v>
      </c>
      <c r="S12" s="626" t="s">
        <v>635</v>
      </c>
      <c r="T12" s="626" t="s">
        <v>646</v>
      </c>
      <c r="U12" s="615"/>
      <c r="V12" s="616"/>
      <c r="W12" s="616"/>
    </row>
    <row r="13" spans="1:23" s="633" customFormat="1" ht="44.25" customHeight="1">
      <c r="A13" s="639" t="s">
        <v>47</v>
      </c>
      <c r="B13" s="640" t="s">
        <v>617</v>
      </c>
      <c r="C13" s="625"/>
      <c r="D13" s="625"/>
      <c r="E13" s="625"/>
      <c r="F13" s="625"/>
      <c r="G13" s="625"/>
      <c r="H13" s="625"/>
      <c r="I13" s="626"/>
      <c r="J13" s="625"/>
      <c r="K13" s="638"/>
      <c r="L13" s="638"/>
      <c r="M13" s="638"/>
      <c r="N13" s="666"/>
      <c r="O13" s="665">
        <v>0</v>
      </c>
      <c r="P13" s="665">
        <v>0</v>
      </c>
      <c r="Q13" s="665"/>
      <c r="R13" s="663">
        <f>+O13-P13+Q13</f>
        <v>0</v>
      </c>
      <c r="S13" s="625"/>
      <c r="T13" s="625"/>
      <c r="U13" s="631"/>
      <c r="V13" s="632"/>
      <c r="W13" s="632"/>
    </row>
    <row r="14" spans="1:23">
      <c r="A14" s="479"/>
      <c r="B14" s="489"/>
      <c r="C14" s="489"/>
      <c r="D14" s="489"/>
      <c r="E14" s="489"/>
      <c r="F14" s="489"/>
      <c r="G14" s="489"/>
      <c r="H14" s="489"/>
      <c r="I14" s="489"/>
      <c r="J14" s="479"/>
      <c r="K14" s="487"/>
      <c r="L14" s="487"/>
      <c r="M14" s="487"/>
      <c r="N14" s="488"/>
      <c r="O14" s="487"/>
      <c r="P14" s="487"/>
      <c r="Q14" s="487"/>
      <c r="R14" s="487"/>
      <c r="S14" s="489"/>
      <c r="T14" s="479"/>
    </row>
    <row r="15" spans="1:23">
      <c r="A15" s="479"/>
      <c r="B15" s="489"/>
      <c r="C15" s="489"/>
      <c r="D15" s="489"/>
      <c r="E15" s="489"/>
      <c r="F15" s="489"/>
      <c r="G15" s="489"/>
      <c r="H15" s="489"/>
      <c r="I15" s="489"/>
      <c r="J15" s="479"/>
      <c r="K15" s="487"/>
      <c r="L15" s="487"/>
      <c r="M15" s="487"/>
      <c r="N15" s="488"/>
      <c r="O15" s="487"/>
      <c r="P15" s="487"/>
      <c r="Q15" s="487"/>
      <c r="R15" s="487"/>
      <c r="S15" s="489"/>
      <c r="T15" s="479"/>
    </row>
    <row r="16" spans="1:23">
      <c r="A16" s="479"/>
      <c r="B16" s="489"/>
      <c r="C16" s="489"/>
      <c r="D16" s="489"/>
      <c r="E16" s="489"/>
      <c r="F16" s="489"/>
      <c r="G16" s="489"/>
      <c r="H16" s="489"/>
      <c r="I16" s="489"/>
      <c r="J16" s="479"/>
      <c r="K16" s="487"/>
      <c r="L16" s="487"/>
      <c r="M16" s="487"/>
      <c r="N16" s="488"/>
      <c r="O16" s="487"/>
      <c r="P16" s="487"/>
      <c r="Q16" s="487"/>
      <c r="R16" s="487"/>
      <c r="S16" s="489"/>
      <c r="T16" s="479"/>
    </row>
    <row r="17" spans="1:20">
      <c r="A17" s="479"/>
      <c r="B17" s="489"/>
      <c r="C17" s="489"/>
      <c r="D17" s="489"/>
      <c r="E17" s="489"/>
      <c r="F17" s="489"/>
      <c r="G17" s="489"/>
      <c r="H17" s="489"/>
      <c r="I17" s="489"/>
      <c r="J17" s="479"/>
      <c r="K17" s="487"/>
      <c r="L17" s="487"/>
      <c r="M17" s="487"/>
      <c r="N17" s="488"/>
      <c r="O17" s="487"/>
      <c r="P17" s="487"/>
      <c r="Q17" s="487"/>
      <c r="R17" s="487"/>
      <c r="S17" s="489"/>
      <c r="T17" s="479"/>
    </row>
    <row r="18" spans="1:20">
      <c r="A18" s="479"/>
      <c r="B18" s="489"/>
      <c r="C18" s="489"/>
      <c r="D18" s="489"/>
      <c r="E18" s="489"/>
      <c r="F18" s="489"/>
      <c r="G18" s="489"/>
      <c r="H18" s="489"/>
      <c r="I18" s="489"/>
      <c r="J18" s="479"/>
      <c r="K18" s="487"/>
      <c r="L18" s="487"/>
      <c r="M18" s="487"/>
      <c r="N18" s="488"/>
      <c r="O18" s="487"/>
      <c r="P18" s="487"/>
      <c r="Q18" s="487"/>
      <c r="R18" s="487"/>
      <c r="S18" s="489"/>
      <c r="T18" s="479"/>
    </row>
    <row r="19" spans="1:20">
      <c r="A19" s="479"/>
      <c r="B19" s="489"/>
      <c r="C19" s="489"/>
      <c r="D19" s="489"/>
      <c r="E19" s="489"/>
      <c r="F19" s="489"/>
      <c r="G19" s="489"/>
      <c r="H19" s="489"/>
      <c r="I19" s="489"/>
      <c r="J19" s="479"/>
      <c r="K19" s="487"/>
      <c r="L19" s="487"/>
      <c r="M19" s="487"/>
      <c r="N19" s="488"/>
      <c r="O19" s="487"/>
      <c r="P19" s="487"/>
      <c r="Q19" s="487"/>
      <c r="R19" s="487"/>
      <c r="S19" s="489"/>
      <c r="T19" s="479"/>
    </row>
    <row r="20" spans="1:20">
      <c r="A20" s="479"/>
      <c r="B20" s="489"/>
      <c r="C20" s="489"/>
      <c r="D20" s="489"/>
      <c r="E20" s="489"/>
      <c r="F20" s="489"/>
      <c r="G20" s="489"/>
      <c r="H20" s="489"/>
      <c r="I20" s="489"/>
      <c r="J20" s="479"/>
      <c r="K20" s="487"/>
      <c r="L20" s="487"/>
      <c r="M20" s="487"/>
      <c r="N20" s="488"/>
      <c r="O20" s="487"/>
      <c r="P20" s="487"/>
      <c r="Q20" s="487"/>
      <c r="R20" s="487"/>
      <c r="S20" s="489"/>
      <c r="T20" s="479"/>
    </row>
    <row r="21" spans="1:20">
      <c r="A21" s="479"/>
      <c r="B21" s="489"/>
      <c r="C21" s="489"/>
      <c r="D21" s="489"/>
      <c r="E21" s="489"/>
      <c r="F21" s="489"/>
      <c r="G21" s="489"/>
      <c r="H21" s="489"/>
      <c r="I21" s="489"/>
      <c r="J21" s="479"/>
      <c r="K21" s="487"/>
      <c r="L21" s="487"/>
      <c r="M21" s="487"/>
      <c r="N21" s="488"/>
      <c r="O21" s="487"/>
      <c r="P21" s="487"/>
      <c r="Q21" s="487"/>
      <c r="R21" s="487"/>
      <c r="S21" s="489"/>
      <c r="T21" s="479"/>
    </row>
    <row r="22" spans="1:20">
      <c r="A22" s="479"/>
      <c r="B22" s="489"/>
      <c r="C22" s="489"/>
      <c r="D22" s="489"/>
      <c r="E22" s="489"/>
      <c r="F22" s="489"/>
      <c r="G22" s="489"/>
      <c r="H22" s="489"/>
      <c r="I22" s="489"/>
      <c r="J22" s="479"/>
      <c r="K22" s="487"/>
      <c r="L22" s="487"/>
      <c r="M22" s="487"/>
      <c r="N22" s="488"/>
      <c r="O22" s="487"/>
      <c r="P22" s="487"/>
      <c r="Q22" s="487"/>
      <c r="R22" s="487"/>
      <c r="S22" s="489"/>
      <c r="T22" s="479"/>
    </row>
    <row r="23" spans="1:20">
      <c r="A23" s="479"/>
      <c r="B23" s="489"/>
      <c r="C23" s="489"/>
      <c r="D23" s="489"/>
      <c r="E23" s="489"/>
      <c r="F23" s="489"/>
      <c r="G23" s="489"/>
      <c r="H23" s="489"/>
      <c r="I23" s="489"/>
      <c r="J23" s="479"/>
      <c r="K23" s="487"/>
      <c r="L23" s="487"/>
      <c r="M23" s="487"/>
      <c r="N23" s="488"/>
      <c r="O23" s="487"/>
      <c r="P23" s="487"/>
      <c r="Q23" s="487"/>
      <c r="R23" s="487"/>
      <c r="S23" s="489"/>
      <c r="T23" s="479"/>
    </row>
    <row r="24" spans="1:20">
      <c r="A24" s="479"/>
      <c r="B24" s="489"/>
      <c r="C24" s="489"/>
      <c r="D24" s="489"/>
      <c r="E24" s="489"/>
      <c r="F24" s="489"/>
      <c r="G24" s="489"/>
      <c r="H24" s="489"/>
      <c r="I24" s="489"/>
      <c r="J24" s="479"/>
      <c r="K24" s="487"/>
      <c r="L24" s="487"/>
      <c r="M24" s="487"/>
      <c r="N24" s="488"/>
      <c r="O24" s="487"/>
      <c r="P24" s="487"/>
      <c r="Q24" s="487"/>
      <c r="R24" s="487"/>
      <c r="S24" s="489"/>
      <c r="T24" s="479"/>
    </row>
    <row r="25" spans="1:20">
      <c r="A25" s="479"/>
      <c r="B25" s="489"/>
      <c r="C25" s="489"/>
      <c r="D25" s="489"/>
      <c r="E25" s="489"/>
      <c r="F25" s="489"/>
      <c r="G25" s="489"/>
      <c r="H25" s="489"/>
      <c r="I25" s="489"/>
      <c r="J25" s="479"/>
      <c r="K25" s="487"/>
      <c r="L25" s="487"/>
      <c r="M25" s="487"/>
      <c r="N25" s="488"/>
      <c r="O25" s="487"/>
      <c r="P25" s="487"/>
      <c r="Q25" s="487"/>
      <c r="R25" s="487"/>
      <c r="S25" s="489"/>
      <c r="T25" s="479"/>
    </row>
    <row r="26" spans="1:20">
      <c r="A26" s="479"/>
      <c r="B26" s="489"/>
      <c r="C26" s="489"/>
      <c r="D26" s="489"/>
      <c r="E26" s="489"/>
      <c r="F26" s="489"/>
      <c r="G26" s="489"/>
      <c r="H26" s="489"/>
      <c r="I26" s="489"/>
      <c r="J26" s="479"/>
      <c r="K26" s="487"/>
      <c r="L26" s="487"/>
      <c r="M26" s="487"/>
      <c r="N26" s="488"/>
      <c r="O26" s="487"/>
      <c r="P26" s="487"/>
      <c r="Q26" s="487"/>
      <c r="R26" s="487"/>
      <c r="S26" s="489"/>
      <c r="T26" s="479"/>
    </row>
    <row r="27" spans="1:20">
      <c r="A27" s="479"/>
      <c r="B27" s="489"/>
      <c r="C27" s="489"/>
      <c r="D27" s="489"/>
      <c r="E27" s="489"/>
      <c r="F27" s="489"/>
      <c r="G27" s="489"/>
      <c r="H27" s="489"/>
      <c r="I27" s="489"/>
      <c r="J27" s="479"/>
      <c r="K27" s="487"/>
      <c r="L27" s="487"/>
      <c r="M27" s="487"/>
      <c r="N27" s="488"/>
      <c r="O27" s="487"/>
      <c r="P27" s="487"/>
      <c r="Q27" s="487"/>
      <c r="R27" s="487"/>
      <c r="S27" s="489"/>
      <c r="T27" s="479"/>
    </row>
    <row r="28" spans="1:20">
      <c r="A28" s="479"/>
      <c r="B28" s="489"/>
      <c r="C28" s="489"/>
      <c r="D28" s="489"/>
      <c r="E28" s="489"/>
      <c r="F28" s="489"/>
      <c r="G28" s="489"/>
      <c r="H28" s="489"/>
      <c r="I28" s="489"/>
      <c r="J28" s="479"/>
      <c r="K28" s="487"/>
      <c r="L28" s="487"/>
      <c r="M28" s="487"/>
      <c r="N28" s="488"/>
      <c r="O28" s="487"/>
      <c r="P28" s="487"/>
      <c r="Q28" s="487"/>
      <c r="R28" s="487"/>
      <c r="S28" s="489"/>
      <c r="T28" s="479"/>
    </row>
    <row r="29" spans="1:20">
      <c r="A29" s="479"/>
      <c r="B29" s="489"/>
      <c r="C29" s="489"/>
      <c r="D29" s="489"/>
      <c r="E29" s="489"/>
      <c r="F29" s="489"/>
      <c r="G29" s="489"/>
      <c r="H29" s="489"/>
      <c r="I29" s="489"/>
      <c r="J29" s="479"/>
      <c r="K29" s="487"/>
      <c r="L29" s="487"/>
      <c r="M29" s="487"/>
      <c r="N29" s="488"/>
      <c r="O29" s="487"/>
      <c r="P29" s="487"/>
      <c r="Q29" s="487"/>
      <c r="R29" s="487"/>
      <c r="S29" s="489"/>
      <c r="T29" s="479"/>
    </row>
    <row r="30" spans="1:20">
      <c r="A30" s="479"/>
      <c r="B30" s="489"/>
      <c r="C30" s="489"/>
      <c r="D30" s="489"/>
      <c r="E30" s="489"/>
      <c r="F30" s="489"/>
      <c r="G30" s="489"/>
      <c r="H30" s="489"/>
      <c r="I30" s="489"/>
      <c r="J30" s="479"/>
      <c r="K30" s="487"/>
      <c r="L30" s="487"/>
      <c r="M30" s="487"/>
      <c r="N30" s="488"/>
      <c r="O30" s="487"/>
      <c r="P30" s="487"/>
      <c r="Q30" s="487"/>
      <c r="R30" s="487"/>
      <c r="S30" s="489"/>
      <c r="T30" s="479"/>
    </row>
    <row r="31" spans="1:20">
      <c r="A31" s="479"/>
      <c r="B31" s="489"/>
      <c r="C31" s="489"/>
      <c r="D31" s="489"/>
      <c r="E31" s="489"/>
      <c r="F31" s="489"/>
      <c r="G31" s="489"/>
      <c r="H31" s="489"/>
      <c r="I31" s="489"/>
      <c r="J31" s="479"/>
      <c r="K31" s="487"/>
      <c r="L31" s="487"/>
      <c r="M31" s="487"/>
      <c r="N31" s="488"/>
      <c r="O31" s="487"/>
      <c r="P31" s="487"/>
      <c r="Q31" s="487"/>
      <c r="R31" s="487"/>
      <c r="S31" s="489"/>
      <c r="T31" s="479"/>
    </row>
    <row r="32" spans="1:20">
      <c r="A32" s="479"/>
      <c r="B32" s="489"/>
      <c r="C32" s="489"/>
      <c r="D32" s="489"/>
      <c r="E32" s="489"/>
      <c r="F32" s="489"/>
      <c r="G32" s="489"/>
      <c r="H32" s="489"/>
      <c r="I32" s="489"/>
      <c r="J32" s="479"/>
      <c r="K32" s="487"/>
      <c r="L32" s="487"/>
      <c r="M32" s="487"/>
      <c r="N32" s="488"/>
      <c r="O32" s="487"/>
      <c r="P32" s="487"/>
      <c r="Q32" s="487"/>
      <c r="R32" s="487"/>
      <c r="S32" s="489"/>
      <c r="T32" s="479"/>
    </row>
    <row r="33" spans="1:20">
      <c r="A33" s="479"/>
      <c r="B33" s="489"/>
      <c r="C33" s="489"/>
      <c r="D33" s="489"/>
      <c r="E33" s="489"/>
      <c r="F33" s="489"/>
      <c r="G33" s="489"/>
      <c r="H33" s="489"/>
      <c r="I33" s="489"/>
      <c r="J33" s="479"/>
      <c r="K33" s="487"/>
      <c r="L33" s="487"/>
      <c r="M33" s="487"/>
      <c r="N33" s="488"/>
      <c r="O33" s="487"/>
      <c r="P33" s="487"/>
      <c r="Q33" s="487"/>
      <c r="R33" s="487"/>
      <c r="S33" s="489"/>
      <c r="T33" s="479"/>
    </row>
    <row r="34" spans="1:20">
      <c r="A34" s="479"/>
      <c r="B34" s="489"/>
      <c r="C34" s="489"/>
      <c r="D34" s="489"/>
      <c r="E34" s="489"/>
      <c r="F34" s="489"/>
      <c r="G34" s="489"/>
      <c r="H34" s="489"/>
      <c r="I34" s="489"/>
      <c r="J34" s="479"/>
      <c r="K34" s="487"/>
      <c r="L34" s="487"/>
      <c r="M34" s="487"/>
      <c r="N34" s="488"/>
      <c r="O34" s="487"/>
      <c r="P34" s="487"/>
      <c r="Q34" s="487"/>
      <c r="R34" s="487"/>
      <c r="S34" s="489"/>
      <c r="T34" s="479"/>
    </row>
    <row r="35" spans="1:20">
      <c r="A35" s="479"/>
      <c r="B35" s="489"/>
      <c r="C35" s="489"/>
      <c r="D35" s="489"/>
      <c r="E35" s="489"/>
      <c r="F35" s="489"/>
      <c r="G35" s="489"/>
      <c r="H35" s="489"/>
      <c r="I35" s="489"/>
      <c r="J35" s="479"/>
      <c r="K35" s="487"/>
      <c r="L35" s="487"/>
      <c r="M35" s="487"/>
      <c r="N35" s="488"/>
      <c r="O35" s="487"/>
      <c r="P35" s="487"/>
      <c r="Q35" s="487"/>
      <c r="R35" s="487"/>
      <c r="S35" s="489"/>
      <c r="T35" s="479"/>
    </row>
    <row r="36" spans="1:20">
      <c r="A36" s="479"/>
      <c r="B36" s="489"/>
      <c r="C36" s="489"/>
      <c r="D36" s="489"/>
      <c r="E36" s="489"/>
      <c r="F36" s="489"/>
      <c r="G36" s="489"/>
      <c r="H36" s="489"/>
      <c r="I36" s="489"/>
      <c r="J36" s="479"/>
      <c r="K36" s="487"/>
      <c r="L36" s="487"/>
      <c r="M36" s="487"/>
      <c r="N36" s="488"/>
      <c r="O36" s="487"/>
      <c r="P36" s="487"/>
      <c r="Q36" s="487"/>
      <c r="R36" s="487"/>
      <c r="S36" s="489"/>
      <c r="T36" s="479"/>
    </row>
    <row r="37" spans="1:20">
      <c r="A37" s="479"/>
      <c r="B37" s="489"/>
      <c r="C37" s="489"/>
      <c r="D37" s="489"/>
      <c r="E37" s="489"/>
      <c r="F37" s="489"/>
      <c r="G37" s="489"/>
      <c r="H37" s="489"/>
      <c r="I37" s="489"/>
      <c r="J37" s="479"/>
      <c r="K37" s="487"/>
      <c r="L37" s="487"/>
      <c r="M37" s="487"/>
      <c r="N37" s="488"/>
      <c r="O37" s="487"/>
      <c r="P37" s="487"/>
      <c r="Q37" s="487"/>
      <c r="R37" s="487"/>
      <c r="S37" s="489"/>
      <c r="T37" s="479"/>
    </row>
    <row r="38" spans="1:20">
      <c r="A38" s="479"/>
      <c r="B38" s="489"/>
      <c r="C38" s="489"/>
      <c r="D38" s="489"/>
      <c r="E38" s="489"/>
      <c r="F38" s="489"/>
      <c r="G38" s="489"/>
      <c r="H38" s="489"/>
      <c r="I38" s="489"/>
      <c r="J38" s="479"/>
      <c r="K38" s="487"/>
      <c r="L38" s="487"/>
      <c r="M38" s="487"/>
      <c r="N38" s="488"/>
      <c r="O38" s="487"/>
      <c r="P38" s="487"/>
      <c r="Q38" s="487"/>
      <c r="R38" s="487"/>
      <c r="S38" s="489"/>
      <c r="T38" s="479"/>
    </row>
    <row r="39" spans="1:20">
      <c r="A39" s="479"/>
      <c r="B39" s="489"/>
      <c r="C39" s="489"/>
      <c r="D39" s="489"/>
      <c r="E39" s="489"/>
      <c r="F39" s="489"/>
      <c r="G39" s="489"/>
      <c r="H39" s="489"/>
      <c r="I39" s="489"/>
      <c r="J39" s="479"/>
      <c r="K39" s="487"/>
      <c r="L39" s="487"/>
      <c r="M39" s="487"/>
      <c r="N39" s="488"/>
      <c r="O39" s="487"/>
      <c r="P39" s="487"/>
      <c r="Q39" s="487"/>
      <c r="R39" s="487"/>
      <c r="S39" s="489"/>
      <c r="T39" s="479"/>
    </row>
    <row r="40" spans="1:20">
      <c r="A40" s="479"/>
      <c r="B40" s="489"/>
      <c r="C40" s="489"/>
      <c r="D40" s="489"/>
      <c r="E40" s="489"/>
      <c r="F40" s="489"/>
      <c r="G40" s="489"/>
      <c r="H40" s="489"/>
      <c r="I40" s="489"/>
      <c r="J40" s="479"/>
      <c r="K40" s="487"/>
      <c r="L40" s="487"/>
      <c r="M40" s="487"/>
      <c r="N40" s="488"/>
      <c r="O40" s="487"/>
      <c r="P40" s="487"/>
      <c r="Q40" s="487"/>
      <c r="R40" s="487"/>
      <c r="S40" s="489"/>
      <c r="T40" s="479"/>
    </row>
    <row r="41" spans="1:20">
      <c r="A41" s="479"/>
      <c r="B41" s="489"/>
      <c r="C41" s="489"/>
      <c r="D41" s="489"/>
      <c r="E41" s="489"/>
      <c r="F41" s="489"/>
      <c r="G41" s="489"/>
      <c r="H41" s="489"/>
      <c r="I41" s="489"/>
      <c r="J41" s="479"/>
      <c r="K41" s="487"/>
      <c r="L41" s="487"/>
      <c r="M41" s="487"/>
      <c r="N41" s="488"/>
      <c r="O41" s="487"/>
      <c r="P41" s="487"/>
      <c r="Q41" s="487"/>
      <c r="R41" s="487"/>
      <c r="S41" s="489"/>
      <c r="T41" s="479"/>
    </row>
    <row r="42" spans="1:20">
      <c r="A42" s="479"/>
      <c r="B42" s="489"/>
      <c r="C42" s="489"/>
      <c r="D42" s="489"/>
      <c r="E42" s="489"/>
      <c r="F42" s="489"/>
      <c r="G42" s="489"/>
      <c r="H42" s="489"/>
      <c r="I42" s="489"/>
      <c r="J42" s="479"/>
      <c r="K42" s="487"/>
      <c r="L42" s="487"/>
      <c r="M42" s="487"/>
      <c r="N42" s="488"/>
      <c r="O42" s="487"/>
      <c r="P42" s="487"/>
      <c r="Q42" s="487"/>
      <c r="R42" s="487"/>
      <c r="S42" s="489"/>
      <c r="T42" s="479"/>
    </row>
    <row r="43" spans="1:20">
      <c r="A43" s="479"/>
      <c r="B43" s="489"/>
      <c r="C43" s="489"/>
      <c r="D43" s="489"/>
      <c r="E43" s="489"/>
      <c r="F43" s="489"/>
      <c r="G43" s="489"/>
      <c r="H43" s="489"/>
      <c r="I43" s="489"/>
      <c r="J43" s="479"/>
      <c r="K43" s="487"/>
      <c r="L43" s="487"/>
      <c r="M43" s="487"/>
      <c r="N43" s="488"/>
      <c r="O43" s="487"/>
      <c r="P43" s="487"/>
      <c r="Q43" s="487"/>
      <c r="R43" s="487"/>
      <c r="S43" s="489"/>
      <c r="T43" s="479"/>
    </row>
    <row r="44" spans="1:20">
      <c r="A44" s="479"/>
      <c r="B44" s="489"/>
      <c r="C44" s="489"/>
      <c r="D44" s="489"/>
      <c r="E44" s="489"/>
      <c r="F44" s="489"/>
      <c r="G44" s="489"/>
      <c r="H44" s="489"/>
      <c r="I44" s="489"/>
      <c r="J44" s="479"/>
      <c r="K44" s="487"/>
      <c r="L44" s="487"/>
      <c r="M44" s="487"/>
      <c r="N44" s="488"/>
      <c r="O44" s="487"/>
      <c r="P44" s="487"/>
      <c r="Q44" s="487"/>
      <c r="R44" s="487"/>
      <c r="S44" s="489"/>
      <c r="T44" s="479"/>
    </row>
    <row r="45" spans="1:20">
      <c r="A45" s="479"/>
      <c r="B45" s="489"/>
      <c r="C45" s="489"/>
      <c r="D45" s="489"/>
      <c r="E45" s="489"/>
      <c r="F45" s="489"/>
      <c r="G45" s="489"/>
      <c r="H45" s="489"/>
      <c r="I45" s="489"/>
      <c r="J45" s="479"/>
      <c r="K45" s="487"/>
      <c r="L45" s="487"/>
      <c r="M45" s="487"/>
      <c r="N45" s="488"/>
      <c r="O45" s="487"/>
      <c r="P45" s="487"/>
      <c r="Q45" s="487"/>
      <c r="R45" s="487"/>
      <c r="S45" s="489"/>
      <c r="T45" s="479"/>
    </row>
    <row r="46" spans="1:20">
      <c r="A46" s="479"/>
      <c r="B46" s="489"/>
      <c r="C46" s="489"/>
      <c r="D46" s="489"/>
      <c r="E46" s="489"/>
      <c r="F46" s="489"/>
      <c r="G46" s="489"/>
      <c r="H46" s="489"/>
      <c r="I46" s="489"/>
      <c r="J46" s="479"/>
      <c r="K46" s="487"/>
      <c r="L46" s="487"/>
      <c r="M46" s="487"/>
      <c r="N46" s="488"/>
      <c r="O46" s="487"/>
      <c r="P46" s="487"/>
      <c r="Q46" s="487"/>
      <c r="R46" s="487"/>
      <c r="S46" s="489"/>
      <c r="T46" s="479"/>
    </row>
    <row r="47" spans="1:20">
      <c r="A47" s="479"/>
      <c r="B47" s="489"/>
      <c r="C47" s="489"/>
      <c r="D47" s="489"/>
      <c r="E47" s="489"/>
      <c r="F47" s="489"/>
      <c r="G47" s="489"/>
      <c r="H47" s="489"/>
      <c r="I47" s="489"/>
      <c r="J47" s="479"/>
      <c r="K47" s="487"/>
      <c r="L47" s="487"/>
      <c r="M47" s="487"/>
      <c r="N47" s="488"/>
      <c r="O47" s="487"/>
      <c r="P47" s="487"/>
      <c r="Q47" s="487"/>
      <c r="R47" s="487"/>
      <c r="S47" s="489"/>
      <c r="T47" s="479"/>
    </row>
    <row r="48" spans="1:20">
      <c r="A48" s="479"/>
      <c r="B48" s="489"/>
      <c r="C48" s="489"/>
      <c r="D48" s="489"/>
      <c r="E48" s="489"/>
      <c r="F48" s="489"/>
      <c r="G48" s="489"/>
      <c r="H48" s="489"/>
      <c r="I48" s="489"/>
      <c r="J48" s="479"/>
      <c r="K48" s="487"/>
      <c r="L48" s="487"/>
      <c r="M48" s="487"/>
      <c r="N48" s="488"/>
      <c r="O48" s="487"/>
      <c r="P48" s="487"/>
      <c r="Q48" s="487"/>
      <c r="R48" s="487"/>
      <c r="S48" s="489"/>
      <c r="T48" s="479"/>
    </row>
    <row r="49" spans="1:20">
      <c r="A49" s="479"/>
      <c r="B49" s="489"/>
      <c r="C49" s="489"/>
      <c r="D49" s="489"/>
      <c r="E49" s="489"/>
      <c r="F49" s="489"/>
      <c r="G49" s="489"/>
      <c r="H49" s="489"/>
      <c r="I49" s="489"/>
      <c r="J49" s="479"/>
      <c r="K49" s="487"/>
      <c r="L49" s="487"/>
      <c r="M49" s="487"/>
      <c r="N49" s="488"/>
      <c r="O49" s="487"/>
      <c r="P49" s="487"/>
      <c r="Q49" s="487"/>
      <c r="R49" s="487"/>
      <c r="S49" s="489"/>
      <c r="T49" s="479"/>
    </row>
    <row r="50" spans="1:20">
      <c r="A50" s="479"/>
      <c r="B50" s="489"/>
      <c r="C50" s="489"/>
      <c r="D50" s="489"/>
      <c r="E50" s="489"/>
      <c r="F50" s="489"/>
      <c r="G50" s="489"/>
      <c r="H50" s="489"/>
      <c r="I50" s="489"/>
      <c r="J50" s="479"/>
      <c r="K50" s="487"/>
      <c r="L50" s="487"/>
      <c r="M50" s="487"/>
      <c r="N50" s="488"/>
      <c r="O50" s="487"/>
      <c r="P50" s="487"/>
      <c r="Q50" s="487"/>
      <c r="R50" s="487"/>
      <c r="S50" s="489"/>
      <c r="T50" s="479"/>
    </row>
    <row r="51" spans="1:20">
      <c r="A51" s="479"/>
      <c r="B51" s="489"/>
      <c r="C51" s="489"/>
      <c r="D51" s="489"/>
      <c r="E51" s="489"/>
      <c r="F51" s="489"/>
      <c r="G51" s="489"/>
      <c r="H51" s="489"/>
      <c r="I51" s="489"/>
      <c r="J51" s="479"/>
      <c r="K51" s="487"/>
      <c r="L51" s="487"/>
      <c r="M51" s="487"/>
      <c r="N51" s="488"/>
      <c r="O51" s="487"/>
      <c r="P51" s="487"/>
      <c r="Q51" s="487"/>
      <c r="R51" s="487"/>
      <c r="S51" s="489"/>
      <c r="T51" s="479"/>
    </row>
    <row r="52" spans="1:20">
      <c r="A52" s="479"/>
      <c r="B52" s="489"/>
      <c r="C52" s="489"/>
      <c r="D52" s="489"/>
      <c r="E52" s="489"/>
      <c r="F52" s="489"/>
      <c r="G52" s="489"/>
      <c r="H52" s="489"/>
      <c r="I52" s="489"/>
      <c r="J52" s="479"/>
      <c r="K52" s="487"/>
      <c r="L52" s="487"/>
      <c r="M52" s="487"/>
      <c r="N52" s="488"/>
      <c r="O52" s="487"/>
      <c r="P52" s="487"/>
      <c r="Q52" s="487"/>
      <c r="R52" s="487"/>
      <c r="S52" s="489"/>
      <c r="T52" s="479"/>
    </row>
    <row r="53" spans="1:20">
      <c r="A53" s="479"/>
      <c r="B53" s="489"/>
      <c r="C53" s="489"/>
      <c r="D53" s="489"/>
      <c r="E53" s="489"/>
      <c r="F53" s="489"/>
      <c r="G53" s="489"/>
      <c r="H53" s="489"/>
      <c r="I53" s="489"/>
      <c r="J53" s="479"/>
      <c r="K53" s="487"/>
      <c r="L53" s="487"/>
      <c r="M53" s="487"/>
      <c r="N53" s="488"/>
      <c r="O53" s="487"/>
      <c r="P53" s="487"/>
      <c r="Q53" s="487"/>
      <c r="R53" s="487"/>
      <c r="S53" s="489"/>
      <c r="T53" s="479"/>
    </row>
    <row r="54" spans="1:20">
      <c r="A54" s="479"/>
      <c r="B54" s="489"/>
      <c r="C54" s="489"/>
      <c r="D54" s="489"/>
      <c r="E54" s="489"/>
      <c r="F54" s="489"/>
      <c r="G54" s="489"/>
      <c r="H54" s="489"/>
      <c r="I54" s="489"/>
      <c r="J54" s="479"/>
      <c r="K54" s="487"/>
      <c r="L54" s="487"/>
      <c r="M54" s="487"/>
      <c r="N54" s="488"/>
      <c r="O54" s="487"/>
      <c r="P54" s="487"/>
      <c r="Q54" s="487"/>
      <c r="R54" s="487"/>
      <c r="S54" s="489"/>
      <c r="T54" s="479"/>
    </row>
    <row r="55" spans="1:20">
      <c r="A55" s="479"/>
      <c r="B55" s="489"/>
      <c r="C55" s="489"/>
      <c r="D55" s="489"/>
      <c r="E55" s="489"/>
      <c r="F55" s="489"/>
      <c r="G55" s="489"/>
      <c r="H55" s="489"/>
      <c r="I55" s="489"/>
      <c r="J55" s="479"/>
      <c r="K55" s="487"/>
      <c r="L55" s="487"/>
      <c r="M55" s="487"/>
      <c r="N55" s="488"/>
      <c r="O55" s="487"/>
      <c r="P55" s="487"/>
      <c r="Q55" s="487"/>
      <c r="R55" s="487"/>
      <c r="S55" s="489"/>
      <c r="T55" s="479"/>
    </row>
    <row r="56" spans="1:20">
      <c r="A56" s="479"/>
      <c r="B56" s="489"/>
      <c r="C56" s="489"/>
      <c r="D56" s="489"/>
      <c r="E56" s="489"/>
      <c r="F56" s="489"/>
      <c r="G56" s="489"/>
      <c r="H56" s="489"/>
      <c r="I56" s="489"/>
      <c r="J56" s="479"/>
      <c r="K56" s="487"/>
      <c r="L56" s="487"/>
      <c r="M56" s="487"/>
      <c r="N56" s="488"/>
      <c r="O56" s="487"/>
      <c r="P56" s="487"/>
      <c r="Q56" s="487"/>
      <c r="R56" s="487"/>
      <c r="S56" s="489"/>
      <c r="T56" s="479"/>
    </row>
    <row r="57" spans="1:20">
      <c r="A57" s="479"/>
      <c r="B57" s="489"/>
      <c r="C57" s="489"/>
      <c r="D57" s="489"/>
      <c r="E57" s="489"/>
      <c r="F57" s="489"/>
      <c r="G57" s="489"/>
      <c r="H57" s="489"/>
      <c r="I57" s="489"/>
      <c r="J57" s="479"/>
      <c r="K57" s="487"/>
      <c r="L57" s="487"/>
      <c r="M57" s="487"/>
      <c r="N57" s="488"/>
      <c r="O57" s="487"/>
      <c r="P57" s="487"/>
      <c r="Q57" s="487"/>
      <c r="R57" s="487"/>
      <c r="S57" s="489"/>
      <c r="T57" s="479"/>
    </row>
    <row r="58" spans="1:20">
      <c r="A58" s="479"/>
      <c r="B58" s="489"/>
      <c r="C58" s="489"/>
      <c r="D58" s="489"/>
      <c r="E58" s="489"/>
      <c r="F58" s="489"/>
      <c r="G58" s="489"/>
      <c r="H58" s="489"/>
      <c r="I58" s="489"/>
      <c r="J58" s="479"/>
      <c r="K58" s="487"/>
      <c r="L58" s="487"/>
      <c r="M58" s="487"/>
      <c r="N58" s="488"/>
      <c r="O58" s="487"/>
      <c r="P58" s="487"/>
      <c r="Q58" s="487"/>
      <c r="R58" s="487"/>
      <c r="S58" s="489"/>
      <c r="T58" s="479"/>
    </row>
    <row r="59" spans="1:20">
      <c r="A59" s="479"/>
      <c r="B59" s="489"/>
      <c r="C59" s="489"/>
      <c r="D59" s="489"/>
      <c r="E59" s="489"/>
      <c r="F59" s="489"/>
      <c r="G59" s="489"/>
      <c r="H59" s="489"/>
      <c r="I59" s="489"/>
      <c r="J59" s="479"/>
      <c r="K59" s="487"/>
      <c r="L59" s="487"/>
      <c r="M59" s="487"/>
      <c r="N59" s="488"/>
      <c r="O59" s="487"/>
      <c r="P59" s="487"/>
      <c r="Q59" s="487"/>
      <c r="R59" s="487"/>
      <c r="S59" s="489"/>
      <c r="T59" s="479"/>
    </row>
    <row r="60" spans="1:20">
      <c r="A60" s="479"/>
      <c r="B60" s="489"/>
      <c r="C60" s="489"/>
      <c r="D60" s="489"/>
      <c r="E60" s="489"/>
      <c r="F60" s="489"/>
      <c r="G60" s="489"/>
      <c r="H60" s="489"/>
      <c r="I60" s="489"/>
      <c r="J60" s="479"/>
      <c r="K60" s="487"/>
      <c r="L60" s="487"/>
      <c r="M60" s="487"/>
      <c r="N60" s="488"/>
      <c r="O60" s="487"/>
      <c r="P60" s="487"/>
      <c r="Q60" s="487"/>
      <c r="R60" s="487"/>
      <c r="S60" s="489"/>
      <c r="T60" s="479"/>
    </row>
    <row r="61" spans="1:20">
      <c r="A61" s="479"/>
      <c r="B61" s="489"/>
      <c r="C61" s="489"/>
      <c r="D61" s="489"/>
      <c r="E61" s="489"/>
      <c r="F61" s="489"/>
      <c r="G61" s="489"/>
      <c r="H61" s="489"/>
      <c r="I61" s="489"/>
      <c r="J61" s="479"/>
      <c r="K61" s="487"/>
      <c r="L61" s="487"/>
      <c r="M61" s="487"/>
      <c r="N61" s="488"/>
      <c r="O61" s="487"/>
      <c r="P61" s="487"/>
      <c r="Q61" s="487"/>
      <c r="R61" s="487"/>
      <c r="S61" s="489"/>
      <c r="T61" s="479"/>
    </row>
    <row r="62" spans="1:20">
      <c r="A62" s="479"/>
      <c r="B62" s="489"/>
      <c r="C62" s="489"/>
      <c r="D62" s="489"/>
      <c r="E62" s="489"/>
      <c r="F62" s="489"/>
      <c r="G62" s="489"/>
      <c r="H62" s="489"/>
      <c r="I62" s="489"/>
      <c r="J62" s="479"/>
      <c r="K62" s="487"/>
      <c r="L62" s="487"/>
      <c r="M62" s="487"/>
      <c r="N62" s="488"/>
      <c r="O62" s="487"/>
      <c r="P62" s="487"/>
      <c r="Q62" s="487"/>
      <c r="R62" s="487"/>
      <c r="S62" s="489"/>
      <c r="T62" s="479"/>
    </row>
    <row r="63" spans="1:20">
      <c r="A63" s="479"/>
      <c r="B63" s="489"/>
      <c r="C63" s="489"/>
      <c r="D63" s="489"/>
      <c r="E63" s="489"/>
      <c r="F63" s="489"/>
      <c r="G63" s="489"/>
      <c r="H63" s="489"/>
      <c r="I63" s="489"/>
      <c r="J63" s="479"/>
      <c r="K63" s="487"/>
      <c r="L63" s="487"/>
      <c r="M63" s="487"/>
      <c r="N63" s="488"/>
      <c r="O63" s="487"/>
      <c r="P63" s="487"/>
      <c r="Q63" s="487"/>
      <c r="R63" s="487"/>
      <c r="S63" s="489"/>
      <c r="T63" s="479"/>
    </row>
    <row r="64" spans="1:20">
      <c r="A64" s="479"/>
      <c r="B64" s="489"/>
      <c r="C64" s="489"/>
      <c r="D64" s="489"/>
      <c r="E64" s="489"/>
      <c r="F64" s="489"/>
      <c r="G64" s="489"/>
      <c r="H64" s="489"/>
      <c r="I64" s="489"/>
      <c r="J64" s="479"/>
      <c r="K64" s="487"/>
      <c r="L64" s="487"/>
      <c r="M64" s="487"/>
      <c r="N64" s="488"/>
      <c r="O64" s="487"/>
      <c r="P64" s="487"/>
      <c r="Q64" s="487"/>
      <c r="R64" s="487"/>
      <c r="S64" s="489"/>
      <c r="T64" s="479"/>
    </row>
    <row r="65" spans="1:20">
      <c r="A65" s="479"/>
      <c r="B65" s="489"/>
      <c r="C65" s="489"/>
      <c r="D65" s="489"/>
      <c r="E65" s="489"/>
      <c r="F65" s="489"/>
      <c r="G65" s="489"/>
      <c r="H65" s="489"/>
      <c r="I65" s="489"/>
      <c r="J65" s="479"/>
      <c r="K65" s="487"/>
      <c r="L65" s="487"/>
      <c r="M65" s="487"/>
      <c r="N65" s="488"/>
      <c r="O65" s="487"/>
      <c r="P65" s="487"/>
      <c r="Q65" s="487"/>
      <c r="R65" s="487"/>
      <c r="S65" s="489"/>
      <c r="T65" s="479"/>
    </row>
    <row r="66" spans="1:20">
      <c r="A66" s="479"/>
      <c r="B66" s="489"/>
      <c r="C66" s="489"/>
      <c r="D66" s="489"/>
      <c r="E66" s="489"/>
      <c r="F66" s="489"/>
      <c r="G66" s="489"/>
      <c r="H66" s="489"/>
      <c r="I66" s="489"/>
      <c r="J66" s="479"/>
      <c r="K66" s="487"/>
      <c r="L66" s="487"/>
      <c r="M66" s="487"/>
      <c r="N66" s="488"/>
      <c r="O66" s="487"/>
      <c r="P66" s="487"/>
      <c r="Q66" s="487"/>
      <c r="R66" s="487"/>
      <c r="S66" s="489"/>
      <c r="T66" s="479"/>
    </row>
    <row r="67" spans="1:20">
      <c r="A67" s="479"/>
      <c r="B67" s="489"/>
      <c r="C67" s="489"/>
      <c r="D67" s="489"/>
      <c r="E67" s="489"/>
      <c r="F67" s="489"/>
      <c r="G67" s="489"/>
      <c r="H67" s="489"/>
      <c r="I67" s="489"/>
      <c r="J67" s="479"/>
      <c r="K67" s="487"/>
      <c r="L67" s="487"/>
      <c r="M67" s="487"/>
      <c r="N67" s="488"/>
      <c r="O67" s="487"/>
      <c r="P67" s="487"/>
      <c r="Q67" s="487"/>
      <c r="R67" s="487"/>
      <c r="S67" s="489"/>
      <c r="T67" s="479"/>
    </row>
    <row r="68" spans="1:20">
      <c r="A68" s="479"/>
      <c r="B68" s="489"/>
      <c r="C68" s="489"/>
      <c r="D68" s="489"/>
      <c r="E68" s="489"/>
      <c r="F68" s="489"/>
      <c r="G68" s="489"/>
      <c r="H68" s="489"/>
      <c r="I68" s="489"/>
      <c r="J68" s="479"/>
      <c r="K68" s="487"/>
      <c r="L68" s="487"/>
      <c r="M68" s="487"/>
      <c r="N68" s="488"/>
      <c r="O68" s="487"/>
      <c r="P68" s="487"/>
      <c r="Q68" s="487"/>
      <c r="R68" s="487"/>
      <c r="S68" s="489"/>
      <c r="T68" s="479"/>
    </row>
    <row r="69" spans="1:20">
      <c r="A69" s="479"/>
      <c r="B69" s="489"/>
      <c r="C69" s="489"/>
      <c r="D69" s="489"/>
      <c r="E69" s="489"/>
      <c r="F69" s="489"/>
      <c r="G69" s="489"/>
      <c r="H69" s="489"/>
      <c r="I69" s="489"/>
      <c r="J69" s="479"/>
      <c r="K69" s="487"/>
      <c r="L69" s="487"/>
      <c r="M69" s="487"/>
      <c r="N69" s="488"/>
      <c r="O69" s="487"/>
      <c r="P69" s="487"/>
      <c r="Q69" s="487"/>
      <c r="R69" s="487"/>
      <c r="S69" s="489"/>
      <c r="T69" s="479"/>
    </row>
    <row r="70" spans="1:20">
      <c r="A70" s="479"/>
      <c r="B70" s="489"/>
      <c r="C70" s="489"/>
      <c r="D70" s="489"/>
      <c r="E70" s="489"/>
      <c r="F70" s="489"/>
      <c r="G70" s="489"/>
      <c r="H70" s="489"/>
      <c r="I70" s="489"/>
      <c r="J70" s="479"/>
      <c r="K70" s="487"/>
      <c r="L70" s="487"/>
      <c r="M70" s="487"/>
      <c r="N70" s="488"/>
      <c r="O70" s="487"/>
      <c r="P70" s="487"/>
      <c r="Q70" s="487"/>
      <c r="R70" s="487"/>
      <c r="S70" s="489"/>
      <c r="T70" s="479"/>
    </row>
    <row r="71" spans="1:20">
      <c r="A71" s="479"/>
      <c r="B71" s="489"/>
      <c r="C71" s="489"/>
      <c r="D71" s="489"/>
      <c r="E71" s="489"/>
      <c r="F71" s="489"/>
      <c r="G71" s="489"/>
      <c r="H71" s="489"/>
      <c r="I71" s="489"/>
      <c r="J71" s="479"/>
      <c r="K71" s="487"/>
      <c r="L71" s="487"/>
      <c r="M71" s="487"/>
      <c r="N71" s="488"/>
      <c r="O71" s="487"/>
      <c r="P71" s="487"/>
      <c r="Q71" s="487"/>
      <c r="R71" s="487"/>
      <c r="S71" s="489"/>
      <c r="T71" s="479"/>
    </row>
    <row r="72" spans="1:20">
      <c r="A72" s="479"/>
      <c r="B72" s="489"/>
      <c r="C72" s="489"/>
      <c r="D72" s="489"/>
      <c r="E72" s="489"/>
      <c r="F72" s="489"/>
      <c r="G72" s="489"/>
      <c r="H72" s="489"/>
      <c r="I72" s="489"/>
      <c r="J72" s="479"/>
      <c r="K72" s="487"/>
      <c r="L72" s="487"/>
      <c r="M72" s="487"/>
      <c r="N72" s="488"/>
      <c r="O72" s="487"/>
      <c r="P72" s="487"/>
      <c r="Q72" s="487"/>
      <c r="R72" s="487"/>
      <c r="S72" s="489"/>
      <c r="T72" s="479"/>
    </row>
    <row r="73" spans="1:20">
      <c r="A73" s="479"/>
      <c r="B73" s="489"/>
      <c r="C73" s="489"/>
      <c r="D73" s="489"/>
      <c r="E73" s="489"/>
      <c r="F73" s="489"/>
      <c r="G73" s="489"/>
      <c r="H73" s="489"/>
      <c r="I73" s="489"/>
      <c r="J73" s="479"/>
      <c r="K73" s="487"/>
      <c r="L73" s="487"/>
      <c r="M73" s="487"/>
      <c r="N73" s="488"/>
      <c r="O73" s="487"/>
      <c r="P73" s="487"/>
      <c r="Q73" s="487"/>
      <c r="R73" s="487"/>
      <c r="S73" s="489"/>
      <c r="T73" s="479"/>
    </row>
    <row r="74" spans="1:20">
      <c r="A74" s="479"/>
      <c r="B74" s="489"/>
      <c r="C74" s="489"/>
      <c r="D74" s="489"/>
      <c r="E74" s="489"/>
      <c r="F74" s="489"/>
      <c r="G74" s="489"/>
      <c r="H74" s="489"/>
      <c r="I74" s="489"/>
      <c r="J74" s="479"/>
      <c r="K74" s="487"/>
      <c r="L74" s="487"/>
      <c r="M74" s="487"/>
      <c r="N74" s="488"/>
      <c r="O74" s="487"/>
      <c r="P74" s="487"/>
      <c r="Q74" s="487"/>
      <c r="R74" s="487"/>
      <c r="S74" s="489"/>
      <c r="T74" s="479"/>
    </row>
    <row r="75" spans="1:20">
      <c r="A75" s="479"/>
      <c r="B75" s="489"/>
      <c r="C75" s="489"/>
      <c r="D75" s="489"/>
      <c r="E75" s="489"/>
      <c r="F75" s="489"/>
      <c r="G75" s="489"/>
      <c r="H75" s="489"/>
      <c r="I75" s="489"/>
      <c r="J75" s="479"/>
      <c r="K75" s="487"/>
      <c r="L75" s="487"/>
      <c r="M75" s="487"/>
      <c r="N75" s="488"/>
      <c r="O75" s="487"/>
      <c r="P75" s="487"/>
      <c r="Q75" s="487"/>
      <c r="R75" s="487"/>
      <c r="S75" s="489"/>
      <c r="T75" s="479"/>
    </row>
    <row r="76" spans="1:20">
      <c r="A76" s="479"/>
      <c r="B76" s="489"/>
      <c r="C76" s="489"/>
      <c r="D76" s="489"/>
      <c r="E76" s="489"/>
      <c r="F76" s="489"/>
      <c r="G76" s="489"/>
      <c r="H76" s="489"/>
      <c r="I76" s="489"/>
      <c r="J76" s="479"/>
      <c r="K76" s="487"/>
      <c r="L76" s="487"/>
      <c r="M76" s="487"/>
      <c r="N76" s="488"/>
      <c r="O76" s="487"/>
      <c r="P76" s="487"/>
      <c r="Q76" s="487"/>
      <c r="R76" s="487"/>
      <c r="S76" s="489"/>
      <c r="T76" s="479"/>
    </row>
    <row r="77" spans="1:20">
      <c r="A77" s="479"/>
      <c r="B77" s="489"/>
      <c r="C77" s="489"/>
      <c r="D77" s="489"/>
      <c r="E77" s="489"/>
      <c r="F77" s="489"/>
      <c r="G77" s="489"/>
      <c r="H77" s="489"/>
      <c r="I77" s="489"/>
      <c r="J77" s="479"/>
      <c r="K77" s="487"/>
      <c r="L77" s="487"/>
      <c r="M77" s="487"/>
      <c r="N77" s="488"/>
      <c r="O77" s="487"/>
      <c r="P77" s="487"/>
      <c r="Q77" s="487"/>
      <c r="R77" s="487"/>
      <c r="S77" s="489"/>
      <c r="T77" s="479"/>
    </row>
    <row r="78" spans="1:20">
      <c r="A78" s="479"/>
      <c r="B78" s="489"/>
      <c r="C78" s="489"/>
      <c r="D78" s="489"/>
      <c r="E78" s="489"/>
      <c r="F78" s="489"/>
      <c r="G78" s="489"/>
      <c r="H78" s="489"/>
      <c r="I78" s="489"/>
      <c r="J78" s="479"/>
      <c r="K78" s="487"/>
      <c r="L78" s="487"/>
      <c r="M78" s="487"/>
      <c r="N78" s="488"/>
      <c r="O78" s="487"/>
      <c r="P78" s="487"/>
      <c r="Q78" s="487"/>
      <c r="R78" s="487"/>
      <c r="S78" s="489"/>
      <c r="T78" s="479"/>
    </row>
    <row r="79" spans="1:20">
      <c r="A79" s="479"/>
      <c r="B79" s="489"/>
      <c r="C79" s="489"/>
      <c r="D79" s="489"/>
      <c r="E79" s="489"/>
      <c r="F79" s="489"/>
      <c r="G79" s="489"/>
      <c r="H79" s="489"/>
      <c r="I79" s="489"/>
      <c r="J79" s="479"/>
      <c r="K79" s="487"/>
      <c r="L79" s="487"/>
      <c r="M79" s="487"/>
      <c r="N79" s="488"/>
      <c r="O79" s="487"/>
      <c r="P79" s="487"/>
      <c r="Q79" s="487"/>
      <c r="R79" s="487"/>
      <c r="S79" s="489"/>
      <c r="T79" s="479"/>
    </row>
    <row r="80" spans="1:20">
      <c r="A80" s="479"/>
      <c r="B80" s="489"/>
      <c r="C80" s="489"/>
      <c r="D80" s="489"/>
      <c r="E80" s="489"/>
      <c r="F80" s="489"/>
      <c r="G80" s="489"/>
      <c r="H80" s="489"/>
      <c r="I80" s="489"/>
      <c r="J80" s="479"/>
      <c r="K80" s="487"/>
      <c r="L80" s="487"/>
      <c r="M80" s="487"/>
      <c r="N80" s="488"/>
      <c r="O80" s="487"/>
      <c r="P80" s="487"/>
      <c r="Q80" s="487"/>
      <c r="R80" s="487"/>
      <c r="S80" s="489"/>
      <c r="T80" s="479"/>
    </row>
    <row r="81" spans="1:20">
      <c r="A81" s="479"/>
      <c r="B81" s="489"/>
      <c r="C81" s="489"/>
      <c r="D81" s="489"/>
      <c r="E81" s="489"/>
      <c r="F81" s="489"/>
      <c r="G81" s="489"/>
      <c r="H81" s="489"/>
      <c r="I81" s="489"/>
      <c r="J81" s="479"/>
      <c r="K81" s="487"/>
      <c r="L81" s="487"/>
      <c r="M81" s="487"/>
      <c r="N81" s="488"/>
      <c r="O81" s="487"/>
      <c r="P81" s="487"/>
      <c r="Q81" s="487"/>
      <c r="R81" s="487"/>
      <c r="S81" s="489"/>
      <c r="T81" s="479"/>
    </row>
    <row r="82" spans="1:20">
      <c r="A82" s="479"/>
      <c r="B82" s="489"/>
      <c r="C82" s="489"/>
      <c r="D82" s="489"/>
      <c r="E82" s="489"/>
      <c r="F82" s="489"/>
      <c r="G82" s="489"/>
      <c r="H82" s="489"/>
      <c r="I82" s="489"/>
      <c r="J82" s="479"/>
      <c r="K82" s="487"/>
      <c r="L82" s="487"/>
      <c r="M82" s="487"/>
      <c r="N82" s="488"/>
      <c r="O82" s="487"/>
      <c r="P82" s="487"/>
      <c r="Q82" s="487"/>
      <c r="R82" s="487"/>
      <c r="S82" s="489"/>
      <c r="T82" s="479"/>
    </row>
    <row r="83" spans="1:20">
      <c r="A83" s="479"/>
      <c r="B83" s="489"/>
      <c r="C83" s="489"/>
      <c r="D83" s="489"/>
      <c r="E83" s="489"/>
      <c r="F83" s="489"/>
      <c r="G83" s="489"/>
      <c r="H83" s="489"/>
      <c r="I83" s="489"/>
      <c r="J83" s="479"/>
      <c r="K83" s="487"/>
      <c r="L83" s="487"/>
      <c r="M83" s="487"/>
      <c r="N83" s="488"/>
      <c r="O83" s="487"/>
      <c r="P83" s="487"/>
      <c r="Q83" s="487"/>
      <c r="R83" s="487"/>
      <c r="S83" s="489"/>
      <c r="T83" s="479"/>
    </row>
    <row r="84" spans="1:20">
      <c r="A84" s="479"/>
      <c r="B84" s="489"/>
      <c r="C84" s="489"/>
      <c r="D84" s="489"/>
      <c r="E84" s="489"/>
      <c r="F84" s="489"/>
      <c r="G84" s="489"/>
      <c r="H84" s="489"/>
      <c r="I84" s="489"/>
      <c r="J84" s="479"/>
      <c r="K84" s="487"/>
      <c r="L84" s="487"/>
      <c r="M84" s="487"/>
      <c r="N84" s="488"/>
      <c r="O84" s="487"/>
      <c r="P84" s="487"/>
      <c r="Q84" s="487"/>
      <c r="R84" s="487"/>
      <c r="S84" s="489"/>
      <c r="T84" s="479"/>
    </row>
    <row r="85" spans="1:20">
      <c r="A85" s="479"/>
      <c r="B85" s="489"/>
      <c r="C85" s="489"/>
      <c r="D85" s="489"/>
      <c r="E85" s="489"/>
      <c r="F85" s="489"/>
      <c r="G85" s="489"/>
      <c r="H85" s="489"/>
      <c r="I85" s="489"/>
      <c r="J85" s="479"/>
      <c r="K85" s="487"/>
      <c r="L85" s="487"/>
      <c r="M85" s="487"/>
      <c r="N85" s="488"/>
      <c r="O85" s="487"/>
      <c r="P85" s="487"/>
      <c r="Q85" s="487"/>
      <c r="R85" s="487"/>
      <c r="S85" s="489"/>
      <c r="T85" s="479"/>
    </row>
    <row r="86" spans="1:20">
      <c r="A86" s="479"/>
      <c r="B86" s="489"/>
      <c r="C86" s="489"/>
      <c r="D86" s="489"/>
      <c r="E86" s="489"/>
      <c r="F86" s="489"/>
      <c r="G86" s="489"/>
      <c r="H86" s="489"/>
      <c r="I86" s="489"/>
      <c r="J86" s="479"/>
      <c r="K86" s="487"/>
      <c r="L86" s="487"/>
      <c r="M86" s="487"/>
      <c r="N86" s="488"/>
      <c r="O86" s="487"/>
      <c r="P86" s="487"/>
      <c r="Q86" s="487"/>
      <c r="R86" s="487"/>
      <c r="S86" s="489"/>
      <c r="T86" s="479"/>
    </row>
    <row r="87" spans="1:20">
      <c r="A87" s="479"/>
      <c r="B87" s="489"/>
      <c r="C87" s="489"/>
      <c r="D87" s="489"/>
      <c r="E87" s="489"/>
      <c r="F87" s="489"/>
      <c r="G87" s="489"/>
      <c r="H87" s="489"/>
      <c r="I87" s="489"/>
      <c r="J87" s="479"/>
      <c r="K87" s="487"/>
      <c r="L87" s="487"/>
      <c r="M87" s="487"/>
      <c r="N87" s="488"/>
      <c r="O87" s="487"/>
      <c r="P87" s="487"/>
      <c r="Q87" s="487"/>
      <c r="R87" s="487"/>
      <c r="S87" s="489"/>
      <c r="T87" s="479"/>
    </row>
    <row r="88" spans="1:20">
      <c r="A88" s="479"/>
      <c r="B88" s="489"/>
      <c r="C88" s="489"/>
      <c r="D88" s="489"/>
      <c r="E88" s="489"/>
      <c r="F88" s="489"/>
      <c r="G88" s="489"/>
      <c r="H88" s="489"/>
      <c r="I88" s="489"/>
      <c r="J88" s="479"/>
      <c r="K88" s="487"/>
      <c r="L88" s="487"/>
      <c r="M88" s="487"/>
      <c r="N88" s="488"/>
      <c r="O88" s="487"/>
      <c r="P88" s="487"/>
      <c r="Q88" s="487"/>
      <c r="R88" s="487"/>
      <c r="S88" s="489"/>
      <c r="T88" s="479"/>
    </row>
    <row r="89" spans="1:20">
      <c r="A89" s="479"/>
      <c r="B89" s="489"/>
      <c r="C89" s="489"/>
      <c r="D89" s="489"/>
      <c r="E89" s="489"/>
      <c r="F89" s="489"/>
      <c r="G89" s="489"/>
      <c r="H89" s="489"/>
      <c r="I89" s="489"/>
      <c r="J89" s="479"/>
      <c r="K89" s="487"/>
      <c r="L89" s="487"/>
      <c r="M89" s="487"/>
      <c r="N89" s="488"/>
      <c r="O89" s="487"/>
      <c r="P89" s="487"/>
      <c r="Q89" s="487"/>
      <c r="R89" s="487"/>
      <c r="S89" s="489"/>
      <c r="T89" s="479"/>
    </row>
    <row r="90" spans="1:20">
      <c r="A90" s="479"/>
      <c r="B90" s="489"/>
      <c r="C90" s="489"/>
      <c r="D90" s="489"/>
      <c r="E90" s="489"/>
      <c r="F90" s="489"/>
      <c r="G90" s="489"/>
      <c r="H90" s="489"/>
      <c r="I90" s="489"/>
      <c r="J90" s="479"/>
      <c r="K90" s="487"/>
      <c r="L90" s="487"/>
      <c r="M90" s="487"/>
      <c r="N90" s="488"/>
      <c r="O90" s="487"/>
      <c r="P90" s="487"/>
      <c r="Q90" s="487"/>
      <c r="R90" s="487"/>
      <c r="S90" s="489"/>
      <c r="T90" s="479"/>
    </row>
    <row r="91" spans="1:20">
      <c r="A91" s="479"/>
      <c r="B91" s="489"/>
      <c r="C91" s="489"/>
      <c r="D91" s="489"/>
      <c r="E91" s="489"/>
      <c r="F91" s="489"/>
      <c r="G91" s="489"/>
      <c r="H91" s="489"/>
      <c r="I91" s="489"/>
      <c r="J91" s="479"/>
      <c r="K91" s="487"/>
      <c r="L91" s="487"/>
      <c r="M91" s="487"/>
      <c r="N91" s="488"/>
      <c r="O91" s="487"/>
      <c r="P91" s="487"/>
      <c r="Q91" s="487"/>
      <c r="R91" s="487"/>
      <c r="S91" s="489"/>
      <c r="T91" s="479"/>
    </row>
    <row r="92" spans="1:20">
      <c r="A92" s="479"/>
      <c r="B92" s="489"/>
      <c r="C92" s="489"/>
      <c r="D92" s="489"/>
      <c r="E92" s="489"/>
      <c r="F92" s="489"/>
      <c r="G92" s="489"/>
      <c r="H92" s="489"/>
      <c r="I92" s="489"/>
      <c r="J92" s="479"/>
      <c r="K92" s="487"/>
      <c r="L92" s="487"/>
      <c r="M92" s="487"/>
      <c r="N92" s="488"/>
      <c r="O92" s="487"/>
      <c r="P92" s="487"/>
      <c r="Q92" s="487"/>
      <c r="R92" s="487"/>
      <c r="S92" s="489"/>
      <c r="T92" s="479"/>
    </row>
    <row r="93" spans="1:20">
      <c r="A93" s="479"/>
      <c r="B93" s="489"/>
      <c r="C93" s="489"/>
      <c r="D93" s="489"/>
      <c r="E93" s="489"/>
      <c r="F93" s="489"/>
      <c r="G93" s="489"/>
      <c r="H93" s="489"/>
      <c r="I93" s="489"/>
      <c r="J93" s="479"/>
      <c r="K93" s="487"/>
      <c r="L93" s="487"/>
      <c r="M93" s="487"/>
      <c r="N93" s="488"/>
      <c r="O93" s="487"/>
      <c r="P93" s="487"/>
      <c r="Q93" s="487"/>
      <c r="R93" s="487"/>
      <c r="S93" s="489"/>
      <c r="T93" s="479"/>
    </row>
    <row r="94" spans="1:20">
      <c r="A94" s="479"/>
      <c r="B94" s="489"/>
      <c r="C94" s="489"/>
      <c r="D94" s="489"/>
      <c r="E94" s="489"/>
      <c r="F94" s="489"/>
      <c r="G94" s="489"/>
      <c r="H94" s="489"/>
      <c r="I94" s="489"/>
      <c r="J94" s="479"/>
      <c r="K94" s="487"/>
      <c r="L94" s="487"/>
      <c r="M94" s="487"/>
      <c r="N94" s="488"/>
      <c r="O94" s="487"/>
      <c r="P94" s="487"/>
      <c r="Q94" s="487"/>
      <c r="R94" s="487"/>
      <c r="S94" s="489"/>
      <c r="T94" s="479"/>
    </row>
    <row r="95" spans="1:20">
      <c r="A95" s="479"/>
      <c r="B95" s="489"/>
      <c r="C95" s="489"/>
      <c r="D95" s="489"/>
      <c r="E95" s="489"/>
      <c r="F95" s="489"/>
      <c r="G95" s="489"/>
      <c r="H95" s="489"/>
      <c r="I95" s="489"/>
      <c r="J95" s="479"/>
      <c r="K95" s="487"/>
      <c r="L95" s="487"/>
      <c r="M95" s="487"/>
      <c r="N95" s="488"/>
      <c r="O95" s="487"/>
      <c r="P95" s="487"/>
      <c r="Q95" s="487"/>
      <c r="R95" s="487"/>
      <c r="S95" s="489"/>
      <c r="T95" s="479"/>
    </row>
    <row r="96" spans="1:20">
      <c r="A96" s="479"/>
      <c r="B96" s="489"/>
      <c r="C96" s="489"/>
      <c r="D96" s="489"/>
      <c r="E96" s="489"/>
      <c r="F96" s="489"/>
      <c r="G96" s="489"/>
      <c r="H96" s="489"/>
      <c r="I96" s="489"/>
      <c r="J96" s="479"/>
      <c r="K96" s="487"/>
      <c r="L96" s="487"/>
      <c r="M96" s="487"/>
      <c r="N96" s="488"/>
      <c r="O96" s="487"/>
      <c r="P96" s="487"/>
      <c r="Q96" s="487"/>
      <c r="R96" s="487"/>
      <c r="S96" s="489"/>
      <c r="T96" s="479"/>
    </row>
    <row r="97" spans="1:20">
      <c r="A97" s="479"/>
      <c r="B97" s="489"/>
      <c r="C97" s="489"/>
      <c r="D97" s="489"/>
      <c r="E97" s="489"/>
      <c r="F97" s="489"/>
      <c r="G97" s="489"/>
      <c r="H97" s="489"/>
      <c r="I97" s="489"/>
      <c r="J97" s="479"/>
      <c r="K97" s="487"/>
      <c r="L97" s="487"/>
      <c r="M97" s="487"/>
      <c r="N97" s="488"/>
      <c r="O97" s="487"/>
      <c r="P97" s="487"/>
      <c r="Q97" s="487"/>
      <c r="R97" s="487"/>
      <c r="S97" s="489"/>
      <c r="T97" s="479"/>
    </row>
    <row r="98" spans="1:20">
      <c r="A98" s="479"/>
      <c r="B98" s="489"/>
      <c r="C98" s="489"/>
      <c r="D98" s="489"/>
      <c r="E98" s="489"/>
      <c r="F98" s="489"/>
      <c r="G98" s="489"/>
      <c r="H98" s="489"/>
      <c r="I98" s="489"/>
      <c r="J98" s="479"/>
      <c r="K98" s="487"/>
      <c r="L98" s="487"/>
      <c r="M98" s="487"/>
      <c r="N98" s="488"/>
      <c r="O98" s="487"/>
      <c r="P98" s="487"/>
      <c r="Q98" s="487"/>
      <c r="R98" s="487"/>
      <c r="S98" s="489"/>
      <c r="T98" s="479"/>
    </row>
    <row r="99" spans="1:20">
      <c r="A99" s="479"/>
      <c r="B99" s="489"/>
      <c r="C99" s="489"/>
      <c r="D99" s="489"/>
      <c r="E99" s="489"/>
      <c r="F99" s="489"/>
      <c r="G99" s="489"/>
      <c r="H99" s="489"/>
      <c r="I99" s="489"/>
      <c r="J99" s="479"/>
      <c r="K99" s="487"/>
      <c r="L99" s="487"/>
      <c r="M99" s="487"/>
      <c r="N99" s="488"/>
      <c r="O99" s="487"/>
      <c r="P99" s="487"/>
      <c r="Q99" s="487"/>
      <c r="R99" s="487"/>
      <c r="S99" s="489"/>
      <c r="T99" s="479"/>
    </row>
    <row r="100" spans="1:20">
      <c r="A100" s="479"/>
      <c r="B100" s="489"/>
      <c r="C100" s="489"/>
      <c r="D100" s="489"/>
      <c r="E100" s="489"/>
      <c r="F100" s="489"/>
      <c r="G100" s="489"/>
      <c r="H100" s="489"/>
      <c r="I100" s="489"/>
      <c r="J100" s="479"/>
      <c r="K100" s="487"/>
      <c r="L100" s="487"/>
      <c r="M100" s="487"/>
      <c r="N100" s="488"/>
      <c r="O100" s="487"/>
      <c r="P100" s="487"/>
      <c r="Q100" s="487"/>
      <c r="R100" s="487"/>
      <c r="S100" s="489"/>
      <c r="T100" s="479"/>
    </row>
    <row r="101" spans="1:20">
      <c r="A101" s="479"/>
      <c r="B101" s="489"/>
      <c r="C101" s="489"/>
      <c r="D101" s="489"/>
      <c r="E101" s="489"/>
      <c r="F101" s="489"/>
      <c r="G101" s="489"/>
      <c r="H101" s="489"/>
      <c r="I101" s="489"/>
      <c r="J101" s="479"/>
      <c r="K101" s="487"/>
      <c r="L101" s="487"/>
      <c r="M101" s="487"/>
      <c r="N101" s="488"/>
      <c r="O101" s="487"/>
      <c r="P101" s="487"/>
      <c r="Q101" s="487"/>
      <c r="R101" s="487"/>
      <c r="S101" s="489"/>
      <c r="T101" s="479"/>
    </row>
    <row r="102" spans="1:20">
      <c r="A102" s="479"/>
      <c r="B102" s="489"/>
      <c r="C102" s="489"/>
      <c r="D102" s="489"/>
      <c r="E102" s="489"/>
      <c r="F102" s="489"/>
      <c r="G102" s="489"/>
      <c r="H102" s="489"/>
      <c r="I102" s="489"/>
      <c r="J102" s="479"/>
      <c r="K102" s="487"/>
      <c r="L102" s="487"/>
      <c r="M102" s="487"/>
      <c r="N102" s="488"/>
      <c r="O102" s="487"/>
      <c r="P102" s="487"/>
      <c r="Q102" s="487"/>
      <c r="R102" s="487"/>
      <c r="S102" s="489"/>
      <c r="T102" s="479"/>
    </row>
    <row r="103" spans="1:20">
      <c r="A103" s="479"/>
      <c r="B103" s="489"/>
      <c r="C103" s="489"/>
      <c r="D103" s="489"/>
      <c r="E103" s="489"/>
      <c r="F103" s="489"/>
      <c r="G103" s="489"/>
      <c r="H103" s="489"/>
      <c r="I103" s="489"/>
      <c r="J103" s="479"/>
      <c r="K103" s="487"/>
      <c r="L103" s="487"/>
      <c r="M103" s="487"/>
      <c r="N103" s="488"/>
      <c r="O103" s="487"/>
      <c r="P103" s="487"/>
      <c r="Q103" s="487"/>
      <c r="R103" s="487"/>
      <c r="S103" s="489"/>
      <c r="T103" s="479"/>
    </row>
    <row r="104" spans="1:20">
      <c r="A104" s="479"/>
      <c r="B104" s="489"/>
      <c r="C104" s="489"/>
      <c r="D104" s="489"/>
      <c r="E104" s="489"/>
      <c r="F104" s="489"/>
      <c r="G104" s="489"/>
      <c r="H104" s="489"/>
      <c r="I104" s="489"/>
      <c r="J104" s="479"/>
      <c r="K104" s="487"/>
      <c r="L104" s="487"/>
      <c r="M104" s="487"/>
      <c r="N104" s="488"/>
      <c r="O104" s="487"/>
      <c r="P104" s="487"/>
      <c r="Q104" s="487"/>
      <c r="R104" s="487"/>
      <c r="S104" s="489"/>
      <c r="T104" s="479"/>
    </row>
    <row r="105" spans="1:20">
      <c r="A105" s="479"/>
      <c r="B105" s="489"/>
      <c r="C105" s="489"/>
      <c r="D105" s="489"/>
      <c r="E105" s="489"/>
      <c r="F105" s="489"/>
      <c r="G105" s="489"/>
      <c r="H105" s="489"/>
      <c r="I105" s="489"/>
      <c r="J105" s="479"/>
      <c r="K105" s="487"/>
      <c r="L105" s="487"/>
      <c r="M105" s="487"/>
      <c r="N105" s="488"/>
      <c r="O105" s="487"/>
      <c r="P105" s="487"/>
      <c r="Q105" s="487"/>
      <c r="R105" s="487"/>
      <c r="S105" s="489"/>
      <c r="T105" s="479"/>
    </row>
    <row r="106" spans="1:20">
      <c r="A106" s="479"/>
      <c r="B106" s="489"/>
      <c r="C106" s="489"/>
      <c r="D106" s="489"/>
      <c r="E106" s="489"/>
      <c r="F106" s="489"/>
      <c r="G106" s="489"/>
      <c r="H106" s="489"/>
      <c r="I106" s="489"/>
      <c r="J106" s="479"/>
      <c r="K106" s="487"/>
      <c r="L106" s="487"/>
      <c r="M106" s="487"/>
      <c r="N106" s="488"/>
      <c r="O106" s="487"/>
      <c r="P106" s="487"/>
      <c r="Q106" s="487"/>
      <c r="R106" s="487"/>
      <c r="S106" s="489"/>
      <c r="T106" s="479"/>
    </row>
    <row r="107" spans="1:20">
      <c r="A107" s="479"/>
      <c r="B107" s="489"/>
      <c r="C107" s="489"/>
      <c r="D107" s="489"/>
      <c r="E107" s="489"/>
      <c r="F107" s="489"/>
      <c r="G107" s="489"/>
      <c r="H107" s="489"/>
      <c r="I107" s="489"/>
      <c r="J107" s="479"/>
      <c r="K107" s="487"/>
      <c r="L107" s="487"/>
      <c r="M107" s="487"/>
      <c r="N107" s="488"/>
      <c r="O107" s="487"/>
      <c r="P107" s="487"/>
      <c r="Q107" s="487"/>
      <c r="R107" s="487"/>
      <c r="S107" s="489"/>
      <c r="T107" s="479"/>
    </row>
    <row r="108" spans="1:20">
      <c r="A108" s="479"/>
      <c r="B108" s="489"/>
      <c r="C108" s="489"/>
      <c r="D108" s="489"/>
      <c r="E108" s="489"/>
      <c r="F108" s="489"/>
      <c r="G108" s="489"/>
      <c r="H108" s="489"/>
      <c r="I108" s="489"/>
      <c r="J108" s="479"/>
      <c r="K108" s="487"/>
      <c r="L108" s="487"/>
      <c r="M108" s="487"/>
      <c r="N108" s="488"/>
      <c r="O108" s="487"/>
      <c r="P108" s="487"/>
      <c r="Q108" s="487"/>
      <c r="R108" s="487"/>
      <c r="S108" s="489"/>
      <c r="T108" s="479"/>
    </row>
    <row r="109" spans="1:20">
      <c r="A109" s="479"/>
      <c r="B109" s="489"/>
      <c r="C109" s="489"/>
      <c r="D109" s="489"/>
      <c r="E109" s="489"/>
      <c r="F109" s="489"/>
      <c r="G109" s="489"/>
      <c r="H109" s="489"/>
      <c r="I109" s="489"/>
      <c r="J109" s="479"/>
      <c r="K109" s="487"/>
      <c r="L109" s="487"/>
      <c r="M109" s="487"/>
      <c r="N109" s="488"/>
      <c r="O109" s="487"/>
      <c r="P109" s="487"/>
      <c r="Q109" s="487"/>
      <c r="R109" s="487"/>
      <c r="S109" s="489"/>
      <c r="T109" s="479"/>
    </row>
    <row r="110" spans="1:20">
      <c r="A110" s="479"/>
      <c r="B110" s="489"/>
      <c r="C110" s="489"/>
      <c r="D110" s="489"/>
      <c r="E110" s="489"/>
      <c r="F110" s="489"/>
      <c r="G110" s="489"/>
      <c r="H110" s="489"/>
      <c r="I110" s="489"/>
      <c r="J110" s="479"/>
      <c r="K110" s="487"/>
      <c r="L110" s="487"/>
      <c r="M110" s="487"/>
      <c r="N110" s="488"/>
      <c r="O110" s="487"/>
      <c r="P110" s="487"/>
      <c r="Q110" s="487"/>
      <c r="R110" s="487"/>
      <c r="S110" s="489"/>
      <c r="T110" s="479"/>
    </row>
    <row r="111" spans="1:20">
      <c r="A111" s="479"/>
      <c r="B111" s="489"/>
      <c r="C111" s="489"/>
      <c r="D111" s="489"/>
      <c r="E111" s="489"/>
      <c r="F111" s="489"/>
      <c r="G111" s="489"/>
      <c r="H111" s="489"/>
      <c r="I111" s="489"/>
      <c r="J111" s="479"/>
      <c r="K111" s="487"/>
      <c r="L111" s="487"/>
      <c r="M111" s="487"/>
      <c r="N111" s="488"/>
      <c r="O111" s="487"/>
      <c r="P111" s="487"/>
      <c r="Q111" s="487"/>
      <c r="R111" s="487"/>
      <c r="S111" s="489"/>
      <c r="T111" s="479"/>
    </row>
    <row r="112" spans="1:20">
      <c r="A112" s="479"/>
      <c r="B112" s="489"/>
      <c r="C112" s="489"/>
      <c r="D112" s="489"/>
      <c r="E112" s="489"/>
      <c r="F112" s="489"/>
      <c r="G112" s="489"/>
      <c r="H112" s="489"/>
      <c r="I112" s="489"/>
      <c r="J112" s="479"/>
      <c r="K112" s="487"/>
      <c r="L112" s="487"/>
      <c r="M112" s="487"/>
      <c r="N112" s="488"/>
      <c r="O112" s="487"/>
      <c r="P112" s="487"/>
      <c r="Q112" s="487"/>
      <c r="R112" s="487"/>
      <c r="S112" s="489"/>
      <c r="T112" s="479"/>
    </row>
    <row r="113" spans="1:20">
      <c r="A113" s="479"/>
      <c r="B113" s="489"/>
      <c r="C113" s="489"/>
      <c r="D113" s="489"/>
      <c r="E113" s="489"/>
      <c r="F113" s="489"/>
      <c r="G113" s="489"/>
      <c r="H113" s="489"/>
      <c r="I113" s="489"/>
      <c r="J113" s="479"/>
      <c r="K113" s="487"/>
      <c r="L113" s="487"/>
      <c r="M113" s="487"/>
      <c r="N113" s="488"/>
      <c r="O113" s="487"/>
      <c r="P113" s="487"/>
      <c r="Q113" s="487"/>
      <c r="R113" s="487"/>
      <c r="S113" s="489"/>
      <c r="T113" s="479"/>
    </row>
    <row r="114" spans="1:20">
      <c r="A114" s="479"/>
      <c r="B114" s="489"/>
      <c r="C114" s="489"/>
      <c r="D114" s="489"/>
      <c r="E114" s="489"/>
      <c r="F114" s="489"/>
      <c r="G114" s="489"/>
      <c r="H114" s="489"/>
      <c r="I114" s="489"/>
      <c r="J114" s="479"/>
      <c r="K114" s="487"/>
      <c r="L114" s="487"/>
      <c r="M114" s="487"/>
      <c r="N114" s="488"/>
      <c r="O114" s="487"/>
      <c r="P114" s="487"/>
      <c r="Q114" s="487"/>
      <c r="R114" s="487"/>
      <c r="S114" s="489"/>
      <c r="T114" s="479"/>
    </row>
    <row r="115" spans="1:20">
      <c r="A115" s="479"/>
      <c r="B115" s="489"/>
      <c r="C115" s="489"/>
      <c r="D115" s="489"/>
      <c r="E115" s="489"/>
      <c r="F115" s="489"/>
      <c r="G115" s="489"/>
      <c r="H115" s="489"/>
      <c r="I115" s="489"/>
      <c r="J115" s="479"/>
      <c r="K115" s="487"/>
      <c r="L115" s="487"/>
      <c r="M115" s="487"/>
      <c r="N115" s="488"/>
      <c r="O115" s="487"/>
      <c r="P115" s="487"/>
      <c r="Q115" s="487"/>
      <c r="R115" s="487"/>
      <c r="S115" s="489"/>
      <c r="T115" s="479"/>
    </row>
    <row r="116" spans="1:20">
      <c r="A116" s="479"/>
      <c r="B116" s="489"/>
      <c r="C116" s="489"/>
      <c r="D116" s="489"/>
      <c r="E116" s="489"/>
      <c r="F116" s="489"/>
      <c r="G116" s="489"/>
      <c r="H116" s="489"/>
      <c r="I116" s="489"/>
      <c r="J116" s="479"/>
      <c r="K116" s="487"/>
      <c r="L116" s="487"/>
      <c r="M116" s="487"/>
      <c r="N116" s="488"/>
      <c r="O116" s="487"/>
      <c r="P116" s="487"/>
      <c r="Q116" s="487"/>
      <c r="R116" s="487"/>
      <c r="S116" s="489"/>
      <c r="T116" s="479"/>
    </row>
    <row r="117" spans="1:20">
      <c r="A117" s="479"/>
      <c r="B117" s="489"/>
      <c r="C117" s="489"/>
      <c r="D117" s="489"/>
      <c r="E117" s="489"/>
      <c r="F117" s="489"/>
      <c r="G117" s="489"/>
      <c r="H117" s="489"/>
      <c r="I117" s="489"/>
      <c r="J117" s="479"/>
      <c r="K117" s="487"/>
      <c r="L117" s="487"/>
      <c r="M117" s="487"/>
      <c r="N117" s="488"/>
      <c r="O117" s="487"/>
      <c r="P117" s="487"/>
      <c r="Q117" s="487"/>
      <c r="R117" s="487"/>
      <c r="S117" s="489"/>
      <c r="T117" s="479"/>
    </row>
    <row r="118" spans="1:20">
      <c r="A118" s="479"/>
      <c r="B118" s="489"/>
      <c r="C118" s="489"/>
      <c r="D118" s="489"/>
      <c r="E118" s="489"/>
      <c r="F118" s="489"/>
      <c r="G118" s="489"/>
      <c r="H118" s="489"/>
      <c r="I118" s="489"/>
      <c r="J118" s="479"/>
      <c r="K118" s="487"/>
      <c r="L118" s="487"/>
      <c r="M118" s="487"/>
      <c r="N118" s="488"/>
      <c r="O118" s="487"/>
      <c r="P118" s="487"/>
      <c r="Q118" s="487"/>
      <c r="R118" s="487"/>
      <c r="S118" s="489"/>
      <c r="T118" s="479"/>
    </row>
    <row r="119" spans="1:20">
      <c r="A119" s="479"/>
      <c r="B119" s="489"/>
      <c r="C119" s="489"/>
      <c r="D119" s="489"/>
      <c r="E119" s="489"/>
      <c r="F119" s="489"/>
      <c r="G119" s="489"/>
      <c r="H119" s="489"/>
      <c r="I119" s="489"/>
      <c r="J119" s="479"/>
      <c r="K119" s="487"/>
      <c r="L119" s="487"/>
      <c r="M119" s="487"/>
      <c r="N119" s="488"/>
      <c r="O119" s="487"/>
      <c r="P119" s="487"/>
      <c r="Q119" s="487"/>
      <c r="R119" s="487"/>
      <c r="S119" s="489"/>
      <c r="T119" s="479"/>
    </row>
    <row r="120" spans="1:20">
      <c r="A120" s="479"/>
      <c r="B120" s="489"/>
      <c r="C120" s="489"/>
      <c r="D120" s="489"/>
      <c r="E120" s="489"/>
      <c r="F120" s="489"/>
      <c r="G120" s="489"/>
      <c r="H120" s="489"/>
      <c r="I120" s="489"/>
      <c r="J120" s="479"/>
      <c r="K120" s="487"/>
      <c r="L120" s="487"/>
      <c r="M120" s="487"/>
      <c r="N120" s="488"/>
      <c r="O120" s="487"/>
      <c r="P120" s="487"/>
      <c r="Q120" s="487"/>
      <c r="R120" s="487"/>
      <c r="S120" s="489"/>
      <c r="T120" s="479"/>
    </row>
    <row r="121" spans="1:20">
      <c r="A121" s="479"/>
      <c r="B121" s="489"/>
      <c r="C121" s="489"/>
      <c r="D121" s="489"/>
      <c r="E121" s="489"/>
      <c r="F121" s="489"/>
      <c r="G121" s="489"/>
      <c r="H121" s="489"/>
      <c r="I121" s="489"/>
      <c r="J121" s="479"/>
      <c r="K121" s="487"/>
      <c r="L121" s="487"/>
      <c r="M121" s="487"/>
      <c r="N121" s="488"/>
      <c r="O121" s="487"/>
      <c r="P121" s="487"/>
      <c r="Q121" s="487"/>
      <c r="R121" s="487"/>
      <c r="S121" s="489"/>
      <c r="T121" s="479"/>
    </row>
    <row r="122" spans="1:20">
      <c r="A122" s="479"/>
      <c r="B122" s="489"/>
      <c r="C122" s="489"/>
      <c r="D122" s="489"/>
      <c r="E122" s="489"/>
      <c r="F122" s="489"/>
      <c r="G122" s="489"/>
      <c r="H122" s="489"/>
      <c r="I122" s="489"/>
      <c r="J122" s="479"/>
      <c r="K122" s="487"/>
      <c r="L122" s="487"/>
      <c r="M122" s="487"/>
      <c r="N122" s="488"/>
      <c r="O122" s="487"/>
      <c r="P122" s="487"/>
      <c r="Q122" s="487"/>
      <c r="R122" s="487"/>
      <c r="S122" s="489"/>
      <c r="T122" s="479"/>
    </row>
    <row r="123" spans="1:20">
      <c r="A123" s="479"/>
      <c r="B123" s="489"/>
      <c r="C123" s="489"/>
      <c r="D123" s="489"/>
      <c r="E123" s="489"/>
      <c r="F123" s="489"/>
      <c r="G123" s="489"/>
      <c r="H123" s="489"/>
      <c r="I123" s="489"/>
      <c r="J123" s="479"/>
      <c r="K123" s="487"/>
      <c r="L123" s="487"/>
      <c r="M123" s="487"/>
      <c r="N123" s="488"/>
      <c r="O123" s="487"/>
      <c r="P123" s="487"/>
      <c r="Q123" s="487"/>
      <c r="R123" s="487"/>
      <c r="S123" s="489"/>
      <c r="T123" s="479"/>
    </row>
    <row r="124" spans="1:20">
      <c r="A124" s="479"/>
      <c r="B124" s="489"/>
      <c r="C124" s="489"/>
      <c r="D124" s="489"/>
      <c r="E124" s="489"/>
      <c r="F124" s="489"/>
      <c r="G124" s="489"/>
      <c r="H124" s="489"/>
      <c r="I124" s="489"/>
      <c r="J124" s="479"/>
      <c r="K124" s="487"/>
      <c r="L124" s="487"/>
      <c r="M124" s="487"/>
      <c r="N124" s="488"/>
      <c r="O124" s="487"/>
      <c r="P124" s="487"/>
      <c r="Q124" s="487"/>
      <c r="R124" s="487"/>
      <c r="S124" s="489"/>
      <c r="T124" s="479"/>
    </row>
    <row r="125" spans="1:20">
      <c r="A125" s="479"/>
      <c r="B125" s="489"/>
      <c r="C125" s="489"/>
      <c r="D125" s="489"/>
      <c r="E125" s="489"/>
      <c r="F125" s="489"/>
      <c r="G125" s="489"/>
      <c r="H125" s="489"/>
      <c r="I125" s="489"/>
      <c r="J125" s="479"/>
      <c r="K125" s="487"/>
      <c r="L125" s="487"/>
      <c r="M125" s="487"/>
      <c r="N125" s="488"/>
      <c r="O125" s="487"/>
      <c r="P125" s="487"/>
      <c r="Q125" s="487"/>
      <c r="R125" s="487"/>
      <c r="S125" s="489"/>
      <c r="T125" s="479"/>
    </row>
    <row r="126" spans="1:20">
      <c r="A126" s="479"/>
      <c r="B126" s="489"/>
      <c r="C126" s="489"/>
      <c r="D126" s="489"/>
      <c r="E126" s="489"/>
      <c r="F126" s="489"/>
      <c r="G126" s="489"/>
      <c r="H126" s="489"/>
      <c r="I126" s="489"/>
      <c r="J126" s="479"/>
      <c r="K126" s="487"/>
      <c r="L126" s="487"/>
      <c r="M126" s="487"/>
      <c r="N126" s="488"/>
      <c r="O126" s="487"/>
      <c r="P126" s="487"/>
      <c r="Q126" s="487"/>
      <c r="R126" s="487"/>
      <c r="S126" s="489"/>
      <c r="T126" s="479"/>
    </row>
    <row r="127" spans="1:20">
      <c r="A127" s="479"/>
      <c r="B127" s="489"/>
      <c r="C127" s="489"/>
      <c r="D127" s="489"/>
      <c r="E127" s="489"/>
      <c r="F127" s="489"/>
      <c r="G127" s="489"/>
      <c r="H127" s="489"/>
      <c r="I127" s="489"/>
      <c r="J127" s="479"/>
      <c r="K127" s="487"/>
      <c r="L127" s="487"/>
      <c r="M127" s="487"/>
      <c r="N127" s="488"/>
      <c r="O127" s="487"/>
      <c r="P127" s="487"/>
      <c r="Q127" s="487"/>
      <c r="R127" s="487"/>
      <c r="S127" s="489"/>
      <c r="T127" s="479"/>
    </row>
    <row r="128" spans="1:20">
      <c r="A128" s="479"/>
      <c r="B128" s="489"/>
      <c r="C128" s="489"/>
      <c r="D128" s="489"/>
      <c r="E128" s="489"/>
      <c r="F128" s="489"/>
      <c r="G128" s="489"/>
      <c r="H128" s="489"/>
      <c r="I128" s="489"/>
      <c r="J128" s="479"/>
      <c r="K128" s="487"/>
      <c r="L128" s="487"/>
      <c r="M128" s="487"/>
      <c r="N128" s="488"/>
      <c r="O128" s="487"/>
      <c r="P128" s="487"/>
      <c r="Q128" s="487"/>
      <c r="R128" s="487"/>
      <c r="S128" s="489"/>
      <c r="T128" s="479"/>
    </row>
    <row r="129" spans="1:20">
      <c r="A129" s="479"/>
      <c r="B129" s="489"/>
      <c r="C129" s="489"/>
      <c r="D129" s="489"/>
      <c r="E129" s="489"/>
      <c r="F129" s="489"/>
      <c r="G129" s="489"/>
      <c r="H129" s="489"/>
      <c r="I129" s="489"/>
      <c r="J129" s="479"/>
      <c r="K129" s="487"/>
      <c r="L129" s="487"/>
      <c r="M129" s="487"/>
      <c r="N129" s="488"/>
      <c r="O129" s="487"/>
      <c r="P129" s="487"/>
      <c r="Q129" s="487"/>
      <c r="R129" s="487"/>
      <c r="S129" s="489"/>
      <c r="T129" s="479"/>
    </row>
    <row r="130" spans="1:20">
      <c r="A130" s="479"/>
      <c r="B130" s="489"/>
      <c r="C130" s="489"/>
      <c r="D130" s="489"/>
      <c r="E130" s="489"/>
      <c r="F130" s="489"/>
      <c r="G130" s="489"/>
      <c r="H130" s="489"/>
      <c r="I130" s="489"/>
      <c r="J130" s="479"/>
      <c r="K130" s="487"/>
      <c r="L130" s="487"/>
      <c r="M130" s="487"/>
      <c r="N130" s="488"/>
      <c r="O130" s="487"/>
      <c r="P130" s="487"/>
      <c r="Q130" s="487"/>
      <c r="R130" s="487"/>
      <c r="S130" s="489"/>
      <c r="T130" s="479"/>
    </row>
    <row r="131" spans="1:20">
      <c r="A131" s="479"/>
      <c r="B131" s="489"/>
      <c r="C131" s="489"/>
      <c r="D131" s="489"/>
      <c r="E131" s="489"/>
      <c r="F131" s="489"/>
      <c r="G131" s="489"/>
      <c r="H131" s="489"/>
      <c r="I131" s="489"/>
      <c r="J131" s="479"/>
      <c r="K131" s="487"/>
      <c r="L131" s="487"/>
      <c r="M131" s="487"/>
      <c r="N131" s="488"/>
      <c r="O131" s="487"/>
      <c r="P131" s="487"/>
      <c r="Q131" s="487"/>
      <c r="R131" s="487"/>
      <c r="S131" s="489"/>
      <c r="T131" s="479"/>
    </row>
    <row r="132" spans="1:20">
      <c r="A132" s="479"/>
      <c r="B132" s="489"/>
      <c r="C132" s="489"/>
      <c r="D132" s="489"/>
      <c r="E132" s="489"/>
      <c r="F132" s="489"/>
      <c r="G132" s="489"/>
      <c r="H132" s="489"/>
      <c r="I132" s="489"/>
      <c r="J132" s="479"/>
      <c r="K132" s="487"/>
      <c r="L132" s="487"/>
      <c r="M132" s="487"/>
      <c r="N132" s="488"/>
      <c r="O132" s="487"/>
      <c r="P132" s="487"/>
      <c r="Q132" s="487"/>
      <c r="R132" s="487"/>
      <c r="S132" s="489"/>
      <c r="T132" s="479"/>
    </row>
    <row r="133" spans="1:20">
      <c r="A133" s="479"/>
      <c r="B133" s="489"/>
      <c r="C133" s="489"/>
      <c r="D133" s="489"/>
      <c r="E133" s="489"/>
      <c r="F133" s="489"/>
      <c r="G133" s="489"/>
      <c r="H133" s="489"/>
      <c r="I133" s="489"/>
      <c r="J133" s="479"/>
      <c r="K133" s="487"/>
      <c r="L133" s="487"/>
      <c r="M133" s="487"/>
      <c r="N133" s="488"/>
      <c r="O133" s="487"/>
      <c r="P133" s="487"/>
      <c r="Q133" s="487"/>
      <c r="R133" s="487"/>
      <c r="S133" s="489"/>
      <c r="T133" s="479"/>
    </row>
    <row r="134" spans="1:20">
      <c r="A134" s="479"/>
      <c r="B134" s="489"/>
      <c r="C134" s="489"/>
      <c r="D134" s="489"/>
      <c r="E134" s="489"/>
      <c r="F134" s="489"/>
      <c r="G134" s="489"/>
      <c r="H134" s="489"/>
      <c r="I134" s="489"/>
      <c r="J134" s="479"/>
      <c r="K134" s="487"/>
      <c r="L134" s="487"/>
      <c r="M134" s="487"/>
      <c r="N134" s="488"/>
      <c r="O134" s="487"/>
      <c r="P134" s="487"/>
      <c r="Q134" s="487"/>
      <c r="R134" s="487"/>
      <c r="S134" s="489"/>
      <c r="T134" s="479"/>
    </row>
    <row r="135" spans="1:20">
      <c r="A135" s="479"/>
      <c r="B135" s="489"/>
      <c r="C135" s="489"/>
      <c r="D135" s="489"/>
      <c r="E135" s="489"/>
      <c r="F135" s="489"/>
      <c r="G135" s="489"/>
      <c r="H135" s="489"/>
      <c r="I135" s="489"/>
      <c r="J135" s="479"/>
      <c r="K135" s="487"/>
      <c r="L135" s="487"/>
      <c r="M135" s="487"/>
      <c r="N135" s="488"/>
      <c r="O135" s="487"/>
      <c r="P135" s="487"/>
      <c r="Q135" s="487"/>
      <c r="R135" s="487"/>
      <c r="S135" s="489"/>
      <c r="T135" s="479"/>
    </row>
    <row r="136" spans="1:20">
      <c r="A136" s="479"/>
      <c r="B136" s="489"/>
      <c r="C136" s="489"/>
      <c r="D136" s="489"/>
      <c r="E136" s="489"/>
      <c r="F136" s="489"/>
      <c r="G136" s="489"/>
      <c r="H136" s="489"/>
      <c r="I136" s="489"/>
      <c r="J136" s="479"/>
      <c r="K136" s="487"/>
      <c r="L136" s="487"/>
      <c r="M136" s="487"/>
      <c r="N136" s="488"/>
      <c r="O136" s="487"/>
      <c r="P136" s="487"/>
      <c r="Q136" s="487"/>
      <c r="R136" s="487"/>
      <c r="S136" s="489"/>
      <c r="T136" s="479"/>
    </row>
    <row r="137" spans="1:20">
      <c r="A137" s="479"/>
      <c r="B137" s="489"/>
      <c r="C137" s="489"/>
      <c r="D137" s="489"/>
      <c r="E137" s="489"/>
      <c r="F137" s="489"/>
      <c r="G137" s="489"/>
      <c r="H137" s="489"/>
      <c r="I137" s="489"/>
      <c r="J137" s="479"/>
      <c r="K137" s="487"/>
      <c r="L137" s="487"/>
      <c r="M137" s="487"/>
      <c r="N137" s="488"/>
      <c r="O137" s="487"/>
      <c r="P137" s="487"/>
      <c r="Q137" s="487"/>
      <c r="R137" s="487"/>
      <c r="S137" s="489"/>
      <c r="T137" s="479"/>
    </row>
    <row r="138" spans="1:20">
      <c r="A138" s="479"/>
      <c r="B138" s="489"/>
      <c r="C138" s="489"/>
      <c r="D138" s="489"/>
      <c r="E138" s="489"/>
      <c r="F138" s="489"/>
      <c r="G138" s="489"/>
      <c r="H138" s="489"/>
      <c r="I138" s="489"/>
      <c r="J138" s="479"/>
      <c r="K138" s="487"/>
      <c r="L138" s="487"/>
      <c r="M138" s="487"/>
      <c r="N138" s="488"/>
      <c r="O138" s="487"/>
      <c r="P138" s="487"/>
      <c r="Q138" s="487"/>
      <c r="R138" s="487"/>
      <c r="S138" s="489"/>
      <c r="T138" s="479"/>
    </row>
    <row r="139" spans="1:20">
      <c r="A139" s="479"/>
      <c r="B139" s="489"/>
      <c r="C139" s="489"/>
      <c r="D139" s="489"/>
      <c r="E139" s="489"/>
      <c r="F139" s="489"/>
      <c r="G139" s="489"/>
      <c r="H139" s="489"/>
      <c r="I139" s="489"/>
      <c r="J139" s="479"/>
      <c r="K139" s="487"/>
      <c r="L139" s="487"/>
      <c r="M139" s="487"/>
      <c r="N139" s="488"/>
      <c r="O139" s="487"/>
      <c r="P139" s="487"/>
      <c r="Q139" s="487"/>
      <c r="R139" s="487"/>
      <c r="S139" s="489"/>
      <c r="T139" s="479"/>
    </row>
    <row r="140" spans="1:20">
      <c r="A140" s="479"/>
      <c r="B140" s="489"/>
      <c r="C140" s="489"/>
      <c r="D140" s="489"/>
      <c r="E140" s="489"/>
      <c r="F140" s="489"/>
      <c r="G140" s="489"/>
      <c r="H140" s="489"/>
      <c r="I140" s="489"/>
      <c r="J140" s="479"/>
      <c r="K140" s="487"/>
      <c r="L140" s="487"/>
      <c r="M140" s="487"/>
      <c r="N140" s="488"/>
      <c r="O140" s="487"/>
      <c r="P140" s="487"/>
      <c r="Q140" s="487"/>
      <c r="R140" s="487"/>
      <c r="S140" s="489"/>
      <c r="T140" s="479"/>
    </row>
    <row r="141" spans="1:20">
      <c r="A141" s="479"/>
      <c r="B141" s="489"/>
      <c r="C141" s="489"/>
      <c r="D141" s="489"/>
      <c r="E141" s="489"/>
      <c r="F141" s="489"/>
      <c r="G141" s="489"/>
      <c r="H141" s="489"/>
      <c r="I141" s="489"/>
      <c r="J141" s="479"/>
      <c r="K141" s="487"/>
      <c r="L141" s="487"/>
      <c r="M141" s="487"/>
      <c r="N141" s="488"/>
      <c r="O141" s="487"/>
      <c r="P141" s="487"/>
      <c r="Q141" s="487"/>
      <c r="R141" s="487"/>
      <c r="S141" s="489"/>
      <c r="T141" s="479"/>
    </row>
    <row r="142" spans="1:20">
      <c r="A142" s="479"/>
      <c r="B142" s="489"/>
      <c r="C142" s="489"/>
      <c r="D142" s="489"/>
      <c r="E142" s="489"/>
      <c r="F142" s="489"/>
      <c r="G142" s="489"/>
      <c r="H142" s="489"/>
      <c r="I142" s="489"/>
      <c r="J142" s="479"/>
      <c r="K142" s="487"/>
      <c r="L142" s="487"/>
      <c r="M142" s="487"/>
      <c r="N142" s="488"/>
      <c r="O142" s="487"/>
      <c r="P142" s="487"/>
      <c r="Q142" s="487"/>
      <c r="R142" s="487"/>
      <c r="S142" s="489"/>
      <c r="T142" s="479"/>
    </row>
    <row r="143" spans="1:20">
      <c r="A143" s="479"/>
      <c r="B143" s="489"/>
      <c r="C143" s="489"/>
      <c r="D143" s="489"/>
      <c r="E143" s="489"/>
      <c r="F143" s="489"/>
      <c r="G143" s="489"/>
      <c r="H143" s="489"/>
      <c r="I143" s="489"/>
      <c r="J143" s="479"/>
      <c r="K143" s="487"/>
      <c r="L143" s="487"/>
      <c r="M143" s="487"/>
      <c r="N143" s="488"/>
      <c r="O143" s="487"/>
      <c r="P143" s="487"/>
      <c r="Q143" s="487"/>
      <c r="R143" s="487"/>
      <c r="S143" s="489"/>
      <c r="T143" s="479"/>
    </row>
    <row r="144" spans="1:20">
      <c r="A144" s="479"/>
      <c r="B144" s="489"/>
      <c r="C144" s="489"/>
      <c r="D144" s="489"/>
      <c r="E144" s="489"/>
      <c r="F144" s="489"/>
      <c r="G144" s="489"/>
      <c r="H144" s="489"/>
      <c r="I144" s="489"/>
      <c r="J144" s="479"/>
      <c r="K144" s="487"/>
      <c r="L144" s="487"/>
      <c r="M144" s="487"/>
      <c r="N144" s="488"/>
      <c r="O144" s="487"/>
      <c r="P144" s="487"/>
      <c r="Q144" s="487"/>
      <c r="R144" s="487"/>
      <c r="S144" s="489"/>
      <c r="T144" s="479"/>
    </row>
    <row r="145" spans="1:20">
      <c r="A145" s="479"/>
      <c r="B145" s="489"/>
      <c r="C145" s="489"/>
      <c r="D145" s="489"/>
      <c r="E145" s="489"/>
      <c r="F145" s="489"/>
      <c r="G145" s="489"/>
      <c r="H145" s="489"/>
      <c r="I145" s="489"/>
      <c r="J145" s="479"/>
      <c r="K145" s="487"/>
      <c r="L145" s="487"/>
      <c r="M145" s="487"/>
      <c r="N145" s="488"/>
      <c r="O145" s="487"/>
      <c r="P145" s="487"/>
      <c r="Q145" s="487"/>
      <c r="R145" s="487"/>
      <c r="S145" s="489"/>
      <c r="T145" s="479"/>
    </row>
    <row r="146" spans="1:20">
      <c r="A146" s="479"/>
      <c r="B146" s="489"/>
      <c r="C146" s="489"/>
      <c r="D146" s="489"/>
      <c r="E146" s="489"/>
      <c r="F146" s="489"/>
      <c r="G146" s="489"/>
      <c r="H146" s="489"/>
      <c r="I146" s="489"/>
      <c r="J146" s="479"/>
      <c r="K146" s="487"/>
      <c r="L146" s="487"/>
      <c r="M146" s="487"/>
      <c r="N146" s="488"/>
      <c r="O146" s="487"/>
      <c r="P146" s="487"/>
      <c r="Q146" s="487"/>
      <c r="R146" s="487"/>
      <c r="S146" s="489"/>
      <c r="T146" s="479"/>
    </row>
    <row r="147" spans="1:20">
      <c r="A147" s="479"/>
      <c r="B147" s="489"/>
      <c r="C147" s="489"/>
      <c r="D147" s="489"/>
      <c r="E147" s="489"/>
      <c r="F147" s="489"/>
      <c r="G147" s="489"/>
      <c r="H147" s="489"/>
      <c r="I147" s="489"/>
      <c r="J147" s="479"/>
      <c r="K147" s="487"/>
      <c r="L147" s="487"/>
      <c r="M147" s="487"/>
      <c r="N147" s="488"/>
      <c r="O147" s="487"/>
      <c r="P147" s="487"/>
      <c r="Q147" s="487"/>
      <c r="R147" s="487"/>
      <c r="S147" s="489"/>
      <c r="T147" s="479"/>
    </row>
    <row r="148" spans="1:20">
      <c r="A148" s="479"/>
      <c r="B148" s="489"/>
      <c r="C148" s="489"/>
      <c r="D148" s="489"/>
      <c r="E148" s="489"/>
      <c r="F148" s="489"/>
      <c r="G148" s="489"/>
      <c r="H148" s="489"/>
      <c r="I148" s="489"/>
      <c r="J148" s="479"/>
      <c r="K148" s="487"/>
      <c r="L148" s="487"/>
      <c r="M148" s="487"/>
      <c r="N148" s="488"/>
      <c r="O148" s="487"/>
      <c r="P148" s="487"/>
      <c r="Q148" s="487"/>
      <c r="R148" s="487"/>
      <c r="S148" s="489"/>
      <c r="T148" s="479"/>
    </row>
    <row r="149" spans="1:20">
      <c r="A149" s="479"/>
      <c r="B149" s="489"/>
      <c r="C149" s="489"/>
      <c r="D149" s="489"/>
      <c r="E149" s="489"/>
      <c r="F149" s="489"/>
      <c r="G149" s="489"/>
      <c r="H149" s="489"/>
      <c r="I149" s="489"/>
      <c r="J149" s="479"/>
      <c r="K149" s="487"/>
      <c r="L149" s="487"/>
      <c r="M149" s="487"/>
      <c r="N149" s="488"/>
      <c r="O149" s="487"/>
      <c r="P149" s="487"/>
      <c r="Q149" s="487"/>
      <c r="R149" s="487"/>
      <c r="S149" s="489"/>
      <c r="T149" s="479"/>
    </row>
    <row r="150" spans="1:20">
      <c r="A150" s="479"/>
      <c r="B150" s="489"/>
      <c r="C150" s="489"/>
      <c r="D150" s="489"/>
      <c r="E150" s="489"/>
      <c r="F150" s="489"/>
      <c r="G150" s="489"/>
      <c r="H150" s="489"/>
      <c r="I150" s="489"/>
      <c r="J150" s="479"/>
      <c r="K150" s="487"/>
      <c r="L150" s="487"/>
      <c r="M150" s="487"/>
      <c r="N150" s="488"/>
      <c r="O150" s="487"/>
      <c r="P150" s="487"/>
      <c r="Q150" s="487"/>
      <c r="R150" s="487"/>
      <c r="S150" s="489"/>
      <c r="T150" s="479"/>
    </row>
    <row r="151" spans="1:20">
      <c r="A151" s="479"/>
      <c r="B151" s="489"/>
      <c r="C151" s="489"/>
      <c r="D151" s="489"/>
      <c r="E151" s="489"/>
      <c r="F151" s="489"/>
      <c r="G151" s="489"/>
      <c r="H151" s="489"/>
      <c r="I151" s="489"/>
      <c r="J151" s="479"/>
      <c r="K151" s="487"/>
      <c r="L151" s="487"/>
      <c r="M151" s="487"/>
      <c r="N151" s="488"/>
      <c r="O151" s="487"/>
      <c r="P151" s="487"/>
      <c r="Q151" s="487"/>
      <c r="R151" s="487"/>
      <c r="S151" s="489"/>
      <c r="T151" s="479"/>
    </row>
    <row r="152" spans="1:20">
      <c r="A152" s="479"/>
      <c r="B152" s="489"/>
      <c r="C152" s="489"/>
      <c r="D152" s="489"/>
      <c r="E152" s="489"/>
      <c r="F152" s="489"/>
      <c r="G152" s="489"/>
      <c r="H152" s="489"/>
      <c r="I152" s="489"/>
      <c r="J152" s="479"/>
      <c r="K152" s="487"/>
      <c r="L152" s="487"/>
      <c r="M152" s="487"/>
      <c r="N152" s="488"/>
      <c r="O152" s="487"/>
      <c r="P152" s="487"/>
      <c r="Q152" s="487"/>
      <c r="R152" s="487"/>
      <c r="S152" s="489"/>
      <c r="T152" s="479"/>
    </row>
    <row r="153" spans="1:20">
      <c r="A153" s="479"/>
      <c r="B153" s="489"/>
      <c r="C153" s="489"/>
      <c r="D153" s="489"/>
      <c r="E153" s="489"/>
      <c r="F153" s="489"/>
      <c r="G153" s="489"/>
      <c r="H153" s="489"/>
      <c r="I153" s="489"/>
      <c r="J153" s="479"/>
      <c r="K153" s="487"/>
      <c r="L153" s="487"/>
      <c r="M153" s="487"/>
      <c r="N153" s="488"/>
      <c r="O153" s="487"/>
      <c r="P153" s="487"/>
      <c r="Q153" s="487"/>
      <c r="R153" s="487"/>
      <c r="S153" s="489"/>
      <c r="T153" s="479"/>
    </row>
    <row r="154" spans="1:20">
      <c r="A154" s="479"/>
      <c r="B154" s="489"/>
      <c r="C154" s="489"/>
      <c r="D154" s="489"/>
      <c r="E154" s="489"/>
      <c r="F154" s="489"/>
      <c r="G154" s="489"/>
      <c r="H154" s="489"/>
      <c r="I154" s="489"/>
      <c r="J154" s="479"/>
      <c r="K154" s="487"/>
      <c r="L154" s="487"/>
      <c r="M154" s="487"/>
      <c r="N154" s="488"/>
      <c r="O154" s="487"/>
      <c r="P154" s="487"/>
      <c r="Q154" s="487"/>
      <c r="R154" s="487"/>
      <c r="S154" s="489"/>
      <c r="T154" s="479"/>
    </row>
    <row r="155" spans="1:20">
      <c r="A155" s="479"/>
      <c r="B155" s="489"/>
      <c r="C155" s="489"/>
      <c r="D155" s="489"/>
      <c r="E155" s="489"/>
      <c r="F155" s="489"/>
      <c r="G155" s="489"/>
      <c r="H155" s="489"/>
      <c r="I155" s="489"/>
      <c r="J155" s="479"/>
      <c r="K155" s="487"/>
      <c r="L155" s="487"/>
      <c r="M155" s="487"/>
      <c r="N155" s="488"/>
      <c r="O155" s="487"/>
      <c r="P155" s="487"/>
      <c r="Q155" s="487"/>
      <c r="R155" s="487"/>
      <c r="S155" s="489"/>
      <c r="T155" s="479"/>
    </row>
    <row r="156" spans="1:20">
      <c r="A156" s="479"/>
      <c r="B156" s="489"/>
      <c r="C156" s="489"/>
      <c r="D156" s="489"/>
      <c r="E156" s="489"/>
      <c r="F156" s="489"/>
      <c r="G156" s="489"/>
      <c r="H156" s="489"/>
      <c r="I156" s="489"/>
      <c r="J156" s="479"/>
      <c r="K156" s="487"/>
      <c r="L156" s="487"/>
      <c r="M156" s="487"/>
      <c r="N156" s="488"/>
      <c r="O156" s="487"/>
      <c r="P156" s="487"/>
      <c r="Q156" s="487"/>
      <c r="R156" s="487"/>
      <c r="S156" s="489"/>
      <c r="T156" s="479"/>
    </row>
    <row r="157" spans="1:20">
      <c r="A157" s="479"/>
      <c r="B157" s="489"/>
      <c r="C157" s="489"/>
      <c r="D157" s="489"/>
      <c r="E157" s="489"/>
      <c r="F157" s="489"/>
      <c r="G157" s="489"/>
      <c r="H157" s="489"/>
      <c r="I157" s="489"/>
      <c r="J157" s="479"/>
      <c r="K157" s="487"/>
      <c r="L157" s="487"/>
      <c r="M157" s="487"/>
      <c r="N157" s="488"/>
      <c r="O157" s="487"/>
      <c r="P157" s="487"/>
      <c r="Q157" s="487"/>
      <c r="R157" s="487"/>
      <c r="S157" s="489"/>
      <c r="T157" s="479"/>
    </row>
    <row r="158" spans="1:20">
      <c r="A158" s="479"/>
      <c r="B158" s="489"/>
      <c r="C158" s="489"/>
      <c r="D158" s="489"/>
      <c r="E158" s="489"/>
      <c r="F158" s="489"/>
      <c r="G158" s="489"/>
      <c r="H158" s="489"/>
      <c r="I158" s="489"/>
      <c r="J158" s="479"/>
      <c r="K158" s="487"/>
      <c r="L158" s="487"/>
      <c r="M158" s="487"/>
      <c r="N158" s="488"/>
      <c r="O158" s="487"/>
      <c r="P158" s="487"/>
      <c r="Q158" s="487"/>
      <c r="R158" s="487"/>
      <c r="S158" s="489"/>
      <c r="T158" s="479"/>
    </row>
    <row r="159" spans="1:20">
      <c r="A159" s="479"/>
      <c r="B159" s="489"/>
      <c r="C159" s="489"/>
      <c r="D159" s="489"/>
      <c r="E159" s="489"/>
      <c r="F159" s="489"/>
      <c r="G159" s="489"/>
      <c r="H159" s="489"/>
      <c r="I159" s="489"/>
      <c r="J159" s="479"/>
      <c r="K159" s="487"/>
      <c r="L159" s="487"/>
      <c r="M159" s="487"/>
      <c r="N159" s="488"/>
      <c r="O159" s="487"/>
      <c r="P159" s="487"/>
      <c r="Q159" s="487"/>
      <c r="R159" s="487"/>
      <c r="S159" s="489"/>
      <c r="T159" s="479"/>
    </row>
    <row r="160" spans="1:20">
      <c r="A160" s="479"/>
      <c r="B160" s="489"/>
      <c r="C160" s="489"/>
      <c r="D160" s="489"/>
      <c r="E160" s="489"/>
      <c r="F160" s="489"/>
      <c r="G160" s="489"/>
      <c r="H160" s="489"/>
      <c r="I160" s="489"/>
      <c r="J160" s="479"/>
      <c r="K160" s="487"/>
      <c r="L160" s="487"/>
      <c r="M160" s="487"/>
      <c r="N160" s="488"/>
      <c r="O160" s="487"/>
      <c r="P160" s="487"/>
      <c r="Q160" s="487"/>
      <c r="R160" s="487"/>
      <c r="S160" s="489"/>
      <c r="T160" s="479"/>
    </row>
    <row r="161" spans="1:20">
      <c r="A161" s="479"/>
      <c r="B161" s="489"/>
      <c r="C161" s="489"/>
      <c r="D161" s="489"/>
      <c r="E161" s="489"/>
      <c r="F161" s="489"/>
      <c r="G161" s="489"/>
      <c r="H161" s="489"/>
      <c r="I161" s="489"/>
      <c r="J161" s="479"/>
      <c r="K161" s="487"/>
      <c r="L161" s="487"/>
      <c r="M161" s="487"/>
      <c r="N161" s="488"/>
      <c r="O161" s="487"/>
      <c r="P161" s="487"/>
      <c r="Q161" s="487"/>
      <c r="R161" s="487"/>
      <c r="S161" s="489"/>
      <c r="T161" s="479"/>
    </row>
    <row r="162" spans="1:20">
      <c r="A162" s="479"/>
      <c r="B162" s="489"/>
      <c r="C162" s="489"/>
      <c r="D162" s="489"/>
      <c r="E162" s="489"/>
      <c r="F162" s="489"/>
      <c r="G162" s="489"/>
      <c r="H162" s="489"/>
      <c r="I162" s="489"/>
      <c r="J162" s="479"/>
      <c r="K162" s="487"/>
      <c r="L162" s="487"/>
      <c r="M162" s="487"/>
      <c r="N162" s="488"/>
      <c r="O162" s="487"/>
      <c r="P162" s="487"/>
      <c r="Q162" s="487"/>
      <c r="R162" s="487"/>
      <c r="S162" s="489"/>
      <c r="T162" s="479"/>
    </row>
    <row r="163" spans="1:20">
      <c r="A163" s="479"/>
      <c r="B163" s="489"/>
      <c r="C163" s="489"/>
      <c r="D163" s="489"/>
      <c r="E163" s="489"/>
      <c r="F163" s="489"/>
      <c r="G163" s="489"/>
      <c r="H163" s="489"/>
      <c r="I163" s="489"/>
      <c r="J163" s="479"/>
      <c r="K163" s="487"/>
      <c r="L163" s="487"/>
      <c r="M163" s="487"/>
      <c r="N163" s="488"/>
      <c r="O163" s="487"/>
      <c r="P163" s="487"/>
      <c r="Q163" s="487"/>
      <c r="R163" s="487"/>
      <c r="S163" s="489"/>
      <c r="T163" s="479"/>
    </row>
    <row r="164" spans="1:20">
      <c r="A164" s="479"/>
      <c r="B164" s="489"/>
      <c r="C164" s="489"/>
      <c r="D164" s="489"/>
      <c r="E164" s="489"/>
      <c r="F164" s="489"/>
      <c r="G164" s="489"/>
      <c r="H164" s="489"/>
      <c r="I164" s="489"/>
      <c r="J164" s="479"/>
      <c r="K164" s="487"/>
      <c r="L164" s="487"/>
      <c r="M164" s="487"/>
      <c r="N164" s="488"/>
      <c r="O164" s="487"/>
      <c r="P164" s="487"/>
      <c r="Q164" s="487"/>
      <c r="R164" s="487"/>
      <c r="S164" s="489"/>
      <c r="T164" s="479"/>
    </row>
    <row r="165" spans="1:20">
      <c r="A165" s="479"/>
      <c r="B165" s="489"/>
      <c r="C165" s="489"/>
      <c r="D165" s="489"/>
      <c r="E165" s="489"/>
      <c r="F165" s="489"/>
      <c r="G165" s="489"/>
      <c r="H165" s="489"/>
      <c r="I165" s="489"/>
      <c r="J165" s="479"/>
      <c r="K165" s="487"/>
      <c r="L165" s="487"/>
      <c r="M165" s="487"/>
      <c r="N165" s="488"/>
      <c r="O165" s="487"/>
      <c r="P165" s="487"/>
      <c r="Q165" s="487"/>
      <c r="R165" s="487"/>
      <c r="S165" s="489"/>
      <c r="T165" s="479"/>
    </row>
    <row r="166" spans="1:20">
      <c r="A166" s="479"/>
      <c r="B166" s="489"/>
      <c r="C166" s="489"/>
      <c r="D166" s="489"/>
      <c r="E166" s="489"/>
      <c r="F166" s="489"/>
      <c r="G166" s="489"/>
      <c r="H166" s="489"/>
      <c r="I166" s="489"/>
      <c r="J166" s="479"/>
      <c r="K166" s="487"/>
      <c r="L166" s="487"/>
      <c r="M166" s="487"/>
      <c r="N166" s="488"/>
      <c r="O166" s="487"/>
      <c r="P166" s="487"/>
      <c r="Q166" s="487"/>
      <c r="R166" s="487"/>
      <c r="S166" s="489"/>
      <c r="T166" s="479"/>
    </row>
    <row r="167" spans="1:20">
      <c r="A167" s="479"/>
      <c r="B167" s="489"/>
      <c r="C167" s="489"/>
      <c r="D167" s="489"/>
      <c r="E167" s="489"/>
      <c r="F167" s="489"/>
      <c r="G167" s="489"/>
      <c r="H167" s="489"/>
      <c r="I167" s="489"/>
      <c r="J167" s="479"/>
      <c r="K167" s="487"/>
      <c r="L167" s="487"/>
      <c r="M167" s="487"/>
      <c r="N167" s="488"/>
      <c r="O167" s="487"/>
      <c r="P167" s="487"/>
      <c r="Q167" s="487"/>
      <c r="R167" s="487"/>
      <c r="S167" s="489"/>
      <c r="T167" s="479"/>
    </row>
    <row r="168" spans="1:20">
      <c r="A168" s="479"/>
      <c r="B168" s="489"/>
      <c r="C168" s="489"/>
      <c r="D168" s="489"/>
      <c r="E168" s="489"/>
      <c r="F168" s="489"/>
      <c r="G168" s="489"/>
      <c r="H168" s="489"/>
      <c r="I168" s="489"/>
      <c r="J168" s="479"/>
      <c r="K168" s="487"/>
      <c r="L168" s="487"/>
      <c r="M168" s="487"/>
      <c r="N168" s="488"/>
      <c r="O168" s="487"/>
      <c r="P168" s="487"/>
      <c r="Q168" s="487"/>
      <c r="R168" s="487"/>
      <c r="S168" s="489"/>
      <c r="T168" s="479"/>
    </row>
    <row r="169" spans="1:20">
      <c r="A169" s="479"/>
      <c r="B169" s="489"/>
      <c r="C169" s="489"/>
      <c r="D169" s="489"/>
      <c r="E169" s="489"/>
      <c r="F169" s="489"/>
      <c r="G169" s="489"/>
      <c r="H169" s="489"/>
      <c r="I169" s="489"/>
      <c r="J169" s="479"/>
      <c r="K169" s="487"/>
      <c r="L169" s="487"/>
      <c r="M169" s="487"/>
      <c r="N169" s="488"/>
      <c r="O169" s="487"/>
      <c r="P169" s="487"/>
      <c r="Q169" s="487"/>
      <c r="R169" s="487"/>
      <c r="S169" s="489"/>
      <c r="T169" s="479"/>
    </row>
    <row r="170" spans="1:20">
      <c r="A170" s="479"/>
      <c r="B170" s="489"/>
      <c r="C170" s="489"/>
      <c r="D170" s="489"/>
      <c r="E170" s="489"/>
      <c r="F170" s="489"/>
      <c r="G170" s="489"/>
      <c r="H170" s="489"/>
      <c r="I170" s="489"/>
      <c r="J170" s="479"/>
      <c r="K170" s="487"/>
      <c r="L170" s="487"/>
      <c r="M170" s="487"/>
      <c r="N170" s="488"/>
      <c r="O170" s="487"/>
      <c r="P170" s="487"/>
      <c r="Q170" s="487"/>
      <c r="R170" s="487"/>
      <c r="S170" s="489"/>
      <c r="T170" s="479"/>
    </row>
    <row r="171" spans="1:20">
      <c r="A171" s="479"/>
      <c r="B171" s="489"/>
      <c r="C171" s="489"/>
      <c r="D171" s="489"/>
      <c r="E171" s="489"/>
      <c r="F171" s="489"/>
      <c r="G171" s="489"/>
      <c r="H171" s="489"/>
      <c r="I171" s="489"/>
      <c r="J171" s="479"/>
      <c r="K171" s="487"/>
      <c r="L171" s="487"/>
      <c r="M171" s="487"/>
      <c r="N171" s="488"/>
      <c r="O171" s="487"/>
      <c r="P171" s="487"/>
      <c r="Q171" s="487"/>
      <c r="R171" s="487"/>
      <c r="S171" s="489"/>
      <c r="T171" s="479"/>
    </row>
    <row r="172" spans="1:20">
      <c r="A172" s="479"/>
      <c r="B172" s="489"/>
      <c r="C172" s="489"/>
      <c r="D172" s="489"/>
      <c r="E172" s="489"/>
      <c r="F172" s="489"/>
      <c r="G172" s="489"/>
      <c r="H172" s="489"/>
      <c r="I172" s="489"/>
      <c r="J172" s="479"/>
      <c r="K172" s="487"/>
      <c r="L172" s="487"/>
      <c r="M172" s="487"/>
      <c r="N172" s="488"/>
      <c r="O172" s="487"/>
      <c r="P172" s="487"/>
      <c r="Q172" s="487"/>
      <c r="R172" s="487"/>
      <c r="S172" s="489"/>
      <c r="T172" s="479"/>
    </row>
    <row r="173" spans="1:20">
      <c r="A173" s="479"/>
      <c r="B173" s="489"/>
      <c r="C173" s="489"/>
      <c r="D173" s="489"/>
      <c r="E173" s="489"/>
      <c r="F173" s="489"/>
      <c r="G173" s="489"/>
      <c r="H173" s="489"/>
      <c r="I173" s="489"/>
      <c r="J173" s="479"/>
      <c r="K173" s="487"/>
      <c r="L173" s="487"/>
      <c r="M173" s="487"/>
      <c r="N173" s="488"/>
      <c r="O173" s="487"/>
      <c r="P173" s="487"/>
      <c r="Q173" s="487"/>
      <c r="R173" s="487"/>
      <c r="S173" s="489"/>
      <c r="T173" s="479"/>
    </row>
    <row r="174" spans="1:20">
      <c r="A174" s="479"/>
      <c r="B174" s="489"/>
      <c r="C174" s="489"/>
      <c r="D174" s="489"/>
      <c r="E174" s="489"/>
      <c r="F174" s="489"/>
      <c r="G174" s="489"/>
      <c r="H174" s="489"/>
      <c r="I174" s="489"/>
      <c r="J174" s="479"/>
      <c r="K174" s="487"/>
      <c r="L174" s="487"/>
      <c r="M174" s="487"/>
      <c r="N174" s="488"/>
      <c r="O174" s="487"/>
      <c r="P174" s="487"/>
      <c r="Q174" s="487"/>
      <c r="R174" s="487"/>
      <c r="S174" s="489"/>
      <c r="T174" s="479"/>
    </row>
    <row r="175" spans="1:20">
      <c r="A175" s="479"/>
      <c r="B175" s="489"/>
      <c r="C175" s="489"/>
      <c r="D175" s="489"/>
      <c r="E175" s="489"/>
      <c r="F175" s="489"/>
      <c r="G175" s="489"/>
      <c r="H175" s="489"/>
      <c r="I175" s="489"/>
      <c r="J175" s="479"/>
      <c r="K175" s="487"/>
      <c r="L175" s="487"/>
      <c r="M175" s="487"/>
      <c r="N175" s="488"/>
      <c r="O175" s="487"/>
      <c r="P175" s="487"/>
      <c r="Q175" s="487"/>
      <c r="R175" s="487"/>
      <c r="S175" s="489"/>
      <c r="T175" s="479"/>
    </row>
    <row r="176" spans="1:20">
      <c r="A176" s="479"/>
      <c r="B176" s="489"/>
      <c r="C176" s="489"/>
      <c r="D176" s="489"/>
      <c r="E176" s="489"/>
      <c r="F176" s="489"/>
      <c r="G176" s="489"/>
      <c r="H176" s="489"/>
      <c r="I176" s="489"/>
      <c r="J176" s="479"/>
      <c r="K176" s="487"/>
      <c r="L176" s="487"/>
      <c r="M176" s="487"/>
      <c r="N176" s="488"/>
      <c r="O176" s="487"/>
      <c r="P176" s="487"/>
      <c r="Q176" s="487"/>
      <c r="R176" s="487"/>
      <c r="S176" s="489"/>
      <c r="T176" s="479"/>
    </row>
    <row r="177" spans="1:20">
      <c r="A177" s="479"/>
      <c r="B177" s="489"/>
      <c r="C177" s="489"/>
      <c r="D177" s="489"/>
      <c r="E177" s="489"/>
      <c r="F177" s="489"/>
      <c r="G177" s="489"/>
      <c r="H177" s="489"/>
      <c r="I177" s="489"/>
      <c r="J177" s="479"/>
      <c r="K177" s="487"/>
      <c r="L177" s="487"/>
      <c r="M177" s="487"/>
      <c r="N177" s="488"/>
      <c r="O177" s="487"/>
      <c r="P177" s="487"/>
      <c r="Q177" s="487"/>
      <c r="R177" s="487"/>
      <c r="S177" s="489"/>
      <c r="T177" s="479"/>
    </row>
    <row r="178" spans="1:20">
      <c r="A178" s="479"/>
      <c r="B178" s="489"/>
      <c r="C178" s="489"/>
      <c r="D178" s="489"/>
      <c r="E178" s="489"/>
      <c r="F178" s="489"/>
      <c r="G178" s="489"/>
      <c r="H178" s="489"/>
      <c r="I178" s="489"/>
      <c r="J178" s="479"/>
      <c r="K178" s="487"/>
      <c r="L178" s="487"/>
      <c r="M178" s="487"/>
      <c r="N178" s="488"/>
      <c r="O178" s="487"/>
      <c r="P178" s="487"/>
      <c r="Q178" s="487"/>
      <c r="R178" s="487"/>
      <c r="S178" s="489"/>
      <c r="T178" s="479"/>
    </row>
    <row r="179" spans="1:20">
      <c r="A179" s="479"/>
      <c r="B179" s="489"/>
      <c r="C179" s="489"/>
      <c r="D179" s="489"/>
      <c r="E179" s="489"/>
      <c r="F179" s="489"/>
      <c r="G179" s="489"/>
      <c r="H179" s="489"/>
      <c r="I179" s="489"/>
      <c r="J179" s="479"/>
      <c r="K179" s="487"/>
      <c r="L179" s="487"/>
      <c r="M179" s="487"/>
      <c r="N179" s="488"/>
      <c r="O179" s="487"/>
      <c r="P179" s="487"/>
      <c r="Q179" s="487"/>
      <c r="R179" s="487"/>
      <c r="S179" s="489"/>
      <c r="T179" s="479"/>
    </row>
    <row r="180" spans="1:20">
      <c r="A180" s="479"/>
      <c r="B180" s="489"/>
      <c r="C180" s="489"/>
      <c r="D180" s="489"/>
      <c r="E180" s="489"/>
      <c r="F180" s="489"/>
      <c r="G180" s="489"/>
      <c r="H180" s="489"/>
      <c r="I180" s="489"/>
      <c r="J180" s="479"/>
      <c r="K180" s="487"/>
      <c r="L180" s="487"/>
      <c r="M180" s="487"/>
      <c r="N180" s="488"/>
      <c r="O180" s="487"/>
      <c r="P180" s="487"/>
      <c r="Q180" s="487"/>
      <c r="R180" s="487"/>
      <c r="S180" s="489"/>
      <c r="T180" s="479"/>
    </row>
    <row r="181" spans="1:20">
      <c r="A181" s="479"/>
      <c r="B181" s="489"/>
      <c r="C181" s="489"/>
      <c r="D181" s="489"/>
      <c r="E181" s="489"/>
      <c r="F181" s="489"/>
      <c r="G181" s="489"/>
      <c r="H181" s="489"/>
      <c r="I181" s="489"/>
      <c r="J181" s="479"/>
      <c r="K181" s="487"/>
      <c r="L181" s="487"/>
      <c r="M181" s="487"/>
      <c r="N181" s="488"/>
      <c r="O181" s="487"/>
      <c r="P181" s="487"/>
      <c r="Q181" s="487"/>
      <c r="R181" s="487"/>
      <c r="S181" s="489"/>
      <c r="T181" s="479"/>
    </row>
    <row r="182" spans="1:20">
      <c r="A182" s="479"/>
      <c r="B182" s="489"/>
      <c r="C182" s="489"/>
      <c r="D182" s="489"/>
      <c r="E182" s="489"/>
      <c r="F182" s="489"/>
      <c r="G182" s="489"/>
      <c r="H182" s="489"/>
      <c r="I182" s="489"/>
      <c r="J182" s="479"/>
      <c r="K182" s="487"/>
      <c r="L182" s="487"/>
      <c r="M182" s="487"/>
      <c r="N182" s="488"/>
      <c r="O182" s="487"/>
      <c r="P182" s="487"/>
      <c r="Q182" s="487"/>
      <c r="R182" s="487"/>
      <c r="S182" s="489"/>
      <c r="T182" s="479"/>
    </row>
    <row r="183" spans="1:20">
      <c r="A183" s="479"/>
      <c r="B183" s="489"/>
      <c r="C183" s="489"/>
      <c r="D183" s="489"/>
      <c r="E183" s="489"/>
      <c r="F183" s="489"/>
      <c r="G183" s="489"/>
      <c r="H183" s="489"/>
      <c r="I183" s="489"/>
      <c r="J183" s="479"/>
      <c r="K183" s="487"/>
      <c r="L183" s="487"/>
      <c r="M183" s="487"/>
      <c r="N183" s="488"/>
      <c r="O183" s="487"/>
      <c r="P183" s="487"/>
      <c r="Q183" s="487"/>
      <c r="R183" s="487"/>
      <c r="S183" s="489"/>
      <c r="T183" s="479"/>
    </row>
    <row r="184" spans="1:20">
      <c r="A184" s="479"/>
      <c r="B184" s="489"/>
      <c r="C184" s="489"/>
      <c r="D184" s="489"/>
      <c r="E184" s="489"/>
      <c r="F184" s="489"/>
      <c r="G184" s="489"/>
      <c r="H184" s="489"/>
      <c r="I184" s="489"/>
      <c r="J184" s="479"/>
      <c r="K184" s="487"/>
      <c r="L184" s="487"/>
      <c r="M184" s="487"/>
      <c r="N184" s="488"/>
      <c r="O184" s="487"/>
      <c r="P184" s="487"/>
      <c r="Q184" s="487"/>
      <c r="R184" s="487"/>
      <c r="S184" s="489"/>
      <c r="T184" s="479"/>
    </row>
    <row r="185" spans="1:20">
      <c r="A185" s="479"/>
      <c r="B185" s="489"/>
      <c r="C185" s="489"/>
      <c r="D185" s="489"/>
      <c r="E185" s="489"/>
      <c r="F185" s="489"/>
      <c r="G185" s="489"/>
      <c r="H185" s="489"/>
      <c r="I185" s="489"/>
      <c r="J185" s="479"/>
      <c r="K185" s="487"/>
      <c r="L185" s="487"/>
      <c r="M185" s="487"/>
      <c r="N185" s="488"/>
      <c r="O185" s="487"/>
      <c r="P185" s="487"/>
      <c r="Q185" s="487"/>
      <c r="R185" s="487"/>
      <c r="S185" s="489"/>
      <c r="T185" s="479"/>
    </row>
    <row r="186" spans="1:20">
      <c r="A186" s="479"/>
      <c r="B186" s="489"/>
      <c r="C186" s="489"/>
      <c r="D186" s="489"/>
      <c r="E186" s="489"/>
      <c r="F186" s="489"/>
      <c r="G186" s="489"/>
      <c r="H186" s="489"/>
      <c r="I186" s="489"/>
      <c r="J186" s="479"/>
      <c r="K186" s="487"/>
      <c r="L186" s="487"/>
      <c r="M186" s="487"/>
      <c r="N186" s="488"/>
      <c r="O186" s="487"/>
      <c r="P186" s="487"/>
      <c r="Q186" s="487"/>
      <c r="R186" s="487"/>
      <c r="S186" s="489"/>
      <c r="T186" s="479"/>
    </row>
    <row r="187" spans="1:20">
      <c r="A187" s="479"/>
      <c r="B187" s="489"/>
      <c r="C187" s="489"/>
      <c r="D187" s="489"/>
      <c r="E187" s="489"/>
      <c r="F187" s="489"/>
      <c r="G187" s="489"/>
      <c r="H187" s="489"/>
      <c r="I187" s="489"/>
      <c r="J187" s="479"/>
      <c r="K187" s="487"/>
      <c r="L187" s="487"/>
      <c r="M187" s="487"/>
      <c r="N187" s="488"/>
      <c r="O187" s="487"/>
      <c r="P187" s="487"/>
      <c r="Q187" s="487"/>
      <c r="R187" s="487"/>
      <c r="S187" s="489"/>
      <c r="T187" s="479"/>
    </row>
    <row r="188" spans="1:20">
      <c r="A188" s="479"/>
      <c r="B188" s="489"/>
      <c r="C188" s="489"/>
      <c r="D188" s="489"/>
      <c r="E188" s="489"/>
      <c r="F188" s="489"/>
      <c r="G188" s="489"/>
      <c r="H188" s="489"/>
      <c r="I188" s="489"/>
      <c r="J188" s="479"/>
      <c r="K188" s="487"/>
      <c r="L188" s="487"/>
      <c r="M188" s="487"/>
      <c r="N188" s="488"/>
      <c r="O188" s="487"/>
      <c r="P188" s="487"/>
      <c r="Q188" s="487"/>
      <c r="R188" s="487"/>
      <c r="S188" s="489"/>
      <c r="T188" s="479"/>
    </row>
    <row r="189" spans="1:20">
      <c r="A189" s="479"/>
      <c r="B189" s="489"/>
      <c r="C189" s="489"/>
      <c r="D189" s="489"/>
      <c r="E189" s="489"/>
      <c r="F189" s="489"/>
      <c r="G189" s="489"/>
      <c r="H189" s="489"/>
      <c r="I189" s="489"/>
      <c r="J189" s="479"/>
      <c r="K189" s="487"/>
      <c r="L189" s="487"/>
      <c r="M189" s="487"/>
      <c r="N189" s="488"/>
      <c r="O189" s="487"/>
      <c r="P189" s="487"/>
      <c r="Q189" s="487"/>
      <c r="R189" s="487"/>
      <c r="S189" s="489"/>
      <c r="T189" s="479"/>
    </row>
    <row r="190" spans="1:20">
      <c r="A190" s="479"/>
      <c r="B190" s="489"/>
      <c r="C190" s="489"/>
      <c r="D190" s="489"/>
      <c r="E190" s="489"/>
      <c r="F190" s="489"/>
      <c r="G190" s="489"/>
      <c r="H190" s="489"/>
      <c r="I190" s="489"/>
      <c r="J190" s="479"/>
      <c r="K190" s="487"/>
      <c r="L190" s="487"/>
      <c r="M190" s="487"/>
      <c r="N190" s="488"/>
      <c r="O190" s="487"/>
      <c r="P190" s="487"/>
      <c r="Q190" s="487"/>
      <c r="R190" s="487"/>
      <c r="S190" s="489"/>
      <c r="T190" s="479"/>
    </row>
    <row r="191" spans="1:20">
      <c r="A191" s="479"/>
      <c r="B191" s="489"/>
      <c r="C191" s="489"/>
      <c r="D191" s="489"/>
      <c r="E191" s="489"/>
      <c r="F191" s="489"/>
      <c r="G191" s="489"/>
      <c r="H191" s="489"/>
      <c r="I191" s="489"/>
      <c r="J191" s="479"/>
      <c r="K191" s="487"/>
      <c r="L191" s="487"/>
      <c r="M191" s="487"/>
      <c r="N191" s="488"/>
      <c r="O191" s="487"/>
      <c r="P191" s="487"/>
      <c r="Q191" s="487"/>
      <c r="R191" s="487"/>
      <c r="S191" s="489"/>
      <c r="T191" s="479"/>
    </row>
    <row r="192" spans="1:20">
      <c r="A192" s="479"/>
      <c r="B192" s="489"/>
      <c r="C192" s="489"/>
      <c r="D192" s="489"/>
      <c r="E192" s="489"/>
      <c r="F192" s="489"/>
      <c r="G192" s="489"/>
      <c r="H192" s="489"/>
      <c r="I192" s="489"/>
      <c r="J192" s="479"/>
      <c r="K192" s="487"/>
      <c r="L192" s="487"/>
      <c r="M192" s="487"/>
      <c r="N192" s="488"/>
      <c r="O192" s="487"/>
      <c r="P192" s="487"/>
      <c r="Q192" s="487"/>
      <c r="R192" s="487"/>
      <c r="S192" s="489"/>
      <c r="T192" s="479"/>
    </row>
    <row r="193" spans="1:20">
      <c r="A193" s="479"/>
      <c r="B193" s="489"/>
      <c r="C193" s="489"/>
      <c r="D193" s="489"/>
      <c r="E193" s="489"/>
      <c r="F193" s="489"/>
      <c r="G193" s="489"/>
      <c r="H193" s="489"/>
      <c r="I193" s="489"/>
      <c r="J193" s="479"/>
      <c r="K193" s="487"/>
      <c r="L193" s="487"/>
      <c r="M193" s="487"/>
      <c r="N193" s="488"/>
      <c r="O193" s="487"/>
      <c r="P193" s="487"/>
      <c r="Q193" s="487"/>
      <c r="R193" s="487"/>
      <c r="S193" s="489"/>
      <c r="T193" s="479"/>
    </row>
    <row r="194" spans="1:20">
      <c r="A194" s="479"/>
      <c r="B194" s="489"/>
      <c r="C194" s="489"/>
      <c r="D194" s="489"/>
      <c r="E194" s="489"/>
      <c r="F194" s="489"/>
      <c r="G194" s="489"/>
      <c r="H194" s="489"/>
      <c r="I194" s="489"/>
      <c r="J194" s="479"/>
      <c r="K194" s="487"/>
      <c r="L194" s="487"/>
      <c r="M194" s="487"/>
      <c r="N194" s="488"/>
      <c r="O194" s="487"/>
      <c r="P194" s="487"/>
      <c r="Q194" s="487"/>
      <c r="R194" s="487"/>
      <c r="S194" s="489"/>
      <c r="T194" s="479"/>
    </row>
    <row r="195" spans="1:20">
      <c r="A195" s="479"/>
      <c r="B195" s="489"/>
      <c r="C195" s="489"/>
      <c r="D195" s="489"/>
      <c r="E195" s="489"/>
      <c r="F195" s="489"/>
      <c r="G195" s="489"/>
      <c r="H195" s="489"/>
      <c r="I195" s="489"/>
      <c r="J195" s="479"/>
      <c r="K195" s="487"/>
      <c r="L195" s="487"/>
      <c r="M195" s="487"/>
      <c r="N195" s="488"/>
      <c r="O195" s="487"/>
      <c r="P195" s="487"/>
      <c r="Q195" s="487"/>
      <c r="R195" s="487"/>
      <c r="S195" s="489"/>
      <c r="T195" s="479"/>
    </row>
    <row r="196" spans="1:20">
      <c r="A196" s="479"/>
      <c r="B196" s="489"/>
      <c r="C196" s="489"/>
      <c r="D196" s="489"/>
      <c r="E196" s="489"/>
      <c r="F196" s="489"/>
      <c r="G196" s="489"/>
      <c r="H196" s="489"/>
      <c r="I196" s="489"/>
      <c r="J196" s="479"/>
      <c r="K196" s="487"/>
      <c r="L196" s="487"/>
      <c r="M196" s="487"/>
      <c r="N196" s="488"/>
      <c r="O196" s="487"/>
      <c r="P196" s="487"/>
      <c r="Q196" s="487"/>
      <c r="R196" s="487"/>
      <c r="S196" s="489"/>
      <c r="T196" s="479"/>
    </row>
    <row r="197" spans="1:20">
      <c r="A197" s="479"/>
      <c r="B197" s="489"/>
      <c r="C197" s="489"/>
      <c r="D197" s="489"/>
      <c r="E197" s="489"/>
      <c r="F197" s="489"/>
      <c r="G197" s="489"/>
      <c r="H197" s="489"/>
      <c r="I197" s="489"/>
      <c r="J197" s="479"/>
      <c r="K197" s="487"/>
      <c r="L197" s="487"/>
      <c r="M197" s="487"/>
      <c r="N197" s="488"/>
      <c r="O197" s="487"/>
      <c r="P197" s="487"/>
      <c r="Q197" s="487"/>
      <c r="R197" s="487"/>
      <c r="S197" s="489"/>
      <c r="T197" s="479"/>
    </row>
    <row r="198" spans="1:20">
      <c r="A198" s="479"/>
      <c r="B198" s="489"/>
      <c r="C198" s="489"/>
      <c r="D198" s="489"/>
      <c r="E198" s="489"/>
      <c r="F198" s="489"/>
      <c r="G198" s="489"/>
      <c r="H198" s="489"/>
      <c r="I198" s="489"/>
      <c r="J198" s="479"/>
      <c r="K198" s="487"/>
      <c r="L198" s="487"/>
      <c r="M198" s="487"/>
      <c r="N198" s="488"/>
      <c r="O198" s="487"/>
      <c r="P198" s="487"/>
      <c r="Q198" s="487"/>
      <c r="R198" s="487"/>
      <c r="S198" s="489"/>
      <c r="T198" s="479"/>
    </row>
    <row r="199" spans="1:20">
      <c r="A199" s="479"/>
      <c r="B199" s="489"/>
      <c r="C199" s="489"/>
      <c r="D199" s="489"/>
      <c r="E199" s="489"/>
      <c r="F199" s="489"/>
      <c r="G199" s="489"/>
      <c r="H199" s="489"/>
      <c r="I199" s="489"/>
      <c r="J199" s="479"/>
      <c r="K199" s="487"/>
      <c r="L199" s="487"/>
      <c r="M199" s="487"/>
      <c r="N199" s="488"/>
      <c r="O199" s="487"/>
      <c r="P199" s="487"/>
      <c r="Q199" s="487"/>
      <c r="R199" s="487"/>
      <c r="S199" s="489"/>
      <c r="T199" s="479"/>
    </row>
    <row r="200" spans="1:20">
      <c r="A200" s="479"/>
      <c r="B200" s="489"/>
      <c r="C200" s="489"/>
      <c r="D200" s="489"/>
      <c r="E200" s="489"/>
      <c r="F200" s="489"/>
      <c r="G200" s="489"/>
      <c r="H200" s="489"/>
      <c r="I200" s="489"/>
      <c r="J200" s="479"/>
      <c r="K200" s="487"/>
      <c r="L200" s="487"/>
      <c r="M200" s="487"/>
      <c r="N200" s="488"/>
      <c r="O200" s="487"/>
      <c r="P200" s="487"/>
      <c r="Q200" s="487"/>
      <c r="R200" s="487"/>
      <c r="S200" s="489"/>
      <c r="T200" s="479"/>
    </row>
    <row r="201" spans="1:20">
      <c r="A201" s="479"/>
      <c r="B201" s="489"/>
      <c r="C201" s="489"/>
      <c r="D201" s="489"/>
      <c r="E201" s="489"/>
      <c r="F201" s="489"/>
      <c r="G201" s="489"/>
      <c r="H201" s="489"/>
      <c r="I201" s="489"/>
      <c r="J201" s="479"/>
      <c r="K201" s="487"/>
      <c r="L201" s="487"/>
      <c r="M201" s="487"/>
      <c r="N201" s="488"/>
      <c r="O201" s="487"/>
      <c r="P201" s="487"/>
      <c r="Q201" s="487"/>
      <c r="R201" s="487"/>
      <c r="S201" s="489"/>
      <c r="T201" s="479"/>
    </row>
    <row r="202" spans="1:20">
      <c r="A202" s="479"/>
      <c r="B202" s="489"/>
      <c r="C202" s="489"/>
      <c r="D202" s="489"/>
      <c r="E202" s="489"/>
      <c r="F202" s="489"/>
      <c r="G202" s="489"/>
      <c r="H202" s="489"/>
      <c r="I202" s="489"/>
      <c r="J202" s="479"/>
      <c r="K202" s="487"/>
      <c r="L202" s="487"/>
      <c r="M202" s="487"/>
      <c r="N202" s="488"/>
      <c r="O202" s="487"/>
      <c r="P202" s="487"/>
      <c r="Q202" s="487"/>
      <c r="R202" s="487"/>
      <c r="S202" s="489"/>
      <c r="T202" s="479"/>
    </row>
    <row r="203" spans="1:20">
      <c r="A203" s="479"/>
      <c r="B203" s="489"/>
      <c r="C203" s="489"/>
      <c r="D203" s="489"/>
      <c r="E203" s="489"/>
      <c r="F203" s="489"/>
      <c r="G203" s="489"/>
      <c r="H203" s="489"/>
      <c r="I203" s="489"/>
      <c r="J203" s="479"/>
      <c r="K203" s="487"/>
      <c r="L203" s="487"/>
      <c r="M203" s="487"/>
      <c r="N203" s="488"/>
      <c r="O203" s="487"/>
      <c r="P203" s="487"/>
      <c r="Q203" s="487"/>
      <c r="R203" s="487"/>
      <c r="S203" s="489"/>
      <c r="T203" s="479"/>
    </row>
    <row r="204" spans="1:20">
      <c r="A204" s="479"/>
      <c r="B204" s="489"/>
      <c r="C204" s="489"/>
      <c r="D204" s="489"/>
      <c r="E204" s="489"/>
      <c r="F204" s="489"/>
      <c r="G204" s="489"/>
      <c r="H204" s="489"/>
      <c r="I204" s="489"/>
      <c r="J204" s="479"/>
      <c r="K204" s="487"/>
      <c r="L204" s="487"/>
      <c r="M204" s="487"/>
      <c r="N204" s="488"/>
      <c r="O204" s="487"/>
      <c r="P204" s="487"/>
      <c r="Q204" s="487"/>
      <c r="R204" s="487"/>
      <c r="S204" s="489"/>
      <c r="T204" s="479"/>
    </row>
    <row r="205" spans="1:20">
      <c r="A205" s="479"/>
      <c r="B205" s="489"/>
      <c r="C205" s="489"/>
      <c r="D205" s="489"/>
      <c r="E205" s="489"/>
      <c r="F205" s="489"/>
      <c r="G205" s="489"/>
      <c r="H205" s="489"/>
      <c r="I205" s="489"/>
      <c r="J205" s="479"/>
      <c r="K205" s="487"/>
      <c r="L205" s="487"/>
      <c r="M205" s="487"/>
      <c r="N205" s="488"/>
      <c r="O205" s="487"/>
      <c r="P205" s="487"/>
      <c r="Q205" s="487"/>
      <c r="R205" s="487"/>
      <c r="S205" s="489"/>
      <c r="T205" s="479"/>
    </row>
    <row r="206" spans="1:20">
      <c r="A206" s="479"/>
      <c r="B206" s="489"/>
      <c r="C206" s="489"/>
      <c r="D206" s="489"/>
      <c r="E206" s="489"/>
      <c r="F206" s="489"/>
      <c r="G206" s="489"/>
      <c r="H206" s="489"/>
      <c r="I206" s="489"/>
      <c r="J206" s="479"/>
      <c r="K206" s="487"/>
      <c r="L206" s="487"/>
      <c r="M206" s="487"/>
      <c r="N206" s="488"/>
      <c r="O206" s="487"/>
      <c r="P206" s="487"/>
      <c r="Q206" s="487"/>
      <c r="R206" s="487"/>
      <c r="S206" s="489"/>
      <c r="T206" s="479"/>
    </row>
    <row r="207" spans="1:20">
      <c r="A207" s="479"/>
      <c r="B207" s="489"/>
      <c r="C207" s="489"/>
      <c r="D207" s="489"/>
      <c r="E207" s="489"/>
      <c r="F207" s="489"/>
      <c r="G207" s="489"/>
      <c r="H207" s="489"/>
      <c r="I207" s="489"/>
      <c r="J207" s="479"/>
      <c r="K207" s="487"/>
      <c r="L207" s="487"/>
      <c r="M207" s="487"/>
      <c r="N207" s="488"/>
      <c r="O207" s="487"/>
      <c r="P207" s="487"/>
      <c r="Q207" s="487"/>
      <c r="R207" s="487"/>
      <c r="S207" s="489"/>
      <c r="T207" s="479"/>
    </row>
    <row r="208" spans="1:20">
      <c r="A208" s="479"/>
      <c r="B208" s="489"/>
      <c r="C208" s="489"/>
      <c r="D208" s="489"/>
      <c r="E208" s="489"/>
      <c r="F208" s="489"/>
      <c r="G208" s="489"/>
      <c r="H208" s="489"/>
      <c r="I208" s="489"/>
      <c r="J208" s="479"/>
      <c r="K208" s="487"/>
      <c r="L208" s="487"/>
      <c r="M208" s="487"/>
      <c r="N208" s="488"/>
      <c r="O208" s="487"/>
      <c r="P208" s="487"/>
      <c r="Q208" s="487"/>
      <c r="R208" s="487"/>
      <c r="S208" s="489"/>
      <c r="T208" s="479"/>
    </row>
    <row r="209" spans="1:20">
      <c r="A209" s="479"/>
      <c r="B209" s="489"/>
      <c r="C209" s="489"/>
      <c r="D209" s="489"/>
      <c r="E209" s="489"/>
      <c r="F209" s="489"/>
      <c r="G209" s="489"/>
      <c r="H209" s="489"/>
      <c r="I209" s="489"/>
      <c r="J209" s="479"/>
      <c r="K209" s="487"/>
      <c r="L209" s="487"/>
      <c r="M209" s="487"/>
      <c r="N209" s="488"/>
      <c r="O209" s="487"/>
      <c r="P209" s="487"/>
      <c r="Q209" s="487"/>
      <c r="R209" s="487"/>
      <c r="S209" s="489"/>
      <c r="T209" s="479"/>
    </row>
    <row r="210" spans="1:20">
      <c r="A210" s="479"/>
      <c r="B210" s="489"/>
      <c r="C210" s="489"/>
      <c r="D210" s="489"/>
      <c r="E210" s="489"/>
      <c r="F210" s="489"/>
      <c r="G210" s="489"/>
      <c r="H210" s="489"/>
      <c r="I210" s="489"/>
      <c r="J210" s="479"/>
      <c r="K210" s="487"/>
      <c r="L210" s="487"/>
      <c r="M210" s="487"/>
      <c r="N210" s="488"/>
      <c r="O210" s="487"/>
      <c r="P210" s="487"/>
      <c r="Q210" s="487"/>
      <c r="R210" s="487"/>
      <c r="S210" s="489"/>
      <c r="T210" s="479"/>
    </row>
    <row r="211" spans="1:20">
      <c r="A211" s="479"/>
      <c r="B211" s="489"/>
      <c r="C211" s="489"/>
      <c r="D211" s="489"/>
      <c r="E211" s="489"/>
      <c r="F211" s="489"/>
      <c r="G211" s="489"/>
      <c r="H211" s="489"/>
      <c r="I211" s="489"/>
      <c r="J211" s="479"/>
      <c r="K211" s="487"/>
      <c r="L211" s="487"/>
      <c r="M211" s="487"/>
      <c r="N211" s="488"/>
      <c r="O211" s="487"/>
      <c r="P211" s="487"/>
      <c r="Q211" s="487"/>
      <c r="R211" s="487"/>
      <c r="S211" s="489"/>
      <c r="T211" s="479"/>
    </row>
    <row r="212" spans="1:20">
      <c r="A212" s="479"/>
      <c r="B212" s="489"/>
      <c r="C212" s="489"/>
      <c r="D212" s="489"/>
      <c r="E212" s="489"/>
      <c r="F212" s="489"/>
      <c r="G212" s="489"/>
      <c r="H212" s="489"/>
      <c r="I212" s="489"/>
      <c r="J212" s="479"/>
      <c r="K212" s="487"/>
      <c r="L212" s="487"/>
      <c r="M212" s="487"/>
      <c r="N212" s="488"/>
      <c r="O212" s="487"/>
      <c r="P212" s="487"/>
      <c r="Q212" s="487"/>
      <c r="R212" s="487"/>
      <c r="S212" s="489"/>
      <c r="T212" s="479"/>
    </row>
    <row r="213" spans="1:20">
      <c r="A213" s="479"/>
      <c r="B213" s="489"/>
      <c r="C213" s="489"/>
      <c r="D213" s="489"/>
      <c r="E213" s="489"/>
      <c r="F213" s="489"/>
      <c r="G213" s="489"/>
      <c r="H213" s="489"/>
      <c r="I213" s="489"/>
      <c r="J213" s="479"/>
      <c r="K213" s="487"/>
      <c r="L213" s="487"/>
      <c r="M213" s="487"/>
      <c r="N213" s="488"/>
      <c r="O213" s="487"/>
      <c r="P213" s="487"/>
      <c r="Q213" s="487"/>
      <c r="R213" s="487"/>
      <c r="S213" s="489"/>
      <c r="T213" s="479"/>
    </row>
    <row r="214" spans="1:20">
      <c r="A214" s="479"/>
      <c r="B214" s="489"/>
      <c r="C214" s="489"/>
      <c r="D214" s="489"/>
      <c r="E214" s="489"/>
      <c r="F214" s="489"/>
      <c r="G214" s="489"/>
      <c r="H214" s="489"/>
      <c r="I214" s="489"/>
      <c r="J214" s="479"/>
      <c r="K214" s="487"/>
      <c r="L214" s="487"/>
      <c r="M214" s="487"/>
      <c r="N214" s="488"/>
      <c r="O214" s="487"/>
      <c r="P214" s="487"/>
      <c r="Q214" s="487"/>
      <c r="R214" s="487"/>
      <c r="S214" s="489"/>
      <c r="T214" s="479"/>
    </row>
    <row r="215" spans="1:20">
      <c r="A215" s="479"/>
      <c r="B215" s="489"/>
      <c r="C215" s="489"/>
      <c r="D215" s="489"/>
      <c r="E215" s="489"/>
      <c r="F215" s="489"/>
      <c r="G215" s="489"/>
      <c r="H215" s="489"/>
      <c r="I215" s="489"/>
      <c r="J215" s="479"/>
      <c r="K215" s="487"/>
      <c r="L215" s="487"/>
      <c r="M215" s="487"/>
      <c r="N215" s="488"/>
      <c r="O215" s="487"/>
      <c r="P215" s="487"/>
      <c r="Q215" s="487"/>
      <c r="R215" s="487"/>
      <c r="S215" s="489"/>
      <c r="T215" s="479"/>
    </row>
    <row r="216" spans="1:20">
      <c r="A216" s="479"/>
      <c r="B216" s="489"/>
      <c r="C216" s="489"/>
      <c r="D216" s="489"/>
      <c r="E216" s="489"/>
      <c r="F216" s="489"/>
      <c r="G216" s="489"/>
      <c r="H216" s="489"/>
      <c r="I216" s="489"/>
      <c r="J216" s="479"/>
      <c r="K216" s="487"/>
      <c r="L216" s="487"/>
      <c r="M216" s="487"/>
      <c r="N216" s="488"/>
      <c r="O216" s="487"/>
      <c r="P216" s="487"/>
      <c r="Q216" s="487"/>
      <c r="R216" s="487"/>
      <c r="S216" s="489"/>
      <c r="T216" s="479"/>
    </row>
    <row r="217" spans="1:20">
      <c r="A217" s="479"/>
      <c r="B217" s="489"/>
      <c r="C217" s="489"/>
      <c r="D217" s="489"/>
      <c r="E217" s="489"/>
      <c r="F217" s="489"/>
      <c r="G217" s="489"/>
      <c r="H217" s="489"/>
      <c r="I217" s="489"/>
      <c r="J217" s="479"/>
      <c r="K217" s="487"/>
      <c r="L217" s="487"/>
      <c r="M217" s="487"/>
      <c r="N217" s="488"/>
      <c r="O217" s="487"/>
      <c r="P217" s="487"/>
      <c r="Q217" s="487"/>
      <c r="R217" s="487"/>
      <c r="S217" s="489"/>
      <c r="T217" s="479"/>
    </row>
    <row r="218" spans="1:20">
      <c r="A218" s="479"/>
      <c r="B218" s="489"/>
      <c r="C218" s="489"/>
      <c r="D218" s="489"/>
      <c r="E218" s="489"/>
      <c r="F218" s="489"/>
      <c r="G218" s="489"/>
      <c r="H218" s="489"/>
      <c r="I218" s="489"/>
      <c r="J218" s="479"/>
      <c r="K218" s="487"/>
      <c r="L218" s="487"/>
      <c r="M218" s="487"/>
      <c r="N218" s="488"/>
      <c r="O218" s="487"/>
      <c r="P218" s="487"/>
      <c r="Q218" s="487"/>
      <c r="R218" s="487"/>
      <c r="S218" s="489"/>
      <c r="T218" s="479"/>
    </row>
    <row r="219" spans="1:20">
      <c r="A219" s="479"/>
      <c r="B219" s="489"/>
      <c r="C219" s="489"/>
      <c r="D219" s="489"/>
      <c r="E219" s="489"/>
      <c r="F219" s="489"/>
      <c r="G219" s="489"/>
      <c r="H219" s="489"/>
      <c r="I219" s="489"/>
      <c r="J219" s="479"/>
      <c r="K219" s="487"/>
      <c r="L219" s="487"/>
      <c r="M219" s="487"/>
      <c r="N219" s="488"/>
      <c r="O219" s="487"/>
      <c r="P219" s="487"/>
      <c r="Q219" s="487"/>
      <c r="R219" s="487"/>
      <c r="S219" s="489"/>
      <c r="T219" s="479"/>
    </row>
    <row r="220" spans="1:20">
      <c r="A220" s="479"/>
      <c r="B220" s="489"/>
      <c r="C220" s="489"/>
      <c r="D220" s="489"/>
      <c r="E220" s="489"/>
      <c r="F220" s="489"/>
      <c r="G220" s="489"/>
      <c r="H220" s="489"/>
      <c r="I220" s="489"/>
      <c r="J220" s="479"/>
      <c r="K220" s="487"/>
      <c r="L220" s="487"/>
      <c r="M220" s="487"/>
      <c r="N220" s="488"/>
      <c r="O220" s="487"/>
      <c r="P220" s="487"/>
      <c r="Q220" s="487"/>
      <c r="R220" s="487"/>
      <c r="S220" s="489"/>
      <c r="T220" s="479"/>
    </row>
    <row r="221" spans="1:20">
      <c r="A221" s="479"/>
      <c r="B221" s="489"/>
      <c r="C221" s="489"/>
      <c r="D221" s="489"/>
      <c r="E221" s="489"/>
      <c r="F221" s="489"/>
      <c r="G221" s="489"/>
      <c r="H221" s="489"/>
      <c r="I221" s="489"/>
      <c r="J221" s="479"/>
      <c r="K221" s="487"/>
      <c r="L221" s="487"/>
      <c r="M221" s="487"/>
      <c r="N221" s="488"/>
      <c r="O221" s="487"/>
      <c r="P221" s="487"/>
      <c r="Q221" s="487"/>
      <c r="R221" s="487"/>
      <c r="S221" s="489"/>
      <c r="T221" s="479"/>
    </row>
    <row r="222" spans="1:20">
      <c r="A222" s="479"/>
      <c r="B222" s="489"/>
      <c r="C222" s="489"/>
      <c r="D222" s="489"/>
      <c r="E222" s="489"/>
      <c r="F222" s="489"/>
      <c r="G222" s="489"/>
      <c r="H222" s="489"/>
      <c r="I222" s="489"/>
      <c r="J222" s="479"/>
      <c r="K222" s="487"/>
      <c r="L222" s="487"/>
      <c r="M222" s="487"/>
      <c r="N222" s="488"/>
      <c r="O222" s="487"/>
      <c r="P222" s="487"/>
      <c r="Q222" s="487"/>
      <c r="R222" s="487"/>
      <c r="S222" s="489"/>
      <c r="T222" s="479"/>
    </row>
    <row r="223" spans="1:20">
      <c r="A223" s="479"/>
      <c r="B223" s="489"/>
      <c r="C223" s="489"/>
      <c r="D223" s="489"/>
      <c r="E223" s="489"/>
      <c r="F223" s="489"/>
      <c r="G223" s="489"/>
      <c r="H223" s="489"/>
      <c r="I223" s="489"/>
      <c r="J223" s="479"/>
      <c r="K223" s="487"/>
      <c r="L223" s="487"/>
      <c r="M223" s="487"/>
      <c r="N223" s="488"/>
      <c r="O223" s="487"/>
      <c r="P223" s="487"/>
      <c r="Q223" s="487"/>
      <c r="R223" s="487"/>
      <c r="S223" s="489"/>
      <c r="T223" s="479"/>
    </row>
    <row r="224" spans="1:20">
      <c r="A224" s="479"/>
      <c r="B224" s="489"/>
      <c r="C224" s="489"/>
      <c r="D224" s="489"/>
      <c r="E224" s="489"/>
      <c r="F224" s="489"/>
      <c r="G224" s="489"/>
      <c r="H224" s="489"/>
      <c r="I224" s="489"/>
      <c r="J224" s="479"/>
      <c r="K224" s="487"/>
      <c r="L224" s="487"/>
      <c r="M224" s="487"/>
      <c r="N224" s="488"/>
      <c r="O224" s="487"/>
      <c r="P224" s="487"/>
      <c r="Q224" s="487"/>
      <c r="R224" s="487"/>
      <c r="S224" s="489"/>
      <c r="T224" s="479"/>
    </row>
    <row r="225" spans="1:20">
      <c r="A225" s="479"/>
      <c r="B225" s="489"/>
      <c r="C225" s="489"/>
      <c r="D225" s="489"/>
      <c r="E225" s="489"/>
      <c r="F225" s="489"/>
      <c r="G225" s="489"/>
      <c r="H225" s="489"/>
      <c r="I225" s="489"/>
      <c r="J225" s="479"/>
      <c r="K225" s="487"/>
      <c r="L225" s="487"/>
      <c r="M225" s="487"/>
      <c r="N225" s="488"/>
      <c r="O225" s="487"/>
      <c r="P225" s="487"/>
      <c r="Q225" s="487"/>
      <c r="R225" s="487"/>
      <c r="S225" s="489"/>
      <c r="T225" s="479"/>
    </row>
    <row r="226" spans="1:20">
      <c r="A226" s="479"/>
      <c r="B226" s="489"/>
      <c r="C226" s="489"/>
      <c r="D226" s="489"/>
      <c r="E226" s="489"/>
      <c r="F226" s="489"/>
      <c r="G226" s="489"/>
      <c r="H226" s="489"/>
      <c r="I226" s="489"/>
      <c r="J226" s="479"/>
      <c r="K226" s="487"/>
      <c r="L226" s="487"/>
      <c r="M226" s="487"/>
      <c r="N226" s="488"/>
      <c r="O226" s="487"/>
      <c r="P226" s="487"/>
      <c r="Q226" s="487"/>
      <c r="R226" s="487"/>
      <c r="S226" s="489"/>
      <c r="T226" s="479"/>
    </row>
    <row r="227" spans="1:20">
      <c r="A227" s="479"/>
      <c r="B227" s="489"/>
      <c r="C227" s="489"/>
      <c r="D227" s="489"/>
      <c r="E227" s="489"/>
      <c r="F227" s="489"/>
      <c r="G227" s="489"/>
      <c r="H227" s="489"/>
      <c r="I227" s="489"/>
      <c r="J227" s="479"/>
      <c r="K227" s="487"/>
      <c r="L227" s="487"/>
      <c r="M227" s="487"/>
      <c r="N227" s="488"/>
      <c r="O227" s="487"/>
      <c r="P227" s="487"/>
      <c r="Q227" s="487"/>
      <c r="R227" s="487"/>
      <c r="S227" s="489"/>
      <c r="T227" s="479"/>
    </row>
    <row r="228" spans="1:20">
      <c r="A228" s="479"/>
      <c r="B228" s="489"/>
      <c r="C228" s="489"/>
      <c r="D228" s="489"/>
      <c r="E228" s="489"/>
      <c r="F228" s="489"/>
      <c r="G228" s="489"/>
      <c r="H228" s="489"/>
      <c r="I228" s="489"/>
      <c r="J228" s="479"/>
      <c r="K228" s="487"/>
      <c r="L228" s="487"/>
      <c r="M228" s="487"/>
      <c r="N228" s="488"/>
      <c r="O228" s="487"/>
      <c r="P228" s="487"/>
      <c r="Q228" s="487"/>
      <c r="R228" s="487"/>
      <c r="S228" s="489"/>
      <c r="T228" s="479"/>
    </row>
    <row r="229" spans="1:20">
      <c r="A229" s="479"/>
      <c r="B229" s="489"/>
      <c r="C229" s="489"/>
      <c r="D229" s="489"/>
      <c r="E229" s="489"/>
      <c r="F229" s="489"/>
      <c r="G229" s="489"/>
      <c r="H229" s="489"/>
      <c r="I229" s="489"/>
      <c r="J229" s="479"/>
      <c r="K229" s="487"/>
      <c r="L229" s="487"/>
      <c r="M229" s="487"/>
      <c r="N229" s="488"/>
      <c r="O229" s="487"/>
      <c r="P229" s="487"/>
      <c r="Q229" s="487"/>
      <c r="R229" s="487"/>
      <c r="S229" s="489"/>
      <c r="T229" s="479"/>
    </row>
    <row r="230" spans="1:20">
      <c r="A230" s="479"/>
      <c r="B230" s="489"/>
      <c r="C230" s="489"/>
      <c r="D230" s="489"/>
      <c r="E230" s="489"/>
      <c r="F230" s="489"/>
      <c r="G230" s="489"/>
      <c r="H230" s="489"/>
      <c r="I230" s="489"/>
      <c r="J230" s="479"/>
      <c r="K230" s="487"/>
      <c r="L230" s="487"/>
      <c r="M230" s="487"/>
      <c r="N230" s="488"/>
      <c r="O230" s="487"/>
      <c r="P230" s="487"/>
      <c r="Q230" s="487"/>
      <c r="R230" s="487"/>
      <c r="S230" s="489"/>
      <c r="T230" s="479"/>
    </row>
    <row r="231" spans="1:20">
      <c r="A231" s="479"/>
      <c r="B231" s="489"/>
      <c r="C231" s="489"/>
      <c r="D231" s="489"/>
      <c r="E231" s="489"/>
      <c r="F231" s="489"/>
      <c r="G231" s="489"/>
      <c r="H231" s="489"/>
      <c r="I231" s="489"/>
      <c r="J231" s="479"/>
      <c r="K231" s="487"/>
      <c r="L231" s="487"/>
      <c r="M231" s="487"/>
      <c r="N231" s="488"/>
      <c r="O231" s="487"/>
      <c r="P231" s="487"/>
      <c r="Q231" s="487"/>
      <c r="R231" s="487"/>
      <c r="S231" s="489"/>
      <c r="T231" s="479"/>
    </row>
    <row r="232" spans="1:20">
      <c r="A232" s="479"/>
      <c r="B232" s="489"/>
      <c r="C232" s="489"/>
      <c r="D232" s="489"/>
      <c r="E232" s="489"/>
      <c r="F232" s="489"/>
      <c r="G232" s="489"/>
      <c r="H232" s="489"/>
      <c r="I232" s="489"/>
      <c r="J232" s="479"/>
      <c r="K232" s="487"/>
      <c r="L232" s="487"/>
      <c r="M232" s="487"/>
      <c r="N232" s="488"/>
      <c r="O232" s="487"/>
      <c r="P232" s="487"/>
      <c r="Q232" s="487"/>
      <c r="R232" s="487"/>
      <c r="S232" s="489"/>
      <c r="T232" s="479"/>
    </row>
    <row r="233" spans="1:20">
      <c r="A233" s="479"/>
      <c r="B233" s="489"/>
      <c r="C233" s="489"/>
      <c r="D233" s="489"/>
      <c r="E233" s="489"/>
      <c r="F233" s="489"/>
      <c r="G233" s="489"/>
      <c r="H233" s="489"/>
      <c r="I233" s="489"/>
      <c r="J233" s="479"/>
      <c r="K233" s="487"/>
      <c r="L233" s="487"/>
      <c r="M233" s="487"/>
      <c r="N233" s="488"/>
      <c r="O233" s="487"/>
      <c r="P233" s="487"/>
      <c r="Q233" s="487"/>
      <c r="R233" s="487"/>
      <c r="S233" s="489"/>
      <c r="T233" s="479"/>
    </row>
    <row r="234" spans="1:20">
      <c r="A234" s="479"/>
      <c r="B234" s="489"/>
      <c r="C234" s="489"/>
      <c r="D234" s="489"/>
      <c r="E234" s="489"/>
      <c r="F234" s="489"/>
      <c r="G234" s="489"/>
      <c r="H234" s="489"/>
      <c r="I234" s="489"/>
      <c r="J234" s="479"/>
      <c r="K234" s="487"/>
      <c r="L234" s="487"/>
      <c r="M234" s="487"/>
      <c r="N234" s="488"/>
      <c r="O234" s="487"/>
      <c r="P234" s="487"/>
      <c r="Q234" s="487"/>
      <c r="R234" s="487"/>
      <c r="S234" s="489"/>
      <c r="T234" s="479"/>
    </row>
    <row r="235" spans="1:20">
      <c r="A235" s="479"/>
      <c r="B235" s="489"/>
      <c r="C235" s="489"/>
      <c r="D235" s="489"/>
      <c r="E235" s="489"/>
      <c r="F235" s="489"/>
      <c r="G235" s="489"/>
      <c r="H235" s="489"/>
      <c r="I235" s="489"/>
      <c r="J235" s="479"/>
      <c r="K235" s="487"/>
      <c r="L235" s="487"/>
      <c r="M235" s="487"/>
      <c r="N235" s="488"/>
      <c r="O235" s="487"/>
      <c r="P235" s="487"/>
      <c r="Q235" s="487"/>
      <c r="R235" s="487"/>
      <c r="S235" s="489"/>
      <c r="T235" s="479"/>
    </row>
    <row r="236" spans="1:20">
      <c r="A236" s="479"/>
      <c r="B236" s="489"/>
      <c r="C236" s="489"/>
      <c r="D236" s="489"/>
      <c r="E236" s="489"/>
      <c r="F236" s="489"/>
      <c r="G236" s="489"/>
      <c r="H236" s="489"/>
      <c r="I236" s="489"/>
      <c r="J236" s="479"/>
      <c r="K236" s="487"/>
      <c r="L236" s="487"/>
      <c r="M236" s="487"/>
      <c r="N236" s="488"/>
      <c r="O236" s="487"/>
      <c r="P236" s="487"/>
      <c r="Q236" s="487"/>
      <c r="R236" s="487"/>
      <c r="S236" s="489"/>
      <c r="T236" s="479"/>
    </row>
    <row r="237" spans="1:20">
      <c r="A237" s="479"/>
      <c r="B237" s="489"/>
      <c r="C237" s="489"/>
      <c r="D237" s="489"/>
      <c r="E237" s="489"/>
      <c r="F237" s="489"/>
      <c r="G237" s="489"/>
      <c r="H237" s="489"/>
      <c r="I237" s="489"/>
      <c r="J237" s="479"/>
      <c r="K237" s="487"/>
      <c r="L237" s="487"/>
      <c r="M237" s="487"/>
      <c r="N237" s="488"/>
      <c r="O237" s="487"/>
      <c r="P237" s="487"/>
      <c r="Q237" s="487"/>
      <c r="R237" s="487"/>
      <c r="S237" s="489"/>
      <c r="T237" s="479"/>
    </row>
    <row r="238" spans="1:20">
      <c r="A238" s="479"/>
      <c r="B238" s="489"/>
      <c r="C238" s="489"/>
      <c r="D238" s="489"/>
      <c r="E238" s="489"/>
      <c r="F238" s="489"/>
      <c r="G238" s="489"/>
      <c r="H238" s="489"/>
      <c r="I238" s="489"/>
      <c r="J238" s="479"/>
      <c r="K238" s="487"/>
      <c r="L238" s="487"/>
      <c r="M238" s="487"/>
      <c r="N238" s="488"/>
      <c r="O238" s="487"/>
      <c r="P238" s="487"/>
      <c r="Q238" s="487"/>
      <c r="R238" s="487"/>
      <c r="S238" s="489"/>
      <c r="T238" s="479"/>
    </row>
    <row r="239" spans="1:20">
      <c r="A239" s="479"/>
      <c r="B239" s="489"/>
      <c r="C239" s="489"/>
      <c r="D239" s="489"/>
      <c r="E239" s="489"/>
      <c r="F239" s="489"/>
      <c r="G239" s="489"/>
      <c r="H239" s="489"/>
      <c r="I239" s="489"/>
      <c r="J239" s="479"/>
      <c r="K239" s="487"/>
      <c r="L239" s="487"/>
      <c r="M239" s="487"/>
      <c r="N239" s="488"/>
      <c r="O239" s="487"/>
      <c r="P239" s="487"/>
      <c r="Q239" s="487"/>
      <c r="R239" s="487"/>
      <c r="S239" s="489"/>
      <c r="T239" s="479"/>
    </row>
    <row r="240" spans="1:20">
      <c r="A240" s="479"/>
      <c r="B240" s="489"/>
      <c r="C240" s="489"/>
      <c r="D240" s="489"/>
      <c r="E240" s="489"/>
      <c r="F240" s="489"/>
      <c r="G240" s="489"/>
      <c r="H240" s="489"/>
      <c r="I240" s="489"/>
      <c r="J240" s="479"/>
      <c r="K240" s="487"/>
      <c r="L240" s="487"/>
      <c r="M240" s="487"/>
      <c r="N240" s="488"/>
      <c r="O240" s="487"/>
      <c r="P240" s="487"/>
      <c r="Q240" s="487"/>
      <c r="R240" s="487"/>
      <c r="S240" s="489"/>
      <c r="T240" s="479"/>
    </row>
    <row r="241" spans="1:20">
      <c r="A241" s="479"/>
      <c r="B241" s="489"/>
      <c r="C241" s="489"/>
      <c r="D241" s="489"/>
      <c r="E241" s="489"/>
      <c r="F241" s="489"/>
      <c r="G241" s="489"/>
      <c r="H241" s="489"/>
      <c r="I241" s="489"/>
      <c r="J241" s="479"/>
      <c r="K241" s="487"/>
      <c r="L241" s="487"/>
      <c r="M241" s="487"/>
      <c r="N241" s="488"/>
      <c r="O241" s="487"/>
      <c r="P241" s="487"/>
      <c r="Q241" s="487"/>
      <c r="R241" s="487"/>
      <c r="S241" s="489"/>
      <c r="T241" s="479"/>
    </row>
    <row r="242" spans="1:20">
      <c r="A242" s="479"/>
      <c r="B242" s="489"/>
      <c r="C242" s="489"/>
      <c r="D242" s="489"/>
      <c r="E242" s="489"/>
      <c r="F242" s="489"/>
      <c r="G242" s="489"/>
      <c r="H242" s="489"/>
      <c r="I242" s="489"/>
      <c r="J242" s="479"/>
      <c r="K242" s="487"/>
      <c r="L242" s="487"/>
      <c r="M242" s="487"/>
      <c r="N242" s="488"/>
      <c r="O242" s="487"/>
      <c r="P242" s="487"/>
      <c r="Q242" s="487"/>
      <c r="R242" s="487"/>
      <c r="S242" s="489"/>
      <c r="T242" s="479"/>
    </row>
    <row r="243" spans="1:20">
      <c r="A243" s="479"/>
      <c r="B243" s="489"/>
      <c r="C243" s="489"/>
      <c r="D243" s="489"/>
      <c r="E243" s="489"/>
      <c r="F243" s="489"/>
      <c r="G243" s="489"/>
      <c r="H243" s="489"/>
      <c r="I243" s="489"/>
      <c r="J243" s="479"/>
      <c r="K243" s="487"/>
      <c r="L243" s="487"/>
      <c r="M243" s="487"/>
      <c r="N243" s="488"/>
      <c r="O243" s="487"/>
      <c r="P243" s="487"/>
      <c r="Q243" s="487"/>
      <c r="R243" s="487"/>
      <c r="S243" s="489"/>
      <c r="T243" s="479"/>
    </row>
    <row r="244" spans="1:20">
      <c r="A244" s="479"/>
      <c r="B244" s="489"/>
      <c r="C244" s="489"/>
      <c r="D244" s="489"/>
      <c r="E244" s="489"/>
      <c r="F244" s="489"/>
      <c r="G244" s="489"/>
      <c r="H244" s="489"/>
      <c r="I244" s="489"/>
      <c r="J244" s="479"/>
      <c r="K244" s="487"/>
      <c r="L244" s="487"/>
      <c r="M244" s="487"/>
      <c r="N244" s="488"/>
      <c r="O244" s="487"/>
      <c r="P244" s="487"/>
      <c r="Q244" s="487"/>
      <c r="R244" s="487"/>
      <c r="S244" s="489"/>
      <c r="T244" s="479"/>
    </row>
    <row r="245" spans="1:20">
      <c r="A245" s="479"/>
      <c r="B245" s="489"/>
      <c r="C245" s="489"/>
      <c r="D245" s="489"/>
      <c r="E245" s="489"/>
      <c r="F245" s="489"/>
      <c r="G245" s="489"/>
      <c r="H245" s="489"/>
      <c r="I245" s="489"/>
      <c r="J245" s="479"/>
      <c r="K245" s="487"/>
      <c r="L245" s="487"/>
      <c r="M245" s="487"/>
      <c r="N245" s="488"/>
      <c r="O245" s="487"/>
      <c r="P245" s="487"/>
      <c r="Q245" s="487"/>
      <c r="R245" s="487"/>
      <c r="S245" s="489"/>
      <c r="T245" s="479"/>
    </row>
    <row r="246" spans="1:20">
      <c r="A246" s="479"/>
      <c r="B246" s="489"/>
      <c r="C246" s="489"/>
      <c r="D246" s="489"/>
      <c r="E246" s="489"/>
      <c r="F246" s="489"/>
      <c r="G246" s="489"/>
      <c r="H246" s="489"/>
      <c r="I246" s="489"/>
      <c r="J246" s="479"/>
      <c r="K246" s="487"/>
      <c r="L246" s="487"/>
      <c r="M246" s="487"/>
      <c r="N246" s="488"/>
      <c r="O246" s="487"/>
      <c r="P246" s="487"/>
      <c r="Q246" s="487"/>
      <c r="R246" s="487"/>
      <c r="S246" s="489"/>
      <c r="T246" s="479"/>
    </row>
    <row r="247" spans="1:20">
      <c r="A247" s="479"/>
      <c r="B247" s="489"/>
      <c r="C247" s="489"/>
      <c r="D247" s="489"/>
      <c r="E247" s="489"/>
      <c r="F247" s="489"/>
      <c r="G247" s="489"/>
      <c r="H247" s="489"/>
      <c r="I247" s="489"/>
      <c r="J247" s="479"/>
      <c r="K247" s="487"/>
      <c r="L247" s="487"/>
      <c r="M247" s="487"/>
      <c r="N247" s="488"/>
      <c r="O247" s="487"/>
      <c r="P247" s="487"/>
      <c r="Q247" s="487"/>
      <c r="R247" s="487"/>
      <c r="S247" s="489"/>
      <c r="T247" s="479"/>
    </row>
    <row r="248" spans="1:20">
      <c r="A248" s="479"/>
      <c r="B248" s="489"/>
      <c r="C248" s="489"/>
      <c r="D248" s="489"/>
      <c r="E248" s="489"/>
      <c r="F248" s="489"/>
      <c r="G248" s="489"/>
      <c r="H248" s="489"/>
      <c r="I248" s="489"/>
      <c r="J248" s="479"/>
      <c r="K248" s="487"/>
      <c r="L248" s="487"/>
      <c r="M248" s="487"/>
      <c r="N248" s="488"/>
      <c r="O248" s="487"/>
      <c r="P248" s="487"/>
      <c r="Q248" s="487"/>
      <c r="R248" s="487"/>
      <c r="S248" s="489"/>
      <c r="T248" s="479"/>
    </row>
    <row r="249" spans="1:20">
      <c r="A249" s="479"/>
      <c r="B249" s="489"/>
      <c r="C249" s="489"/>
      <c r="D249" s="489"/>
      <c r="E249" s="489"/>
      <c r="F249" s="489"/>
      <c r="G249" s="489"/>
      <c r="H249" s="489"/>
      <c r="I249" s="489"/>
      <c r="J249" s="479"/>
      <c r="K249" s="487"/>
      <c r="L249" s="487"/>
      <c r="M249" s="487"/>
      <c r="N249" s="488"/>
      <c r="O249" s="487"/>
      <c r="P249" s="487"/>
      <c r="Q249" s="487"/>
      <c r="R249" s="487"/>
      <c r="S249" s="489"/>
      <c r="T249" s="479"/>
    </row>
    <row r="250" spans="1:20">
      <c r="A250" s="479"/>
      <c r="B250" s="489"/>
      <c r="C250" s="489"/>
      <c r="D250" s="489"/>
      <c r="E250" s="489"/>
      <c r="F250" s="489"/>
      <c r="G250" s="489"/>
      <c r="H250" s="489"/>
      <c r="I250" s="489"/>
      <c r="J250" s="479"/>
      <c r="K250" s="487"/>
      <c r="L250" s="487"/>
      <c r="M250" s="487"/>
      <c r="N250" s="488"/>
      <c r="O250" s="487"/>
      <c r="P250" s="487"/>
      <c r="Q250" s="487"/>
      <c r="R250" s="487"/>
      <c r="S250" s="489"/>
      <c r="T250" s="479"/>
    </row>
    <row r="251" spans="1:20">
      <c r="A251" s="479"/>
      <c r="B251" s="489"/>
      <c r="C251" s="489"/>
      <c r="D251" s="489"/>
      <c r="E251" s="489"/>
      <c r="F251" s="489"/>
      <c r="G251" s="489"/>
      <c r="H251" s="489"/>
      <c r="I251" s="489"/>
      <c r="J251" s="479"/>
      <c r="K251" s="487"/>
      <c r="L251" s="487"/>
      <c r="M251" s="487"/>
      <c r="N251" s="488"/>
      <c r="O251" s="487"/>
      <c r="P251" s="487"/>
      <c r="Q251" s="487"/>
      <c r="R251" s="487"/>
      <c r="S251" s="489"/>
      <c r="T251" s="479"/>
    </row>
    <row r="252" spans="1:20">
      <c r="A252" s="479"/>
      <c r="B252" s="489"/>
      <c r="C252" s="489"/>
      <c r="D252" s="489"/>
      <c r="E252" s="489"/>
      <c r="F252" s="489"/>
      <c r="G252" s="489"/>
      <c r="H252" s="489"/>
      <c r="I252" s="489"/>
      <c r="J252" s="479"/>
      <c r="K252" s="487"/>
      <c r="L252" s="487"/>
      <c r="M252" s="487"/>
      <c r="N252" s="488"/>
      <c r="O252" s="487"/>
      <c r="P252" s="487"/>
      <c r="Q252" s="487"/>
      <c r="R252" s="487"/>
      <c r="S252" s="489"/>
      <c r="T252" s="479"/>
    </row>
    <row r="253" spans="1:20">
      <c r="A253" s="479"/>
      <c r="B253" s="489"/>
      <c r="C253" s="489"/>
      <c r="D253" s="489"/>
      <c r="E253" s="489"/>
      <c r="F253" s="489"/>
      <c r="G253" s="489"/>
      <c r="H253" s="489"/>
      <c r="I253" s="489"/>
      <c r="J253" s="479"/>
      <c r="K253" s="487"/>
      <c r="L253" s="487"/>
      <c r="M253" s="487"/>
      <c r="N253" s="488"/>
      <c r="O253" s="487"/>
      <c r="P253" s="487"/>
      <c r="Q253" s="487"/>
      <c r="R253" s="487"/>
      <c r="S253" s="489"/>
      <c r="T253" s="479"/>
    </row>
    <row r="254" spans="1:20">
      <c r="A254" s="479"/>
      <c r="B254" s="489"/>
      <c r="C254" s="489"/>
      <c r="D254" s="489"/>
      <c r="E254" s="489"/>
      <c r="F254" s="489"/>
      <c r="G254" s="489"/>
      <c r="H254" s="489"/>
      <c r="I254" s="489"/>
      <c r="J254" s="479"/>
      <c r="K254" s="487"/>
      <c r="L254" s="487"/>
      <c r="M254" s="487"/>
      <c r="N254" s="488"/>
      <c r="O254" s="487"/>
      <c r="P254" s="487"/>
      <c r="Q254" s="487"/>
      <c r="R254" s="487"/>
      <c r="S254" s="489"/>
      <c r="T254" s="479"/>
    </row>
    <row r="255" spans="1:20">
      <c r="A255" s="479"/>
      <c r="B255" s="489"/>
      <c r="C255" s="489"/>
      <c r="D255" s="489"/>
      <c r="E255" s="489"/>
      <c r="F255" s="489"/>
      <c r="G255" s="489"/>
      <c r="H255" s="489"/>
      <c r="I255" s="489"/>
      <c r="J255" s="479"/>
      <c r="K255" s="487"/>
      <c r="L255" s="487"/>
      <c r="M255" s="487"/>
      <c r="N255" s="488"/>
      <c r="O255" s="487"/>
      <c r="P255" s="487"/>
      <c r="Q255" s="487"/>
      <c r="R255" s="487"/>
      <c r="S255" s="489"/>
      <c r="T255" s="479"/>
    </row>
    <row r="256" spans="1:20">
      <c r="A256" s="479"/>
      <c r="B256" s="489"/>
      <c r="C256" s="489"/>
      <c r="D256" s="489"/>
      <c r="E256" s="489"/>
      <c r="F256" s="489"/>
      <c r="G256" s="489"/>
      <c r="H256" s="489"/>
      <c r="I256" s="489"/>
      <c r="J256" s="479"/>
      <c r="K256" s="487"/>
      <c r="L256" s="487"/>
      <c r="M256" s="487"/>
      <c r="N256" s="488"/>
      <c r="O256" s="487"/>
      <c r="P256" s="487"/>
      <c r="Q256" s="487"/>
      <c r="R256" s="487"/>
      <c r="S256" s="489"/>
      <c r="T256" s="479"/>
    </row>
    <row r="257" spans="1:20">
      <c r="A257" s="479"/>
      <c r="B257" s="489"/>
      <c r="C257" s="489"/>
      <c r="D257" s="489"/>
      <c r="E257" s="489"/>
      <c r="F257" s="489"/>
      <c r="G257" s="489"/>
      <c r="H257" s="489"/>
      <c r="I257" s="489"/>
      <c r="J257" s="479"/>
      <c r="K257" s="487"/>
      <c r="L257" s="487"/>
      <c r="M257" s="487"/>
      <c r="N257" s="488"/>
      <c r="O257" s="487"/>
      <c r="P257" s="487"/>
      <c r="Q257" s="487"/>
      <c r="R257" s="487"/>
      <c r="S257" s="489"/>
      <c r="T257" s="479"/>
    </row>
  </sheetData>
  <sheetProtection formatCells="0" formatColumns="0" formatRows="0" insertColumns="0" insertRows="0" insertHyperlinks="0" deleteColumns="0" deleteRows="0" sort="0" autoFilter="0" pivotTables="0"/>
  <mergeCells count="26">
    <mergeCell ref="G5:G7"/>
    <mergeCell ref="S5:S7"/>
    <mergeCell ref="T5:T7"/>
    <mergeCell ref="U5:U7"/>
    <mergeCell ref="J6:J7"/>
    <mergeCell ref="K6:K7"/>
    <mergeCell ref="L6:M6"/>
    <mergeCell ref="P6:P7"/>
    <mergeCell ref="Q6:Q7"/>
    <mergeCell ref="R5:R7"/>
    <mergeCell ref="A1:T1"/>
    <mergeCell ref="A2:U2"/>
    <mergeCell ref="A3:T3"/>
    <mergeCell ref="L4:T4"/>
    <mergeCell ref="A5:A7"/>
    <mergeCell ref="B5:B7"/>
    <mergeCell ref="C5:C7"/>
    <mergeCell ref="D5:D7"/>
    <mergeCell ref="E5:E7"/>
    <mergeCell ref="H5:H7"/>
    <mergeCell ref="I5:I7"/>
    <mergeCell ref="J5:M5"/>
    <mergeCell ref="N5:N7"/>
    <mergeCell ref="O5:O7"/>
    <mergeCell ref="P5:Q5"/>
    <mergeCell ref="F5:F7"/>
  </mergeCells>
  <pageMargins left="0.31496062992126" right="0.196850393700787" top="0.43307086614173201" bottom="0.196850393700787" header="0" footer="0"/>
  <pageSetup paperSize="9" scale="45" fitToHeight="0" orientation="landscape" r:id="rId1"/>
  <headerFooter differentFirst="1">
    <oddHeader>&amp;C&amp;P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sheetPr>
  <dimension ref="A1:W257"/>
  <sheetViews>
    <sheetView view="pageBreakPreview" zoomScale="55" zoomScaleNormal="55" zoomScaleSheetLayoutView="55" workbookViewId="0">
      <selection activeCell="Q11" sqref="Q11"/>
    </sheetView>
    <sheetView workbookViewId="1"/>
  </sheetViews>
  <sheetFormatPr defaultColWidth="14.44140625" defaultRowHeight="20.399999999999999" outlineLevelCol="1"/>
  <cols>
    <col min="1" max="1" width="9.88671875" style="491" customWidth="1"/>
    <col min="2" max="2" width="36.5546875" style="497" customWidth="1"/>
    <col min="3" max="3" width="12.5546875" style="497" customWidth="1"/>
    <col min="4" max="4" width="17" style="497" customWidth="1"/>
    <col min="5" max="5" width="14.109375" style="497" customWidth="1"/>
    <col min="6" max="6" width="10.44140625" style="497" customWidth="1"/>
    <col min="7" max="7" width="15.109375" style="497" customWidth="1"/>
    <col min="8" max="8" width="13" style="497" customWidth="1"/>
    <col min="9" max="9" width="13.5546875" style="497" customWidth="1"/>
    <col min="10" max="10" width="18.88671875" style="485" customWidth="1" outlineLevel="1"/>
    <col min="11" max="11" width="17.5546875" style="485" customWidth="1" outlineLevel="1"/>
    <col min="12" max="12" width="20.109375" style="485" customWidth="1" outlineLevel="1"/>
    <col min="13" max="13" width="16.88671875" style="485" customWidth="1" outlineLevel="1"/>
    <col min="14" max="14" width="15.5546875" style="485" customWidth="1" outlineLevel="1"/>
    <col min="15" max="15" width="24.6640625" style="485" customWidth="1" outlineLevel="1"/>
    <col min="16" max="16" width="22.6640625" style="485" customWidth="1" outlineLevel="1"/>
    <col min="17" max="17" width="23" style="485" customWidth="1" outlineLevel="1"/>
    <col min="18" max="18" width="23.6640625" style="485" customWidth="1" outlineLevel="1"/>
    <col min="19" max="19" width="18.33203125" style="497" customWidth="1"/>
    <col min="20" max="20" width="11.88671875" style="485" customWidth="1"/>
    <col min="21" max="21" width="20.88671875" style="485" customWidth="1"/>
    <col min="22" max="22" width="21.109375" style="485" customWidth="1"/>
    <col min="23" max="23" width="24.33203125" style="485" customWidth="1"/>
    <col min="24" max="16384" width="14.44140625" style="485"/>
  </cols>
  <sheetData>
    <row r="1" spans="1:23" ht="36.75" customHeight="1">
      <c r="A1" s="711" t="s">
        <v>660</v>
      </c>
      <c r="B1" s="711"/>
      <c r="C1" s="711"/>
      <c r="D1" s="711"/>
      <c r="E1" s="711"/>
      <c r="F1" s="711"/>
      <c r="G1" s="711"/>
      <c r="H1" s="711"/>
      <c r="I1" s="711"/>
      <c r="J1" s="711"/>
      <c r="K1" s="711"/>
      <c r="L1" s="711"/>
      <c r="M1" s="711"/>
      <c r="N1" s="711"/>
      <c r="O1" s="711"/>
      <c r="P1" s="711"/>
      <c r="Q1" s="711"/>
      <c r="R1" s="711"/>
      <c r="S1" s="711"/>
      <c r="T1" s="711"/>
      <c r="U1" s="491"/>
    </row>
    <row r="2" spans="1:23" ht="62.25" customHeight="1">
      <c r="A2" s="715" t="s">
        <v>664</v>
      </c>
      <c r="B2" s="715"/>
      <c r="C2" s="715"/>
      <c r="D2" s="715"/>
      <c r="E2" s="715"/>
      <c r="F2" s="715"/>
      <c r="G2" s="715"/>
      <c r="H2" s="715"/>
      <c r="I2" s="715"/>
      <c r="J2" s="715"/>
      <c r="K2" s="715"/>
      <c r="L2" s="715"/>
      <c r="M2" s="715"/>
      <c r="N2" s="715"/>
      <c r="O2" s="715"/>
      <c r="P2" s="715"/>
      <c r="Q2" s="715"/>
      <c r="R2" s="715"/>
      <c r="S2" s="715"/>
      <c r="T2" s="715"/>
      <c r="U2" s="491"/>
    </row>
    <row r="3" spans="1:23" ht="35.25" customHeight="1">
      <c r="A3" s="712" t="str">
        <f>+'III. TT SD ĐẤT'!A3:S3</f>
        <v>(Kèm theo Quyết định số 884/QĐ-UBND ngày 10 tháng 10 năm 2026 của UBND xã Cường Lợi)</v>
      </c>
      <c r="B3" s="712"/>
      <c r="C3" s="712"/>
      <c r="D3" s="712"/>
      <c r="E3" s="712"/>
      <c r="F3" s="712"/>
      <c r="G3" s="712"/>
      <c r="H3" s="712"/>
      <c r="I3" s="712"/>
      <c r="J3" s="712"/>
      <c r="K3" s="712"/>
      <c r="L3" s="712"/>
      <c r="M3" s="712"/>
      <c r="N3" s="712"/>
      <c r="O3" s="712"/>
      <c r="P3" s="712"/>
      <c r="Q3" s="712"/>
      <c r="R3" s="712"/>
      <c r="S3" s="712"/>
      <c r="T3" s="712"/>
      <c r="U3" s="603"/>
      <c r="V3" s="491"/>
      <c r="W3" s="491"/>
    </row>
    <row r="4" spans="1:23" ht="36.75" customHeight="1">
      <c r="A4" s="576"/>
      <c r="B4" s="604"/>
      <c r="C4" s="604"/>
      <c r="D4" s="604"/>
      <c r="E4" s="604"/>
      <c r="F4" s="604"/>
      <c r="G4" s="604"/>
      <c r="H4" s="604"/>
      <c r="I4" s="604"/>
      <c r="J4" s="576"/>
      <c r="K4" s="605"/>
      <c r="L4" s="705" t="s">
        <v>32</v>
      </c>
      <c r="M4" s="705"/>
      <c r="N4" s="705"/>
      <c r="O4" s="705"/>
      <c r="P4" s="705"/>
      <c r="Q4" s="705"/>
      <c r="R4" s="705"/>
      <c r="S4" s="705"/>
      <c r="T4" s="705"/>
      <c r="U4" s="603"/>
      <c r="V4" s="491"/>
      <c r="W4" s="491"/>
    </row>
    <row r="5" spans="1:23" s="495" customFormat="1" ht="88.5" customHeight="1">
      <c r="A5" s="707" t="s">
        <v>33</v>
      </c>
      <c r="B5" s="707" t="s">
        <v>34</v>
      </c>
      <c r="C5" s="702" t="s">
        <v>35</v>
      </c>
      <c r="D5" s="702" t="s">
        <v>618</v>
      </c>
      <c r="E5" s="702" t="s">
        <v>437</v>
      </c>
      <c r="F5" s="732" t="s">
        <v>649</v>
      </c>
      <c r="G5" s="732" t="s">
        <v>647</v>
      </c>
      <c r="H5" s="702" t="s">
        <v>620</v>
      </c>
      <c r="I5" s="714" t="s">
        <v>439</v>
      </c>
      <c r="J5" s="709" t="s">
        <v>598</v>
      </c>
      <c r="K5" s="710"/>
      <c r="L5" s="710"/>
      <c r="M5" s="710"/>
      <c r="N5" s="702" t="s">
        <v>613</v>
      </c>
      <c r="O5" s="702" t="s">
        <v>616</v>
      </c>
      <c r="P5" s="716" t="s">
        <v>631</v>
      </c>
      <c r="Q5" s="731"/>
      <c r="R5" s="702" t="s">
        <v>634</v>
      </c>
      <c r="S5" s="702" t="s">
        <v>100</v>
      </c>
      <c r="T5" s="702" t="s">
        <v>5</v>
      </c>
      <c r="U5" s="706"/>
      <c r="V5" s="494"/>
      <c r="W5" s="494"/>
    </row>
    <row r="6" spans="1:23" s="495" customFormat="1" ht="51.75" customHeight="1">
      <c r="A6" s="708"/>
      <c r="B6" s="713"/>
      <c r="C6" s="703"/>
      <c r="D6" s="703"/>
      <c r="E6" s="703"/>
      <c r="F6" s="703"/>
      <c r="G6" s="703"/>
      <c r="H6" s="703"/>
      <c r="I6" s="703"/>
      <c r="J6" s="707" t="s">
        <v>599</v>
      </c>
      <c r="K6" s="707" t="s">
        <v>38</v>
      </c>
      <c r="L6" s="709" t="s">
        <v>39</v>
      </c>
      <c r="M6" s="710"/>
      <c r="N6" s="703"/>
      <c r="O6" s="703"/>
      <c r="P6" s="707" t="s">
        <v>632</v>
      </c>
      <c r="Q6" s="707" t="s">
        <v>633</v>
      </c>
      <c r="R6" s="703"/>
      <c r="S6" s="703"/>
      <c r="T6" s="703"/>
      <c r="U6" s="706"/>
      <c r="V6" s="494"/>
      <c r="W6" s="494"/>
    </row>
    <row r="7" spans="1:23" s="495" customFormat="1" ht="101.25" customHeight="1">
      <c r="A7" s="708"/>
      <c r="B7" s="713"/>
      <c r="C7" s="704"/>
      <c r="D7" s="704"/>
      <c r="E7" s="704"/>
      <c r="F7" s="704"/>
      <c r="G7" s="704"/>
      <c r="H7" s="704"/>
      <c r="I7" s="704"/>
      <c r="J7" s="708"/>
      <c r="K7" s="708"/>
      <c r="L7" s="610" t="s">
        <v>614</v>
      </c>
      <c r="M7" s="610" t="s">
        <v>615</v>
      </c>
      <c r="N7" s="704"/>
      <c r="O7" s="704"/>
      <c r="P7" s="707"/>
      <c r="Q7" s="707"/>
      <c r="R7" s="704"/>
      <c r="S7" s="704"/>
      <c r="T7" s="704"/>
      <c r="U7" s="706"/>
      <c r="V7" s="494"/>
      <c r="W7" s="494"/>
    </row>
    <row r="8" spans="1:23" s="495" customFormat="1" ht="33.75" customHeight="1">
      <c r="A8" s="656">
        <v>1</v>
      </c>
      <c r="B8" s="656">
        <v>2</v>
      </c>
      <c r="C8" s="656">
        <v>3</v>
      </c>
      <c r="D8" s="656">
        <v>4</v>
      </c>
      <c r="E8" s="656">
        <v>5</v>
      </c>
      <c r="F8" s="656">
        <v>6</v>
      </c>
      <c r="G8" s="656">
        <v>7</v>
      </c>
      <c r="H8" s="656">
        <v>8</v>
      </c>
      <c r="I8" s="656">
        <v>9</v>
      </c>
      <c r="J8" s="656">
        <v>10</v>
      </c>
      <c r="K8" s="656">
        <v>11</v>
      </c>
      <c r="L8" s="656">
        <v>12</v>
      </c>
      <c r="M8" s="656">
        <v>13</v>
      </c>
      <c r="N8" s="656">
        <v>14</v>
      </c>
      <c r="O8" s="656">
        <v>15</v>
      </c>
      <c r="P8" s="656">
        <v>16</v>
      </c>
      <c r="Q8" s="656">
        <v>17</v>
      </c>
      <c r="R8" s="656">
        <v>18</v>
      </c>
      <c r="S8" s="656">
        <v>19</v>
      </c>
      <c r="T8" s="656">
        <v>20</v>
      </c>
      <c r="U8" s="612"/>
      <c r="V8" s="494"/>
      <c r="W8" s="494"/>
    </row>
    <row r="9" spans="1:23" s="486" customFormat="1" ht="48" customHeight="1">
      <c r="A9" s="622"/>
      <c r="B9" s="618" t="s">
        <v>6</v>
      </c>
      <c r="C9" s="618"/>
      <c r="D9" s="618"/>
      <c r="E9" s="618"/>
      <c r="F9" s="618"/>
      <c r="G9" s="618"/>
      <c r="H9" s="618"/>
      <c r="I9" s="618"/>
      <c r="J9" s="620"/>
      <c r="K9" s="621">
        <f>+K10</f>
        <v>4200</v>
      </c>
      <c r="L9" s="621">
        <f t="shared" ref="L9:R9" si="0">+L10</f>
        <v>0</v>
      </c>
      <c r="M9" s="621">
        <f t="shared" si="0"/>
        <v>4200</v>
      </c>
      <c r="N9" s="621">
        <f t="shared" si="0"/>
        <v>0</v>
      </c>
      <c r="O9" s="621">
        <f t="shared" si="0"/>
        <v>2697</v>
      </c>
      <c r="P9" s="621">
        <f t="shared" si="0"/>
        <v>0</v>
      </c>
      <c r="Q9" s="621">
        <f t="shared" si="0"/>
        <v>0</v>
      </c>
      <c r="R9" s="621">
        <f t="shared" si="0"/>
        <v>2697</v>
      </c>
      <c r="S9" s="618"/>
      <c r="T9" s="622"/>
      <c r="U9" s="607"/>
      <c r="V9" s="490"/>
      <c r="W9" s="490"/>
    </row>
    <row r="10" spans="1:23" ht="48" customHeight="1">
      <c r="A10" s="618" t="s">
        <v>43</v>
      </c>
      <c r="B10" s="614" t="s">
        <v>17</v>
      </c>
      <c r="C10" s="619"/>
      <c r="D10" s="619"/>
      <c r="E10" s="619"/>
      <c r="F10" s="619"/>
      <c r="G10" s="619"/>
      <c r="H10" s="619"/>
      <c r="I10" s="619"/>
      <c r="J10" s="620"/>
      <c r="K10" s="621">
        <f>+K12</f>
        <v>4200</v>
      </c>
      <c r="L10" s="621">
        <f t="shared" ref="L10:R10" si="1">+L12</f>
        <v>0</v>
      </c>
      <c r="M10" s="621">
        <f t="shared" si="1"/>
        <v>4200</v>
      </c>
      <c r="N10" s="661">
        <f t="shared" si="1"/>
        <v>0</v>
      </c>
      <c r="O10" s="686">
        <f t="shared" si="1"/>
        <v>2697</v>
      </c>
      <c r="P10" s="686">
        <f t="shared" si="1"/>
        <v>0</v>
      </c>
      <c r="Q10" s="686">
        <f t="shared" si="1"/>
        <v>0</v>
      </c>
      <c r="R10" s="686">
        <f t="shared" si="1"/>
        <v>2697</v>
      </c>
      <c r="S10" s="619"/>
      <c r="T10" s="622"/>
      <c r="U10" s="608"/>
      <c r="V10" s="491"/>
      <c r="W10" s="491"/>
    </row>
    <row r="11" spans="1:23" ht="36.75" customHeight="1">
      <c r="A11" s="629" t="s">
        <v>566</v>
      </c>
      <c r="B11" s="654" t="s">
        <v>19</v>
      </c>
      <c r="C11" s="619"/>
      <c r="D11" s="619"/>
      <c r="E11" s="619"/>
      <c r="F11" s="619"/>
      <c r="G11" s="619"/>
      <c r="H11" s="619"/>
      <c r="I11" s="619"/>
      <c r="J11" s="620"/>
      <c r="K11" s="621"/>
      <c r="L11" s="621"/>
      <c r="M11" s="621"/>
      <c r="N11" s="661"/>
      <c r="O11" s="686"/>
      <c r="P11" s="686"/>
      <c r="Q11" s="686"/>
      <c r="R11" s="686"/>
      <c r="S11" s="619"/>
      <c r="T11" s="622"/>
      <c r="U11" s="608"/>
      <c r="V11" s="491"/>
      <c r="W11" s="491"/>
    </row>
    <row r="12" spans="1:23" s="633" customFormat="1" ht="70.5" customHeight="1">
      <c r="A12" s="634" t="s">
        <v>44</v>
      </c>
      <c r="B12" s="635" t="s">
        <v>546</v>
      </c>
      <c r="C12" s="635"/>
      <c r="D12" s="635"/>
      <c r="E12" s="635"/>
      <c r="F12" s="635"/>
      <c r="G12" s="635"/>
      <c r="H12" s="635"/>
      <c r="I12" s="635"/>
      <c r="J12" s="635"/>
      <c r="K12" s="685">
        <f t="shared" ref="K12:P12" si="2">+K13</f>
        <v>4200</v>
      </c>
      <c r="L12" s="685">
        <f t="shared" si="2"/>
        <v>0</v>
      </c>
      <c r="M12" s="685">
        <f t="shared" si="2"/>
        <v>4200</v>
      </c>
      <c r="N12" s="685">
        <f t="shared" si="2"/>
        <v>0</v>
      </c>
      <c r="O12" s="685">
        <f t="shared" si="2"/>
        <v>2697</v>
      </c>
      <c r="P12" s="685">
        <f t="shared" si="2"/>
        <v>0</v>
      </c>
      <c r="Q12" s="685">
        <f>+Q13</f>
        <v>0</v>
      </c>
      <c r="R12" s="685">
        <f>+R13</f>
        <v>2697</v>
      </c>
      <c r="S12" s="635"/>
      <c r="T12" s="635"/>
      <c r="U12" s="631"/>
      <c r="V12" s="632"/>
      <c r="W12" s="632"/>
    </row>
    <row r="13" spans="1:23" s="633" customFormat="1" ht="174" customHeight="1">
      <c r="A13" s="623">
        <v>1</v>
      </c>
      <c r="B13" s="624" t="s">
        <v>658</v>
      </c>
      <c r="C13" s="626" t="s">
        <v>624</v>
      </c>
      <c r="D13" s="626" t="s">
        <v>621</v>
      </c>
      <c r="E13" s="625">
        <v>8204885</v>
      </c>
      <c r="F13" s="627" t="s">
        <v>650</v>
      </c>
      <c r="G13" s="626">
        <v>821</v>
      </c>
      <c r="H13" s="626">
        <v>292</v>
      </c>
      <c r="I13" s="626" t="s">
        <v>659</v>
      </c>
      <c r="J13" s="626" t="s">
        <v>663</v>
      </c>
      <c r="K13" s="628">
        <v>4200</v>
      </c>
      <c r="L13" s="628"/>
      <c r="M13" s="628">
        <f>+K13</f>
        <v>4200</v>
      </c>
      <c r="N13" s="666"/>
      <c r="O13" s="687">
        <v>2697</v>
      </c>
      <c r="P13" s="688"/>
      <c r="Q13" s="689"/>
      <c r="R13" s="687">
        <f>+O13-P13+Q13</f>
        <v>2697</v>
      </c>
      <c r="S13" s="626" t="s">
        <v>635</v>
      </c>
      <c r="T13" s="626" t="s">
        <v>661</v>
      </c>
      <c r="U13" s="631"/>
      <c r="V13" s="632"/>
      <c r="W13" s="632"/>
    </row>
    <row r="14" spans="1:23" ht="62.25" customHeight="1">
      <c r="A14" s="639" t="s">
        <v>47</v>
      </c>
      <c r="B14" s="640" t="s">
        <v>617</v>
      </c>
      <c r="C14" s="681"/>
      <c r="D14" s="681"/>
      <c r="E14" s="681"/>
      <c r="F14" s="681"/>
      <c r="G14" s="681"/>
      <c r="H14" s="681"/>
      <c r="I14" s="681"/>
      <c r="J14" s="682"/>
      <c r="K14" s="683"/>
      <c r="L14" s="683"/>
      <c r="M14" s="683"/>
      <c r="N14" s="684"/>
      <c r="O14" s="688"/>
      <c r="P14" s="688"/>
      <c r="Q14" s="688"/>
      <c r="R14" s="688">
        <f>+O14-P14+Q14</f>
        <v>0</v>
      </c>
      <c r="S14" s="681"/>
      <c r="T14" s="682"/>
    </row>
    <row r="15" spans="1:23">
      <c r="A15" s="479"/>
      <c r="B15" s="489"/>
      <c r="C15" s="489"/>
      <c r="D15" s="489"/>
      <c r="E15" s="489"/>
      <c r="F15" s="489"/>
      <c r="G15" s="489"/>
      <c r="H15" s="489"/>
      <c r="I15" s="489"/>
      <c r="J15" s="479"/>
      <c r="K15" s="487"/>
      <c r="L15" s="487"/>
      <c r="M15" s="487"/>
      <c r="N15" s="488"/>
      <c r="O15" s="487"/>
      <c r="P15" s="487"/>
      <c r="Q15" s="487"/>
      <c r="R15" s="487"/>
      <c r="S15" s="489"/>
      <c r="T15" s="479"/>
    </row>
    <row r="16" spans="1:23">
      <c r="A16" s="479"/>
      <c r="B16" s="489"/>
      <c r="C16" s="489"/>
      <c r="D16" s="489"/>
      <c r="E16" s="489"/>
      <c r="F16" s="489"/>
      <c r="G16" s="489"/>
      <c r="H16" s="489"/>
      <c r="I16" s="489"/>
      <c r="J16" s="479"/>
      <c r="K16" s="487"/>
      <c r="L16" s="487"/>
      <c r="M16" s="487"/>
      <c r="N16" s="488"/>
      <c r="O16" s="487"/>
      <c r="P16" s="487"/>
      <c r="Q16" s="487"/>
      <c r="R16" s="487"/>
      <c r="S16" s="489"/>
      <c r="T16" s="479"/>
    </row>
    <row r="17" spans="1:20">
      <c r="A17" s="479"/>
      <c r="B17" s="489"/>
      <c r="C17" s="489"/>
      <c r="D17" s="489"/>
      <c r="E17" s="489"/>
      <c r="F17" s="489"/>
      <c r="G17" s="489"/>
      <c r="H17" s="489"/>
      <c r="I17" s="489"/>
      <c r="J17" s="479"/>
      <c r="K17" s="487"/>
      <c r="L17" s="487"/>
      <c r="M17" s="487"/>
      <c r="N17" s="488"/>
      <c r="O17" s="487"/>
      <c r="P17" s="487"/>
      <c r="Q17" s="487"/>
      <c r="R17" s="487"/>
      <c r="S17" s="489"/>
      <c r="T17" s="479"/>
    </row>
    <row r="18" spans="1:20">
      <c r="A18" s="479"/>
      <c r="B18" s="489"/>
      <c r="C18" s="489"/>
      <c r="D18" s="489"/>
      <c r="E18" s="489"/>
      <c r="F18" s="489"/>
      <c r="G18" s="489"/>
      <c r="H18" s="489"/>
      <c r="I18" s="489"/>
      <c r="J18" s="479"/>
      <c r="K18" s="487"/>
      <c r="L18" s="487"/>
      <c r="M18" s="487"/>
      <c r="N18" s="488"/>
      <c r="O18" s="487"/>
      <c r="P18" s="487"/>
      <c r="Q18" s="487"/>
      <c r="R18" s="487"/>
      <c r="S18" s="489"/>
      <c r="T18" s="479"/>
    </row>
    <row r="19" spans="1:20">
      <c r="A19" s="479"/>
      <c r="B19" s="489"/>
      <c r="C19" s="489"/>
      <c r="D19" s="489"/>
      <c r="E19" s="489"/>
      <c r="F19" s="489"/>
      <c r="G19" s="489"/>
      <c r="H19" s="489"/>
      <c r="I19" s="489"/>
      <c r="J19" s="479"/>
      <c r="K19" s="487"/>
      <c r="L19" s="487"/>
      <c r="M19" s="487"/>
      <c r="N19" s="488"/>
      <c r="O19" s="487"/>
      <c r="P19" s="487"/>
      <c r="Q19" s="487"/>
      <c r="R19" s="487"/>
      <c r="S19" s="489"/>
      <c r="T19" s="479"/>
    </row>
    <row r="20" spans="1:20">
      <c r="A20" s="479"/>
      <c r="B20" s="489"/>
      <c r="C20" s="489"/>
      <c r="D20" s="489"/>
      <c r="E20" s="489"/>
      <c r="F20" s="489"/>
      <c r="G20" s="489"/>
      <c r="H20" s="489"/>
      <c r="I20" s="489"/>
      <c r="J20" s="479"/>
      <c r="K20" s="487"/>
      <c r="L20" s="487"/>
      <c r="M20" s="487"/>
      <c r="N20" s="488"/>
      <c r="O20" s="487"/>
      <c r="P20" s="487"/>
      <c r="Q20" s="487"/>
      <c r="R20" s="487"/>
      <c r="S20" s="489"/>
      <c r="T20" s="479"/>
    </row>
    <row r="21" spans="1:20">
      <c r="A21" s="479"/>
      <c r="B21" s="489"/>
      <c r="C21" s="489"/>
      <c r="D21" s="489"/>
      <c r="E21" s="489"/>
      <c r="F21" s="489"/>
      <c r="G21" s="489"/>
      <c r="H21" s="489"/>
      <c r="I21" s="489"/>
      <c r="J21" s="479"/>
      <c r="K21" s="487"/>
      <c r="L21" s="487"/>
      <c r="M21" s="487"/>
      <c r="N21" s="488"/>
      <c r="O21" s="487"/>
      <c r="P21" s="487"/>
      <c r="Q21" s="487"/>
      <c r="R21" s="487"/>
      <c r="S21" s="489"/>
      <c r="T21" s="479"/>
    </row>
    <row r="22" spans="1:20">
      <c r="A22" s="479"/>
      <c r="B22" s="489"/>
      <c r="C22" s="489"/>
      <c r="D22" s="489"/>
      <c r="E22" s="489"/>
      <c r="F22" s="489"/>
      <c r="G22" s="489"/>
      <c r="H22" s="489"/>
      <c r="I22" s="489"/>
      <c r="J22" s="479"/>
      <c r="K22" s="487"/>
      <c r="L22" s="487"/>
      <c r="M22" s="487"/>
      <c r="N22" s="488"/>
      <c r="O22" s="487"/>
      <c r="P22" s="487"/>
      <c r="Q22" s="487"/>
      <c r="R22" s="487"/>
      <c r="S22" s="489"/>
      <c r="T22" s="479"/>
    </row>
    <row r="23" spans="1:20">
      <c r="A23" s="479"/>
      <c r="B23" s="489"/>
      <c r="C23" s="489"/>
      <c r="D23" s="489"/>
      <c r="E23" s="489"/>
      <c r="F23" s="489"/>
      <c r="G23" s="489"/>
      <c r="H23" s="489"/>
      <c r="I23" s="489"/>
      <c r="J23" s="479"/>
      <c r="K23" s="487"/>
      <c r="L23" s="487"/>
      <c r="M23" s="487"/>
      <c r="N23" s="488"/>
      <c r="O23" s="487"/>
      <c r="P23" s="487"/>
      <c r="Q23" s="487"/>
      <c r="R23" s="487"/>
      <c r="S23" s="489"/>
      <c r="T23" s="479"/>
    </row>
    <row r="24" spans="1:20">
      <c r="A24" s="479"/>
      <c r="B24" s="489"/>
      <c r="C24" s="489"/>
      <c r="D24" s="489"/>
      <c r="E24" s="489"/>
      <c r="F24" s="489"/>
      <c r="G24" s="489"/>
      <c r="H24" s="489"/>
      <c r="I24" s="489"/>
      <c r="J24" s="479"/>
      <c r="K24" s="487"/>
      <c r="L24" s="487"/>
      <c r="M24" s="487"/>
      <c r="N24" s="488"/>
      <c r="O24" s="487"/>
      <c r="P24" s="487"/>
      <c r="Q24" s="487"/>
      <c r="R24" s="487"/>
      <c r="S24" s="489"/>
      <c r="T24" s="479"/>
    </row>
    <row r="25" spans="1:20">
      <c r="A25" s="479"/>
      <c r="B25" s="489"/>
      <c r="C25" s="489"/>
      <c r="D25" s="489"/>
      <c r="E25" s="489"/>
      <c r="F25" s="489"/>
      <c r="G25" s="489"/>
      <c r="H25" s="489"/>
      <c r="I25" s="489"/>
      <c r="J25" s="479"/>
      <c r="K25" s="487"/>
      <c r="L25" s="487"/>
      <c r="M25" s="487"/>
      <c r="N25" s="488"/>
      <c r="O25" s="487"/>
      <c r="P25" s="487"/>
      <c r="Q25" s="487"/>
      <c r="R25" s="487"/>
      <c r="S25" s="489"/>
      <c r="T25" s="479"/>
    </row>
    <row r="26" spans="1:20">
      <c r="A26" s="479"/>
      <c r="B26" s="489"/>
      <c r="C26" s="489"/>
      <c r="D26" s="489"/>
      <c r="E26" s="489"/>
      <c r="F26" s="489"/>
      <c r="G26" s="489"/>
      <c r="H26" s="489"/>
      <c r="I26" s="489"/>
      <c r="J26" s="479"/>
      <c r="K26" s="487"/>
      <c r="L26" s="487"/>
      <c r="M26" s="487"/>
      <c r="N26" s="488"/>
      <c r="O26" s="487"/>
      <c r="P26" s="487"/>
      <c r="Q26" s="487"/>
      <c r="R26" s="487"/>
      <c r="S26" s="489"/>
      <c r="T26" s="479"/>
    </row>
    <row r="27" spans="1:20">
      <c r="A27" s="479"/>
      <c r="B27" s="489"/>
      <c r="C27" s="489"/>
      <c r="D27" s="489"/>
      <c r="E27" s="489"/>
      <c r="F27" s="489"/>
      <c r="G27" s="489"/>
      <c r="H27" s="489"/>
      <c r="I27" s="489"/>
      <c r="J27" s="479"/>
      <c r="K27" s="487"/>
      <c r="L27" s="487"/>
      <c r="M27" s="487"/>
      <c r="N27" s="488"/>
      <c r="O27" s="487"/>
      <c r="P27" s="487"/>
      <c r="Q27" s="487"/>
      <c r="R27" s="487"/>
      <c r="S27" s="489"/>
      <c r="T27" s="479"/>
    </row>
    <row r="28" spans="1:20">
      <c r="A28" s="479"/>
      <c r="B28" s="489"/>
      <c r="C28" s="489"/>
      <c r="D28" s="489"/>
      <c r="E28" s="489"/>
      <c r="F28" s="489"/>
      <c r="G28" s="489"/>
      <c r="H28" s="489"/>
      <c r="I28" s="489"/>
      <c r="J28" s="479"/>
      <c r="K28" s="487"/>
      <c r="L28" s="487"/>
      <c r="M28" s="487"/>
      <c r="N28" s="488"/>
      <c r="O28" s="487"/>
      <c r="P28" s="487"/>
      <c r="Q28" s="487"/>
      <c r="R28" s="487"/>
      <c r="S28" s="489"/>
      <c r="T28" s="479"/>
    </row>
    <row r="29" spans="1:20">
      <c r="A29" s="479"/>
      <c r="B29" s="489"/>
      <c r="C29" s="489"/>
      <c r="D29" s="489"/>
      <c r="E29" s="489"/>
      <c r="F29" s="489"/>
      <c r="G29" s="489"/>
      <c r="H29" s="489"/>
      <c r="I29" s="489"/>
      <c r="J29" s="479"/>
      <c r="K29" s="487"/>
      <c r="L29" s="487"/>
      <c r="M29" s="487"/>
      <c r="N29" s="488"/>
      <c r="O29" s="487"/>
      <c r="P29" s="487"/>
      <c r="Q29" s="487"/>
      <c r="R29" s="487"/>
      <c r="S29" s="489"/>
      <c r="T29" s="479"/>
    </row>
    <row r="30" spans="1:20">
      <c r="A30" s="479"/>
      <c r="B30" s="489"/>
      <c r="C30" s="489"/>
      <c r="D30" s="489"/>
      <c r="E30" s="489"/>
      <c r="F30" s="489"/>
      <c r="G30" s="489"/>
      <c r="H30" s="489"/>
      <c r="I30" s="489"/>
      <c r="J30" s="479"/>
      <c r="K30" s="487"/>
      <c r="L30" s="487"/>
      <c r="M30" s="487"/>
      <c r="N30" s="488"/>
      <c r="O30" s="487"/>
      <c r="P30" s="487"/>
      <c r="Q30" s="487"/>
      <c r="R30" s="487"/>
      <c r="S30" s="489"/>
      <c r="T30" s="479"/>
    </row>
    <row r="31" spans="1:20">
      <c r="A31" s="479"/>
      <c r="B31" s="489"/>
      <c r="C31" s="489"/>
      <c r="D31" s="489"/>
      <c r="E31" s="489"/>
      <c r="F31" s="489"/>
      <c r="G31" s="489"/>
      <c r="H31" s="489"/>
      <c r="I31" s="489"/>
      <c r="J31" s="479"/>
      <c r="K31" s="487"/>
      <c r="L31" s="487"/>
      <c r="M31" s="487"/>
      <c r="N31" s="488"/>
      <c r="O31" s="487"/>
      <c r="P31" s="487"/>
      <c r="Q31" s="487"/>
      <c r="R31" s="487"/>
      <c r="S31" s="489"/>
      <c r="T31" s="479"/>
    </row>
    <row r="32" spans="1:20">
      <c r="A32" s="479"/>
      <c r="B32" s="489"/>
      <c r="C32" s="489"/>
      <c r="D32" s="489"/>
      <c r="E32" s="489"/>
      <c r="F32" s="489"/>
      <c r="G32" s="489"/>
      <c r="H32" s="489"/>
      <c r="I32" s="489"/>
      <c r="J32" s="479"/>
      <c r="K32" s="487"/>
      <c r="L32" s="487"/>
      <c r="M32" s="487"/>
      <c r="N32" s="488"/>
      <c r="O32" s="487"/>
      <c r="P32" s="487"/>
      <c r="Q32" s="487"/>
      <c r="R32" s="487"/>
      <c r="S32" s="489"/>
      <c r="T32" s="479"/>
    </row>
    <row r="33" spans="1:20">
      <c r="A33" s="479"/>
      <c r="B33" s="489"/>
      <c r="C33" s="489"/>
      <c r="D33" s="489"/>
      <c r="E33" s="489"/>
      <c r="F33" s="489"/>
      <c r="G33" s="489"/>
      <c r="H33" s="489"/>
      <c r="I33" s="489"/>
      <c r="J33" s="479"/>
      <c r="K33" s="487"/>
      <c r="L33" s="487"/>
      <c r="M33" s="487"/>
      <c r="N33" s="488"/>
      <c r="O33" s="487"/>
      <c r="P33" s="487"/>
      <c r="Q33" s="487"/>
      <c r="R33" s="487"/>
      <c r="S33" s="489"/>
      <c r="T33" s="479"/>
    </row>
    <row r="34" spans="1:20">
      <c r="A34" s="479"/>
      <c r="B34" s="489"/>
      <c r="C34" s="489"/>
      <c r="D34" s="489"/>
      <c r="E34" s="489"/>
      <c r="F34" s="489"/>
      <c r="G34" s="489"/>
      <c r="H34" s="489"/>
      <c r="I34" s="489"/>
      <c r="J34" s="479"/>
      <c r="K34" s="487"/>
      <c r="L34" s="487"/>
      <c r="M34" s="487"/>
      <c r="N34" s="488"/>
      <c r="O34" s="487"/>
      <c r="P34" s="487"/>
      <c r="Q34" s="487"/>
      <c r="R34" s="487"/>
      <c r="S34" s="489"/>
      <c r="T34" s="479"/>
    </row>
    <row r="35" spans="1:20">
      <c r="A35" s="479"/>
      <c r="B35" s="489"/>
      <c r="C35" s="489"/>
      <c r="D35" s="489"/>
      <c r="E35" s="489"/>
      <c r="F35" s="489"/>
      <c r="G35" s="489"/>
      <c r="H35" s="489"/>
      <c r="I35" s="489"/>
      <c r="J35" s="479"/>
      <c r="K35" s="487"/>
      <c r="L35" s="487"/>
      <c r="M35" s="487"/>
      <c r="N35" s="488"/>
      <c r="O35" s="487"/>
      <c r="P35" s="487"/>
      <c r="Q35" s="487"/>
      <c r="R35" s="487"/>
      <c r="S35" s="489"/>
      <c r="T35" s="479"/>
    </row>
    <row r="36" spans="1:20">
      <c r="A36" s="479"/>
      <c r="B36" s="489"/>
      <c r="C36" s="489"/>
      <c r="D36" s="489"/>
      <c r="E36" s="489"/>
      <c r="F36" s="489"/>
      <c r="G36" s="489"/>
      <c r="H36" s="489"/>
      <c r="I36" s="489"/>
      <c r="J36" s="479"/>
      <c r="K36" s="487"/>
      <c r="L36" s="487"/>
      <c r="M36" s="487"/>
      <c r="N36" s="488"/>
      <c r="O36" s="487"/>
      <c r="P36" s="487"/>
      <c r="Q36" s="487"/>
      <c r="R36" s="487"/>
      <c r="S36" s="489"/>
      <c r="T36" s="479"/>
    </row>
    <row r="37" spans="1:20">
      <c r="A37" s="479"/>
      <c r="B37" s="489"/>
      <c r="C37" s="489"/>
      <c r="D37" s="489"/>
      <c r="E37" s="489"/>
      <c r="F37" s="489"/>
      <c r="G37" s="489"/>
      <c r="H37" s="489"/>
      <c r="I37" s="489"/>
      <c r="J37" s="479"/>
      <c r="K37" s="487"/>
      <c r="L37" s="487"/>
      <c r="M37" s="487"/>
      <c r="N37" s="488"/>
      <c r="O37" s="487"/>
      <c r="P37" s="487"/>
      <c r="Q37" s="487"/>
      <c r="R37" s="487"/>
      <c r="S37" s="489"/>
      <c r="T37" s="479"/>
    </row>
    <row r="38" spans="1:20">
      <c r="A38" s="479"/>
      <c r="B38" s="489"/>
      <c r="C38" s="489"/>
      <c r="D38" s="489"/>
      <c r="E38" s="489"/>
      <c r="F38" s="489"/>
      <c r="G38" s="489"/>
      <c r="H38" s="489"/>
      <c r="I38" s="489"/>
      <c r="J38" s="479"/>
      <c r="K38" s="487"/>
      <c r="L38" s="487"/>
      <c r="M38" s="487"/>
      <c r="N38" s="488"/>
      <c r="O38" s="487"/>
      <c r="P38" s="487"/>
      <c r="Q38" s="487"/>
      <c r="R38" s="487"/>
      <c r="S38" s="489"/>
      <c r="T38" s="479"/>
    </row>
    <row r="39" spans="1:20">
      <c r="A39" s="479"/>
      <c r="B39" s="489"/>
      <c r="C39" s="489"/>
      <c r="D39" s="489"/>
      <c r="E39" s="489"/>
      <c r="F39" s="489"/>
      <c r="G39" s="489"/>
      <c r="H39" s="489"/>
      <c r="I39" s="489"/>
      <c r="J39" s="479"/>
      <c r="K39" s="487"/>
      <c r="L39" s="487"/>
      <c r="M39" s="487"/>
      <c r="N39" s="488"/>
      <c r="O39" s="487"/>
      <c r="P39" s="487"/>
      <c r="Q39" s="487"/>
      <c r="R39" s="487"/>
      <c r="S39" s="489"/>
      <c r="T39" s="479"/>
    </row>
    <row r="40" spans="1:20">
      <c r="A40" s="479"/>
      <c r="B40" s="489"/>
      <c r="C40" s="489"/>
      <c r="D40" s="489"/>
      <c r="E40" s="489"/>
      <c r="F40" s="489"/>
      <c r="G40" s="489"/>
      <c r="H40" s="489"/>
      <c r="I40" s="489"/>
      <c r="J40" s="479"/>
      <c r="K40" s="487"/>
      <c r="L40" s="487"/>
      <c r="M40" s="487"/>
      <c r="N40" s="488"/>
      <c r="O40" s="487"/>
      <c r="P40" s="487"/>
      <c r="Q40" s="487"/>
      <c r="R40" s="487"/>
      <c r="S40" s="489"/>
      <c r="T40" s="479"/>
    </row>
    <row r="41" spans="1:20">
      <c r="A41" s="479"/>
      <c r="B41" s="489"/>
      <c r="C41" s="489"/>
      <c r="D41" s="489"/>
      <c r="E41" s="489"/>
      <c r="F41" s="489"/>
      <c r="G41" s="489"/>
      <c r="H41" s="489"/>
      <c r="I41" s="489"/>
      <c r="J41" s="479"/>
      <c r="K41" s="487"/>
      <c r="L41" s="487"/>
      <c r="M41" s="487"/>
      <c r="N41" s="488"/>
      <c r="O41" s="487"/>
      <c r="P41" s="487"/>
      <c r="Q41" s="487"/>
      <c r="R41" s="487"/>
      <c r="S41" s="489"/>
      <c r="T41" s="479"/>
    </row>
    <row r="42" spans="1:20">
      <c r="A42" s="479"/>
      <c r="B42" s="489"/>
      <c r="C42" s="489"/>
      <c r="D42" s="489"/>
      <c r="E42" s="489"/>
      <c r="F42" s="489"/>
      <c r="G42" s="489"/>
      <c r="H42" s="489"/>
      <c r="I42" s="489"/>
      <c r="J42" s="479"/>
      <c r="K42" s="487"/>
      <c r="L42" s="487"/>
      <c r="M42" s="487"/>
      <c r="N42" s="488"/>
      <c r="O42" s="487"/>
      <c r="P42" s="487"/>
      <c r="Q42" s="487"/>
      <c r="R42" s="487"/>
      <c r="S42" s="489"/>
      <c r="T42" s="479"/>
    </row>
    <row r="43" spans="1:20">
      <c r="A43" s="479"/>
      <c r="B43" s="489"/>
      <c r="C43" s="489"/>
      <c r="D43" s="489"/>
      <c r="E43" s="489"/>
      <c r="F43" s="489"/>
      <c r="G43" s="489"/>
      <c r="H43" s="489"/>
      <c r="I43" s="489"/>
      <c r="J43" s="479"/>
      <c r="K43" s="487"/>
      <c r="L43" s="487"/>
      <c r="M43" s="487"/>
      <c r="N43" s="488"/>
      <c r="O43" s="487"/>
      <c r="P43" s="487"/>
      <c r="Q43" s="487"/>
      <c r="R43" s="487"/>
      <c r="S43" s="489"/>
      <c r="T43" s="479"/>
    </row>
    <row r="44" spans="1:20">
      <c r="A44" s="479"/>
      <c r="B44" s="489"/>
      <c r="C44" s="489"/>
      <c r="D44" s="489"/>
      <c r="E44" s="489"/>
      <c r="F44" s="489"/>
      <c r="G44" s="489"/>
      <c r="H44" s="489"/>
      <c r="I44" s="489"/>
      <c r="J44" s="479"/>
      <c r="K44" s="487"/>
      <c r="L44" s="487"/>
      <c r="M44" s="487"/>
      <c r="N44" s="488"/>
      <c r="O44" s="487"/>
      <c r="P44" s="487"/>
      <c r="Q44" s="487"/>
      <c r="R44" s="487"/>
      <c r="S44" s="489"/>
      <c r="T44" s="479"/>
    </row>
    <row r="45" spans="1:20">
      <c r="A45" s="479"/>
      <c r="B45" s="489"/>
      <c r="C45" s="489"/>
      <c r="D45" s="489"/>
      <c r="E45" s="489"/>
      <c r="F45" s="489"/>
      <c r="G45" s="489"/>
      <c r="H45" s="489"/>
      <c r="I45" s="489"/>
      <c r="J45" s="479"/>
      <c r="K45" s="487"/>
      <c r="L45" s="487"/>
      <c r="M45" s="487"/>
      <c r="N45" s="488"/>
      <c r="O45" s="487"/>
      <c r="P45" s="487"/>
      <c r="Q45" s="487"/>
      <c r="R45" s="487"/>
      <c r="S45" s="489"/>
      <c r="T45" s="479"/>
    </row>
    <row r="46" spans="1:20">
      <c r="A46" s="479"/>
      <c r="B46" s="489"/>
      <c r="C46" s="489"/>
      <c r="D46" s="489"/>
      <c r="E46" s="489"/>
      <c r="F46" s="489"/>
      <c r="G46" s="489"/>
      <c r="H46" s="489"/>
      <c r="I46" s="489"/>
      <c r="J46" s="479"/>
      <c r="K46" s="487"/>
      <c r="L46" s="487"/>
      <c r="M46" s="487"/>
      <c r="N46" s="488"/>
      <c r="O46" s="487"/>
      <c r="P46" s="487"/>
      <c r="Q46" s="487"/>
      <c r="R46" s="487"/>
      <c r="S46" s="489"/>
      <c r="T46" s="479"/>
    </row>
    <row r="47" spans="1:20">
      <c r="A47" s="479"/>
      <c r="B47" s="489"/>
      <c r="C47" s="489"/>
      <c r="D47" s="489"/>
      <c r="E47" s="489"/>
      <c r="F47" s="489"/>
      <c r="G47" s="489"/>
      <c r="H47" s="489"/>
      <c r="I47" s="489"/>
      <c r="J47" s="479"/>
      <c r="K47" s="487"/>
      <c r="L47" s="487"/>
      <c r="M47" s="487"/>
      <c r="N47" s="488"/>
      <c r="O47" s="487"/>
      <c r="P47" s="487"/>
      <c r="Q47" s="487"/>
      <c r="R47" s="487"/>
      <c r="S47" s="489"/>
      <c r="T47" s="479"/>
    </row>
    <row r="48" spans="1:20">
      <c r="A48" s="479"/>
      <c r="B48" s="489"/>
      <c r="C48" s="489"/>
      <c r="D48" s="489"/>
      <c r="E48" s="489"/>
      <c r="F48" s="489"/>
      <c r="G48" s="489"/>
      <c r="H48" s="489"/>
      <c r="I48" s="489"/>
      <c r="J48" s="479"/>
      <c r="K48" s="487"/>
      <c r="L48" s="487"/>
      <c r="M48" s="487"/>
      <c r="N48" s="488"/>
      <c r="O48" s="487"/>
      <c r="P48" s="487"/>
      <c r="Q48" s="487"/>
      <c r="R48" s="487"/>
      <c r="S48" s="489"/>
      <c r="T48" s="479"/>
    </row>
    <row r="49" spans="1:20">
      <c r="A49" s="479"/>
      <c r="B49" s="489"/>
      <c r="C49" s="489"/>
      <c r="D49" s="489"/>
      <c r="E49" s="489"/>
      <c r="F49" s="489"/>
      <c r="G49" s="489"/>
      <c r="H49" s="489"/>
      <c r="I49" s="489"/>
      <c r="J49" s="479"/>
      <c r="K49" s="487"/>
      <c r="L49" s="487"/>
      <c r="M49" s="487"/>
      <c r="N49" s="488"/>
      <c r="O49" s="487"/>
      <c r="P49" s="487"/>
      <c r="Q49" s="487"/>
      <c r="R49" s="487"/>
      <c r="S49" s="489"/>
      <c r="T49" s="479"/>
    </row>
    <row r="50" spans="1:20">
      <c r="A50" s="479"/>
      <c r="B50" s="489"/>
      <c r="C50" s="489"/>
      <c r="D50" s="489"/>
      <c r="E50" s="489"/>
      <c r="F50" s="489"/>
      <c r="G50" s="489"/>
      <c r="H50" s="489"/>
      <c r="I50" s="489"/>
      <c r="J50" s="479"/>
      <c r="K50" s="487"/>
      <c r="L50" s="487"/>
      <c r="M50" s="487"/>
      <c r="N50" s="488"/>
      <c r="O50" s="487"/>
      <c r="P50" s="487"/>
      <c r="Q50" s="487"/>
      <c r="R50" s="487"/>
      <c r="S50" s="489"/>
      <c r="T50" s="479"/>
    </row>
    <row r="51" spans="1:20">
      <c r="A51" s="479"/>
      <c r="B51" s="489"/>
      <c r="C51" s="489"/>
      <c r="D51" s="489"/>
      <c r="E51" s="489"/>
      <c r="F51" s="489"/>
      <c r="G51" s="489"/>
      <c r="H51" s="489"/>
      <c r="I51" s="489"/>
      <c r="J51" s="479"/>
      <c r="K51" s="487"/>
      <c r="L51" s="487"/>
      <c r="M51" s="487"/>
      <c r="N51" s="488"/>
      <c r="O51" s="487"/>
      <c r="P51" s="487"/>
      <c r="Q51" s="487"/>
      <c r="R51" s="487"/>
      <c r="S51" s="489"/>
      <c r="T51" s="479"/>
    </row>
    <row r="52" spans="1:20">
      <c r="A52" s="479"/>
      <c r="B52" s="489"/>
      <c r="C52" s="489"/>
      <c r="D52" s="489"/>
      <c r="E52" s="489"/>
      <c r="F52" s="489"/>
      <c r="G52" s="489"/>
      <c r="H52" s="489"/>
      <c r="I52" s="489"/>
      <c r="J52" s="479"/>
      <c r="K52" s="487"/>
      <c r="L52" s="487"/>
      <c r="M52" s="487"/>
      <c r="N52" s="488"/>
      <c r="O52" s="487"/>
      <c r="P52" s="487"/>
      <c r="Q52" s="487"/>
      <c r="R52" s="487"/>
      <c r="S52" s="489"/>
      <c r="T52" s="479"/>
    </row>
    <row r="53" spans="1:20">
      <c r="A53" s="479"/>
      <c r="B53" s="489"/>
      <c r="C53" s="489"/>
      <c r="D53" s="489"/>
      <c r="E53" s="489"/>
      <c r="F53" s="489"/>
      <c r="G53" s="489"/>
      <c r="H53" s="489"/>
      <c r="I53" s="489"/>
      <c r="J53" s="479"/>
      <c r="K53" s="487"/>
      <c r="L53" s="487"/>
      <c r="M53" s="487"/>
      <c r="N53" s="488"/>
      <c r="O53" s="487"/>
      <c r="P53" s="487"/>
      <c r="Q53" s="487"/>
      <c r="R53" s="487"/>
      <c r="S53" s="489"/>
      <c r="T53" s="479"/>
    </row>
    <row r="54" spans="1:20">
      <c r="A54" s="479"/>
      <c r="B54" s="489"/>
      <c r="C54" s="489"/>
      <c r="D54" s="489"/>
      <c r="E54" s="489"/>
      <c r="F54" s="489"/>
      <c r="G54" s="489"/>
      <c r="H54" s="489"/>
      <c r="I54" s="489"/>
      <c r="J54" s="479"/>
      <c r="K54" s="487"/>
      <c r="L54" s="487"/>
      <c r="M54" s="487"/>
      <c r="N54" s="488"/>
      <c r="O54" s="487"/>
      <c r="P54" s="487"/>
      <c r="Q54" s="487"/>
      <c r="R54" s="487"/>
      <c r="S54" s="489"/>
      <c r="T54" s="479"/>
    </row>
    <row r="55" spans="1:20">
      <c r="A55" s="479"/>
      <c r="B55" s="489"/>
      <c r="C55" s="489"/>
      <c r="D55" s="489"/>
      <c r="E55" s="489"/>
      <c r="F55" s="489"/>
      <c r="G55" s="489"/>
      <c r="H55" s="489"/>
      <c r="I55" s="489"/>
      <c r="J55" s="479"/>
      <c r="K55" s="487"/>
      <c r="L55" s="487"/>
      <c r="M55" s="487"/>
      <c r="N55" s="488"/>
      <c r="O55" s="487"/>
      <c r="P55" s="487"/>
      <c r="Q55" s="487"/>
      <c r="R55" s="487"/>
      <c r="S55" s="489"/>
      <c r="T55" s="479"/>
    </row>
    <row r="56" spans="1:20">
      <c r="A56" s="479"/>
      <c r="B56" s="489"/>
      <c r="C56" s="489"/>
      <c r="D56" s="489"/>
      <c r="E56" s="489"/>
      <c r="F56" s="489"/>
      <c r="G56" s="489"/>
      <c r="H56" s="489"/>
      <c r="I56" s="489"/>
      <c r="J56" s="479"/>
      <c r="K56" s="487"/>
      <c r="L56" s="487"/>
      <c r="M56" s="487"/>
      <c r="N56" s="488"/>
      <c r="O56" s="487"/>
      <c r="P56" s="487"/>
      <c r="Q56" s="487"/>
      <c r="R56" s="487"/>
      <c r="S56" s="489"/>
      <c r="T56" s="479"/>
    </row>
    <row r="57" spans="1:20">
      <c r="A57" s="479"/>
      <c r="B57" s="489"/>
      <c r="C57" s="489"/>
      <c r="D57" s="489"/>
      <c r="E57" s="489"/>
      <c r="F57" s="489"/>
      <c r="G57" s="489"/>
      <c r="H57" s="489"/>
      <c r="I57" s="489"/>
      <c r="J57" s="479"/>
      <c r="K57" s="487"/>
      <c r="L57" s="487"/>
      <c r="M57" s="487"/>
      <c r="N57" s="488"/>
      <c r="O57" s="487"/>
      <c r="P57" s="487"/>
      <c r="Q57" s="487"/>
      <c r="R57" s="487"/>
      <c r="S57" s="489"/>
      <c r="T57" s="479"/>
    </row>
    <row r="58" spans="1:20">
      <c r="A58" s="479"/>
      <c r="B58" s="489"/>
      <c r="C58" s="489"/>
      <c r="D58" s="489"/>
      <c r="E58" s="489"/>
      <c r="F58" s="489"/>
      <c r="G58" s="489"/>
      <c r="H58" s="489"/>
      <c r="I58" s="489"/>
      <c r="J58" s="479"/>
      <c r="K58" s="487"/>
      <c r="L58" s="487"/>
      <c r="M58" s="487"/>
      <c r="N58" s="488"/>
      <c r="O58" s="487"/>
      <c r="P58" s="487"/>
      <c r="Q58" s="487"/>
      <c r="R58" s="487"/>
      <c r="S58" s="489"/>
      <c r="T58" s="479"/>
    </row>
    <row r="59" spans="1:20">
      <c r="A59" s="479"/>
      <c r="B59" s="489"/>
      <c r="C59" s="489"/>
      <c r="D59" s="489"/>
      <c r="E59" s="489"/>
      <c r="F59" s="489"/>
      <c r="G59" s="489"/>
      <c r="H59" s="489"/>
      <c r="I59" s="489"/>
      <c r="J59" s="479"/>
      <c r="K59" s="487"/>
      <c r="L59" s="487"/>
      <c r="M59" s="487"/>
      <c r="N59" s="488"/>
      <c r="O59" s="487"/>
      <c r="P59" s="487"/>
      <c r="Q59" s="487"/>
      <c r="R59" s="487"/>
      <c r="S59" s="489"/>
      <c r="T59" s="479"/>
    </row>
    <row r="60" spans="1:20">
      <c r="A60" s="479"/>
      <c r="B60" s="489"/>
      <c r="C60" s="489"/>
      <c r="D60" s="489"/>
      <c r="E60" s="489"/>
      <c r="F60" s="489"/>
      <c r="G60" s="489"/>
      <c r="H60" s="489"/>
      <c r="I60" s="489"/>
      <c r="J60" s="479"/>
      <c r="K60" s="487"/>
      <c r="L60" s="487"/>
      <c r="M60" s="487"/>
      <c r="N60" s="488"/>
      <c r="O60" s="487"/>
      <c r="P60" s="487"/>
      <c r="Q60" s="487"/>
      <c r="R60" s="487"/>
      <c r="S60" s="489"/>
      <c r="T60" s="479"/>
    </row>
    <row r="61" spans="1:20">
      <c r="A61" s="479"/>
      <c r="B61" s="489"/>
      <c r="C61" s="489"/>
      <c r="D61" s="489"/>
      <c r="E61" s="489"/>
      <c r="F61" s="489"/>
      <c r="G61" s="489"/>
      <c r="H61" s="489"/>
      <c r="I61" s="489"/>
      <c r="J61" s="479"/>
      <c r="K61" s="487"/>
      <c r="L61" s="487"/>
      <c r="M61" s="487"/>
      <c r="N61" s="488"/>
      <c r="O61" s="487"/>
      <c r="P61" s="487"/>
      <c r="Q61" s="487"/>
      <c r="R61" s="487"/>
      <c r="S61" s="489"/>
      <c r="T61" s="479"/>
    </row>
    <row r="62" spans="1:20">
      <c r="A62" s="479"/>
      <c r="B62" s="489"/>
      <c r="C62" s="489"/>
      <c r="D62" s="489"/>
      <c r="E62" s="489"/>
      <c r="F62" s="489"/>
      <c r="G62" s="489"/>
      <c r="H62" s="489"/>
      <c r="I62" s="489"/>
      <c r="J62" s="479"/>
      <c r="K62" s="487"/>
      <c r="L62" s="487"/>
      <c r="M62" s="487"/>
      <c r="N62" s="488"/>
      <c r="O62" s="487"/>
      <c r="P62" s="487"/>
      <c r="Q62" s="487"/>
      <c r="R62" s="487"/>
      <c r="S62" s="489"/>
      <c r="T62" s="479"/>
    </row>
    <row r="63" spans="1:20">
      <c r="A63" s="479"/>
      <c r="B63" s="489"/>
      <c r="C63" s="489"/>
      <c r="D63" s="489"/>
      <c r="E63" s="489"/>
      <c r="F63" s="489"/>
      <c r="G63" s="489"/>
      <c r="H63" s="489"/>
      <c r="I63" s="489"/>
      <c r="J63" s="479"/>
      <c r="K63" s="487"/>
      <c r="L63" s="487"/>
      <c r="M63" s="487"/>
      <c r="N63" s="488"/>
      <c r="O63" s="487"/>
      <c r="P63" s="487"/>
      <c r="Q63" s="487"/>
      <c r="R63" s="487"/>
      <c r="S63" s="489"/>
      <c r="T63" s="479"/>
    </row>
    <row r="64" spans="1:20">
      <c r="A64" s="479"/>
      <c r="B64" s="489"/>
      <c r="C64" s="489"/>
      <c r="D64" s="489"/>
      <c r="E64" s="489"/>
      <c r="F64" s="489"/>
      <c r="G64" s="489"/>
      <c r="H64" s="489"/>
      <c r="I64" s="489"/>
      <c r="J64" s="479"/>
      <c r="K64" s="487"/>
      <c r="L64" s="487"/>
      <c r="M64" s="487"/>
      <c r="N64" s="488"/>
      <c r="O64" s="487"/>
      <c r="P64" s="487"/>
      <c r="Q64" s="487"/>
      <c r="R64" s="487"/>
      <c r="S64" s="489"/>
      <c r="T64" s="479"/>
    </row>
    <row r="65" spans="1:20">
      <c r="A65" s="479"/>
      <c r="B65" s="489"/>
      <c r="C65" s="489"/>
      <c r="D65" s="489"/>
      <c r="E65" s="489"/>
      <c r="F65" s="489"/>
      <c r="G65" s="489"/>
      <c r="H65" s="489"/>
      <c r="I65" s="489"/>
      <c r="J65" s="479"/>
      <c r="K65" s="487"/>
      <c r="L65" s="487"/>
      <c r="M65" s="487"/>
      <c r="N65" s="488"/>
      <c r="O65" s="487"/>
      <c r="P65" s="487"/>
      <c r="Q65" s="487"/>
      <c r="R65" s="487"/>
      <c r="S65" s="489"/>
      <c r="T65" s="479"/>
    </row>
    <row r="66" spans="1:20">
      <c r="A66" s="479"/>
      <c r="B66" s="489"/>
      <c r="C66" s="489"/>
      <c r="D66" s="489"/>
      <c r="E66" s="489"/>
      <c r="F66" s="489"/>
      <c r="G66" s="489"/>
      <c r="H66" s="489"/>
      <c r="I66" s="489"/>
      <c r="J66" s="479"/>
      <c r="K66" s="487"/>
      <c r="L66" s="487"/>
      <c r="M66" s="487"/>
      <c r="N66" s="488"/>
      <c r="O66" s="487"/>
      <c r="P66" s="487"/>
      <c r="Q66" s="487"/>
      <c r="R66" s="487"/>
      <c r="S66" s="489"/>
      <c r="T66" s="479"/>
    </row>
    <row r="67" spans="1:20">
      <c r="A67" s="479"/>
      <c r="B67" s="489"/>
      <c r="C67" s="489"/>
      <c r="D67" s="489"/>
      <c r="E67" s="489"/>
      <c r="F67" s="489"/>
      <c r="G67" s="489"/>
      <c r="H67" s="489"/>
      <c r="I67" s="489"/>
      <c r="J67" s="479"/>
      <c r="K67" s="487"/>
      <c r="L67" s="487"/>
      <c r="M67" s="487"/>
      <c r="N67" s="488"/>
      <c r="O67" s="487"/>
      <c r="P67" s="487"/>
      <c r="Q67" s="487"/>
      <c r="R67" s="487"/>
      <c r="S67" s="489"/>
      <c r="T67" s="479"/>
    </row>
    <row r="68" spans="1:20">
      <c r="A68" s="479"/>
      <c r="B68" s="489"/>
      <c r="C68" s="489"/>
      <c r="D68" s="489"/>
      <c r="E68" s="489"/>
      <c r="F68" s="489"/>
      <c r="G68" s="489"/>
      <c r="H68" s="489"/>
      <c r="I68" s="489"/>
      <c r="J68" s="479"/>
      <c r="K68" s="487"/>
      <c r="L68" s="487"/>
      <c r="M68" s="487"/>
      <c r="N68" s="488"/>
      <c r="O68" s="487"/>
      <c r="P68" s="487"/>
      <c r="Q68" s="487"/>
      <c r="R68" s="487"/>
      <c r="S68" s="489"/>
      <c r="T68" s="479"/>
    </row>
    <row r="69" spans="1:20">
      <c r="A69" s="479"/>
      <c r="B69" s="489"/>
      <c r="C69" s="489"/>
      <c r="D69" s="489"/>
      <c r="E69" s="489"/>
      <c r="F69" s="489"/>
      <c r="G69" s="489"/>
      <c r="H69" s="489"/>
      <c r="I69" s="489"/>
      <c r="J69" s="479"/>
      <c r="K69" s="487"/>
      <c r="L69" s="487"/>
      <c r="M69" s="487"/>
      <c r="N69" s="488"/>
      <c r="O69" s="487"/>
      <c r="P69" s="487"/>
      <c r="Q69" s="487"/>
      <c r="R69" s="487"/>
      <c r="S69" s="489"/>
      <c r="T69" s="479"/>
    </row>
    <row r="70" spans="1:20">
      <c r="A70" s="479"/>
      <c r="B70" s="489"/>
      <c r="C70" s="489"/>
      <c r="D70" s="489"/>
      <c r="E70" s="489"/>
      <c r="F70" s="489"/>
      <c r="G70" s="489"/>
      <c r="H70" s="489"/>
      <c r="I70" s="489"/>
      <c r="J70" s="479"/>
      <c r="K70" s="487"/>
      <c r="L70" s="487"/>
      <c r="M70" s="487"/>
      <c r="N70" s="488"/>
      <c r="O70" s="487"/>
      <c r="P70" s="487"/>
      <c r="Q70" s="487"/>
      <c r="R70" s="487"/>
      <c r="S70" s="489"/>
      <c r="T70" s="479"/>
    </row>
    <row r="71" spans="1:20">
      <c r="A71" s="479"/>
      <c r="B71" s="489"/>
      <c r="C71" s="489"/>
      <c r="D71" s="489"/>
      <c r="E71" s="489"/>
      <c r="F71" s="489"/>
      <c r="G71" s="489"/>
      <c r="H71" s="489"/>
      <c r="I71" s="489"/>
      <c r="J71" s="479"/>
      <c r="K71" s="487"/>
      <c r="L71" s="487"/>
      <c r="M71" s="487"/>
      <c r="N71" s="488"/>
      <c r="O71" s="487"/>
      <c r="P71" s="487"/>
      <c r="Q71" s="487"/>
      <c r="R71" s="487"/>
      <c r="S71" s="489"/>
      <c r="T71" s="479"/>
    </row>
    <row r="72" spans="1:20">
      <c r="A72" s="479"/>
      <c r="B72" s="489"/>
      <c r="C72" s="489"/>
      <c r="D72" s="489"/>
      <c r="E72" s="489"/>
      <c r="F72" s="489"/>
      <c r="G72" s="489"/>
      <c r="H72" s="489"/>
      <c r="I72" s="489"/>
      <c r="J72" s="479"/>
      <c r="K72" s="487"/>
      <c r="L72" s="487"/>
      <c r="M72" s="487"/>
      <c r="N72" s="488"/>
      <c r="O72" s="487"/>
      <c r="P72" s="487"/>
      <c r="Q72" s="487"/>
      <c r="R72" s="487"/>
      <c r="S72" s="489"/>
      <c r="T72" s="479"/>
    </row>
    <row r="73" spans="1:20">
      <c r="A73" s="479"/>
      <c r="B73" s="489"/>
      <c r="C73" s="489"/>
      <c r="D73" s="489"/>
      <c r="E73" s="489"/>
      <c r="F73" s="489"/>
      <c r="G73" s="489"/>
      <c r="H73" s="489"/>
      <c r="I73" s="489"/>
      <c r="J73" s="479"/>
      <c r="K73" s="487"/>
      <c r="L73" s="487"/>
      <c r="M73" s="487"/>
      <c r="N73" s="488"/>
      <c r="O73" s="487"/>
      <c r="P73" s="487"/>
      <c r="Q73" s="487"/>
      <c r="R73" s="487"/>
      <c r="S73" s="489"/>
      <c r="T73" s="479"/>
    </row>
    <row r="74" spans="1:20">
      <c r="A74" s="479"/>
      <c r="B74" s="489"/>
      <c r="C74" s="489"/>
      <c r="D74" s="489"/>
      <c r="E74" s="489"/>
      <c r="F74" s="489"/>
      <c r="G74" s="489"/>
      <c r="H74" s="489"/>
      <c r="I74" s="489"/>
      <c r="J74" s="479"/>
      <c r="K74" s="487"/>
      <c r="L74" s="487"/>
      <c r="M74" s="487"/>
      <c r="N74" s="488"/>
      <c r="O74" s="487"/>
      <c r="P74" s="487"/>
      <c r="Q74" s="487"/>
      <c r="R74" s="487"/>
      <c r="S74" s="489"/>
      <c r="T74" s="479"/>
    </row>
    <row r="75" spans="1:20">
      <c r="A75" s="479"/>
      <c r="B75" s="489"/>
      <c r="C75" s="489"/>
      <c r="D75" s="489"/>
      <c r="E75" s="489"/>
      <c r="F75" s="489"/>
      <c r="G75" s="489"/>
      <c r="H75" s="489"/>
      <c r="I75" s="489"/>
      <c r="J75" s="479"/>
      <c r="K75" s="487"/>
      <c r="L75" s="487"/>
      <c r="M75" s="487"/>
      <c r="N75" s="488"/>
      <c r="O75" s="487"/>
      <c r="P75" s="487"/>
      <c r="Q75" s="487"/>
      <c r="R75" s="487"/>
      <c r="S75" s="489"/>
      <c r="T75" s="479"/>
    </row>
    <row r="76" spans="1:20">
      <c r="A76" s="479"/>
      <c r="B76" s="489"/>
      <c r="C76" s="489"/>
      <c r="D76" s="489"/>
      <c r="E76" s="489"/>
      <c r="F76" s="489"/>
      <c r="G76" s="489"/>
      <c r="H76" s="489"/>
      <c r="I76" s="489"/>
      <c r="J76" s="479"/>
      <c r="K76" s="487"/>
      <c r="L76" s="487"/>
      <c r="M76" s="487"/>
      <c r="N76" s="488"/>
      <c r="O76" s="487"/>
      <c r="P76" s="487"/>
      <c r="Q76" s="487"/>
      <c r="R76" s="487"/>
      <c r="S76" s="489"/>
      <c r="T76" s="479"/>
    </row>
    <row r="77" spans="1:20">
      <c r="A77" s="479"/>
      <c r="B77" s="489"/>
      <c r="C77" s="489"/>
      <c r="D77" s="489"/>
      <c r="E77" s="489"/>
      <c r="F77" s="489"/>
      <c r="G77" s="489"/>
      <c r="H77" s="489"/>
      <c r="I77" s="489"/>
      <c r="J77" s="479"/>
      <c r="K77" s="487"/>
      <c r="L77" s="487"/>
      <c r="M77" s="487"/>
      <c r="N77" s="488"/>
      <c r="O77" s="487"/>
      <c r="P77" s="487"/>
      <c r="Q77" s="487"/>
      <c r="R77" s="487"/>
      <c r="S77" s="489"/>
      <c r="T77" s="479"/>
    </row>
    <row r="78" spans="1:20">
      <c r="A78" s="479"/>
      <c r="B78" s="489"/>
      <c r="C78" s="489"/>
      <c r="D78" s="489"/>
      <c r="E78" s="489"/>
      <c r="F78" s="489"/>
      <c r="G78" s="489"/>
      <c r="H78" s="489"/>
      <c r="I78" s="489"/>
      <c r="J78" s="479"/>
      <c r="K78" s="487"/>
      <c r="L78" s="487"/>
      <c r="M78" s="487"/>
      <c r="N78" s="488"/>
      <c r="O78" s="487"/>
      <c r="P78" s="487"/>
      <c r="Q78" s="487"/>
      <c r="R78" s="487"/>
      <c r="S78" s="489"/>
      <c r="T78" s="479"/>
    </row>
    <row r="79" spans="1:20">
      <c r="A79" s="479"/>
      <c r="B79" s="489"/>
      <c r="C79" s="489"/>
      <c r="D79" s="489"/>
      <c r="E79" s="489"/>
      <c r="F79" s="489"/>
      <c r="G79" s="489"/>
      <c r="H79" s="489"/>
      <c r="I79" s="489"/>
      <c r="J79" s="479"/>
      <c r="K79" s="487"/>
      <c r="L79" s="487"/>
      <c r="M79" s="487"/>
      <c r="N79" s="488"/>
      <c r="O79" s="487"/>
      <c r="P79" s="487"/>
      <c r="Q79" s="487"/>
      <c r="R79" s="487"/>
      <c r="S79" s="489"/>
      <c r="T79" s="479"/>
    </row>
    <row r="80" spans="1:20">
      <c r="A80" s="479"/>
      <c r="B80" s="489"/>
      <c r="C80" s="489"/>
      <c r="D80" s="489"/>
      <c r="E80" s="489"/>
      <c r="F80" s="489"/>
      <c r="G80" s="489"/>
      <c r="H80" s="489"/>
      <c r="I80" s="489"/>
      <c r="J80" s="479"/>
      <c r="K80" s="487"/>
      <c r="L80" s="487"/>
      <c r="M80" s="487"/>
      <c r="N80" s="488"/>
      <c r="O80" s="487"/>
      <c r="P80" s="487"/>
      <c r="Q80" s="487"/>
      <c r="R80" s="487"/>
      <c r="S80" s="489"/>
      <c r="T80" s="479"/>
    </row>
    <row r="81" spans="1:20">
      <c r="A81" s="479"/>
      <c r="B81" s="489"/>
      <c r="C81" s="489"/>
      <c r="D81" s="489"/>
      <c r="E81" s="489"/>
      <c r="F81" s="489"/>
      <c r="G81" s="489"/>
      <c r="H81" s="489"/>
      <c r="I81" s="489"/>
      <c r="J81" s="479"/>
      <c r="K81" s="487"/>
      <c r="L81" s="487"/>
      <c r="M81" s="487"/>
      <c r="N81" s="488"/>
      <c r="O81" s="487"/>
      <c r="P81" s="487"/>
      <c r="Q81" s="487"/>
      <c r="R81" s="487"/>
      <c r="S81" s="489"/>
      <c r="T81" s="479"/>
    </row>
    <row r="82" spans="1:20">
      <c r="A82" s="479"/>
      <c r="B82" s="489"/>
      <c r="C82" s="489"/>
      <c r="D82" s="489"/>
      <c r="E82" s="489"/>
      <c r="F82" s="489"/>
      <c r="G82" s="489"/>
      <c r="H82" s="489"/>
      <c r="I82" s="489"/>
      <c r="J82" s="479"/>
      <c r="K82" s="487"/>
      <c r="L82" s="487"/>
      <c r="M82" s="487"/>
      <c r="N82" s="488"/>
      <c r="O82" s="487"/>
      <c r="P82" s="487"/>
      <c r="Q82" s="487"/>
      <c r="R82" s="487"/>
      <c r="S82" s="489"/>
      <c r="T82" s="479"/>
    </row>
    <row r="83" spans="1:20">
      <c r="A83" s="479"/>
      <c r="B83" s="489"/>
      <c r="C83" s="489"/>
      <c r="D83" s="489"/>
      <c r="E83" s="489"/>
      <c r="F83" s="489"/>
      <c r="G83" s="489"/>
      <c r="H83" s="489"/>
      <c r="I83" s="489"/>
      <c r="J83" s="479"/>
      <c r="K83" s="487"/>
      <c r="L83" s="487"/>
      <c r="M83" s="487"/>
      <c r="N83" s="488"/>
      <c r="O83" s="487"/>
      <c r="P83" s="487"/>
      <c r="Q83" s="487"/>
      <c r="R83" s="487"/>
      <c r="S83" s="489"/>
      <c r="T83" s="479"/>
    </row>
    <row r="84" spans="1:20">
      <c r="A84" s="479"/>
      <c r="B84" s="489"/>
      <c r="C84" s="489"/>
      <c r="D84" s="489"/>
      <c r="E84" s="489"/>
      <c r="F84" s="489"/>
      <c r="G84" s="489"/>
      <c r="H84" s="489"/>
      <c r="I84" s="489"/>
      <c r="J84" s="479"/>
      <c r="K84" s="487"/>
      <c r="L84" s="487"/>
      <c r="M84" s="487"/>
      <c r="N84" s="488"/>
      <c r="O84" s="487"/>
      <c r="P84" s="487"/>
      <c r="Q84" s="487"/>
      <c r="R84" s="487"/>
      <c r="S84" s="489"/>
      <c r="T84" s="479"/>
    </row>
    <row r="85" spans="1:20">
      <c r="A85" s="479"/>
      <c r="B85" s="489"/>
      <c r="C85" s="489"/>
      <c r="D85" s="489"/>
      <c r="E85" s="489"/>
      <c r="F85" s="489"/>
      <c r="G85" s="489"/>
      <c r="H85" s="489"/>
      <c r="I85" s="489"/>
      <c r="J85" s="479"/>
      <c r="K85" s="487"/>
      <c r="L85" s="487"/>
      <c r="M85" s="487"/>
      <c r="N85" s="488"/>
      <c r="O85" s="487"/>
      <c r="P85" s="487"/>
      <c r="Q85" s="487"/>
      <c r="R85" s="487"/>
      <c r="S85" s="489"/>
      <c r="T85" s="479"/>
    </row>
    <row r="86" spans="1:20">
      <c r="A86" s="479"/>
      <c r="B86" s="489"/>
      <c r="C86" s="489"/>
      <c r="D86" s="489"/>
      <c r="E86" s="489"/>
      <c r="F86" s="489"/>
      <c r="G86" s="489"/>
      <c r="H86" s="489"/>
      <c r="I86" s="489"/>
      <c r="J86" s="479"/>
      <c r="K86" s="487"/>
      <c r="L86" s="487"/>
      <c r="M86" s="487"/>
      <c r="N86" s="488"/>
      <c r="O86" s="487"/>
      <c r="P86" s="487"/>
      <c r="Q86" s="487"/>
      <c r="R86" s="487"/>
      <c r="S86" s="489"/>
      <c r="T86" s="479"/>
    </row>
    <row r="87" spans="1:20">
      <c r="A87" s="479"/>
      <c r="B87" s="489"/>
      <c r="C87" s="489"/>
      <c r="D87" s="489"/>
      <c r="E87" s="489"/>
      <c r="F87" s="489"/>
      <c r="G87" s="489"/>
      <c r="H87" s="489"/>
      <c r="I87" s="489"/>
      <c r="J87" s="479"/>
      <c r="K87" s="487"/>
      <c r="L87" s="487"/>
      <c r="M87" s="487"/>
      <c r="N87" s="488"/>
      <c r="O87" s="487"/>
      <c r="P87" s="487"/>
      <c r="Q87" s="487"/>
      <c r="R87" s="487"/>
      <c r="S87" s="489"/>
      <c r="T87" s="479"/>
    </row>
    <row r="88" spans="1:20">
      <c r="A88" s="479"/>
      <c r="B88" s="489"/>
      <c r="C88" s="489"/>
      <c r="D88" s="489"/>
      <c r="E88" s="489"/>
      <c r="F88" s="489"/>
      <c r="G88" s="489"/>
      <c r="H88" s="489"/>
      <c r="I88" s="489"/>
      <c r="J88" s="479"/>
      <c r="K88" s="487"/>
      <c r="L88" s="487"/>
      <c r="M88" s="487"/>
      <c r="N88" s="488"/>
      <c r="O88" s="487"/>
      <c r="P88" s="487"/>
      <c r="Q88" s="487"/>
      <c r="R88" s="487"/>
      <c r="S88" s="489"/>
      <c r="T88" s="479"/>
    </row>
    <row r="89" spans="1:20">
      <c r="A89" s="479"/>
      <c r="B89" s="489"/>
      <c r="C89" s="489"/>
      <c r="D89" s="489"/>
      <c r="E89" s="489"/>
      <c r="F89" s="489"/>
      <c r="G89" s="489"/>
      <c r="H89" s="489"/>
      <c r="I89" s="489"/>
      <c r="J89" s="479"/>
      <c r="K89" s="487"/>
      <c r="L89" s="487"/>
      <c r="M89" s="487"/>
      <c r="N89" s="488"/>
      <c r="O89" s="487"/>
      <c r="P89" s="487"/>
      <c r="Q89" s="487"/>
      <c r="R89" s="487"/>
      <c r="S89" s="489"/>
      <c r="T89" s="479"/>
    </row>
    <row r="90" spans="1:20">
      <c r="A90" s="479"/>
      <c r="B90" s="489"/>
      <c r="C90" s="489"/>
      <c r="D90" s="489"/>
      <c r="E90" s="489"/>
      <c r="F90" s="489"/>
      <c r="G90" s="489"/>
      <c r="H90" s="489"/>
      <c r="I90" s="489"/>
      <c r="J90" s="479"/>
      <c r="K90" s="487"/>
      <c r="L90" s="487"/>
      <c r="M90" s="487"/>
      <c r="N90" s="488"/>
      <c r="O90" s="487"/>
      <c r="P90" s="487"/>
      <c r="Q90" s="487"/>
      <c r="R90" s="487"/>
      <c r="S90" s="489"/>
      <c r="T90" s="479"/>
    </row>
    <row r="91" spans="1:20">
      <c r="A91" s="479"/>
      <c r="B91" s="489"/>
      <c r="C91" s="489"/>
      <c r="D91" s="489"/>
      <c r="E91" s="489"/>
      <c r="F91" s="489"/>
      <c r="G91" s="489"/>
      <c r="H91" s="489"/>
      <c r="I91" s="489"/>
      <c r="J91" s="479"/>
      <c r="K91" s="487"/>
      <c r="L91" s="487"/>
      <c r="M91" s="487"/>
      <c r="N91" s="488"/>
      <c r="O91" s="487"/>
      <c r="P91" s="487"/>
      <c r="Q91" s="487"/>
      <c r="R91" s="487"/>
      <c r="S91" s="489"/>
      <c r="T91" s="479"/>
    </row>
    <row r="92" spans="1:20">
      <c r="A92" s="479"/>
      <c r="B92" s="489"/>
      <c r="C92" s="489"/>
      <c r="D92" s="489"/>
      <c r="E92" s="489"/>
      <c r="F92" s="489"/>
      <c r="G92" s="489"/>
      <c r="H92" s="489"/>
      <c r="I92" s="489"/>
      <c r="J92" s="479"/>
      <c r="K92" s="487"/>
      <c r="L92" s="487"/>
      <c r="M92" s="487"/>
      <c r="N92" s="488"/>
      <c r="O92" s="487"/>
      <c r="P92" s="487"/>
      <c r="Q92" s="487"/>
      <c r="R92" s="487"/>
      <c r="S92" s="489"/>
      <c r="T92" s="479"/>
    </row>
    <row r="93" spans="1:20">
      <c r="A93" s="479"/>
      <c r="B93" s="489"/>
      <c r="C93" s="489"/>
      <c r="D93" s="489"/>
      <c r="E93" s="489"/>
      <c r="F93" s="489"/>
      <c r="G93" s="489"/>
      <c r="H93" s="489"/>
      <c r="I93" s="489"/>
      <c r="J93" s="479"/>
      <c r="K93" s="487"/>
      <c r="L93" s="487"/>
      <c r="M93" s="487"/>
      <c r="N93" s="488"/>
      <c r="O93" s="487"/>
      <c r="P93" s="487"/>
      <c r="Q93" s="487"/>
      <c r="R93" s="487"/>
      <c r="S93" s="489"/>
      <c r="T93" s="479"/>
    </row>
    <row r="94" spans="1:20">
      <c r="A94" s="479"/>
      <c r="B94" s="489"/>
      <c r="C94" s="489"/>
      <c r="D94" s="489"/>
      <c r="E94" s="489"/>
      <c r="F94" s="489"/>
      <c r="G94" s="489"/>
      <c r="H94" s="489"/>
      <c r="I94" s="489"/>
      <c r="J94" s="479"/>
      <c r="K94" s="487"/>
      <c r="L94" s="487"/>
      <c r="M94" s="487"/>
      <c r="N94" s="488"/>
      <c r="O94" s="487"/>
      <c r="P94" s="487"/>
      <c r="Q94" s="487"/>
      <c r="R94" s="487"/>
      <c r="S94" s="489"/>
      <c r="T94" s="479"/>
    </row>
    <row r="95" spans="1:20">
      <c r="A95" s="479"/>
      <c r="B95" s="489"/>
      <c r="C95" s="489"/>
      <c r="D95" s="489"/>
      <c r="E95" s="489"/>
      <c r="F95" s="489"/>
      <c r="G95" s="489"/>
      <c r="H95" s="489"/>
      <c r="I95" s="489"/>
      <c r="J95" s="479"/>
      <c r="K95" s="487"/>
      <c r="L95" s="487"/>
      <c r="M95" s="487"/>
      <c r="N95" s="488"/>
      <c r="O95" s="487"/>
      <c r="P95" s="487"/>
      <c r="Q95" s="487"/>
      <c r="R95" s="487"/>
      <c r="S95" s="489"/>
      <c r="T95" s="479"/>
    </row>
    <row r="96" spans="1:20">
      <c r="A96" s="479"/>
      <c r="B96" s="489"/>
      <c r="C96" s="489"/>
      <c r="D96" s="489"/>
      <c r="E96" s="489"/>
      <c r="F96" s="489"/>
      <c r="G96" s="489"/>
      <c r="H96" s="489"/>
      <c r="I96" s="489"/>
      <c r="J96" s="479"/>
      <c r="K96" s="487"/>
      <c r="L96" s="487"/>
      <c r="M96" s="487"/>
      <c r="N96" s="488"/>
      <c r="O96" s="487"/>
      <c r="P96" s="487"/>
      <c r="Q96" s="487"/>
      <c r="R96" s="487"/>
      <c r="S96" s="489"/>
      <c r="T96" s="479"/>
    </row>
    <row r="97" spans="1:20">
      <c r="A97" s="479"/>
      <c r="B97" s="489"/>
      <c r="C97" s="489"/>
      <c r="D97" s="489"/>
      <c r="E97" s="489"/>
      <c r="F97" s="489"/>
      <c r="G97" s="489"/>
      <c r="H97" s="489"/>
      <c r="I97" s="489"/>
      <c r="J97" s="479"/>
      <c r="K97" s="487"/>
      <c r="L97" s="487"/>
      <c r="M97" s="487"/>
      <c r="N97" s="488"/>
      <c r="O97" s="487"/>
      <c r="P97" s="487"/>
      <c r="Q97" s="487"/>
      <c r="R97" s="487"/>
      <c r="S97" s="489"/>
      <c r="T97" s="479"/>
    </row>
    <row r="98" spans="1:20">
      <c r="A98" s="479"/>
      <c r="B98" s="489"/>
      <c r="C98" s="489"/>
      <c r="D98" s="489"/>
      <c r="E98" s="489"/>
      <c r="F98" s="489"/>
      <c r="G98" s="489"/>
      <c r="H98" s="489"/>
      <c r="I98" s="489"/>
      <c r="J98" s="479"/>
      <c r="K98" s="487"/>
      <c r="L98" s="487"/>
      <c r="M98" s="487"/>
      <c r="N98" s="488"/>
      <c r="O98" s="487"/>
      <c r="P98" s="487"/>
      <c r="Q98" s="487"/>
      <c r="R98" s="487"/>
      <c r="S98" s="489"/>
      <c r="T98" s="479"/>
    </row>
    <row r="99" spans="1:20">
      <c r="A99" s="479"/>
      <c r="B99" s="489"/>
      <c r="C99" s="489"/>
      <c r="D99" s="489"/>
      <c r="E99" s="489"/>
      <c r="F99" s="489"/>
      <c r="G99" s="489"/>
      <c r="H99" s="489"/>
      <c r="I99" s="489"/>
      <c r="J99" s="479"/>
      <c r="K99" s="487"/>
      <c r="L99" s="487"/>
      <c r="M99" s="487"/>
      <c r="N99" s="488"/>
      <c r="O99" s="487"/>
      <c r="P99" s="487"/>
      <c r="Q99" s="487"/>
      <c r="R99" s="487"/>
      <c r="S99" s="489"/>
      <c r="T99" s="479"/>
    </row>
    <row r="100" spans="1:20">
      <c r="A100" s="479"/>
      <c r="B100" s="489"/>
      <c r="C100" s="489"/>
      <c r="D100" s="489"/>
      <c r="E100" s="489"/>
      <c r="F100" s="489"/>
      <c r="G100" s="489"/>
      <c r="H100" s="489"/>
      <c r="I100" s="489"/>
      <c r="J100" s="479"/>
      <c r="K100" s="487"/>
      <c r="L100" s="487"/>
      <c r="M100" s="487"/>
      <c r="N100" s="488"/>
      <c r="O100" s="487"/>
      <c r="P100" s="487"/>
      <c r="Q100" s="487"/>
      <c r="R100" s="487"/>
      <c r="S100" s="489"/>
      <c r="T100" s="479"/>
    </row>
    <row r="101" spans="1:20">
      <c r="A101" s="479"/>
      <c r="B101" s="489"/>
      <c r="C101" s="489"/>
      <c r="D101" s="489"/>
      <c r="E101" s="489"/>
      <c r="F101" s="489"/>
      <c r="G101" s="489"/>
      <c r="H101" s="489"/>
      <c r="I101" s="489"/>
      <c r="J101" s="479"/>
      <c r="K101" s="487"/>
      <c r="L101" s="487"/>
      <c r="M101" s="487"/>
      <c r="N101" s="488"/>
      <c r="O101" s="487"/>
      <c r="P101" s="487"/>
      <c r="Q101" s="487"/>
      <c r="R101" s="487"/>
      <c r="S101" s="489"/>
      <c r="T101" s="479"/>
    </row>
    <row r="102" spans="1:20">
      <c r="A102" s="479"/>
      <c r="B102" s="489"/>
      <c r="C102" s="489"/>
      <c r="D102" s="489"/>
      <c r="E102" s="489"/>
      <c r="F102" s="489"/>
      <c r="G102" s="489"/>
      <c r="H102" s="489"/>
      <c r="I102" s="489"/>
      <c r="J102" s="479"/>
      <c r="K102" s="487"/>
      <c r="L102" s="487"/>
      <c r="M102" s="487"/>
      <c r="N102" s="488"/>
      <c r="O102" s="487"/>
      <c r="P102" s="487"/>
      <c r="Q102" s="487"/>
      <c r="R102" s="487"/>
      <c r="S102" s="489"/>
      <c r="T102" s="479"/>
    </row>
    <row r="103" spans="1:20">
      <c r="A103" s="479"/>
      <c r="B103" s="489"/>
      <c r="C103" s="489"/>
      <c r="D103" s="489"/>
      <c r="E103" s="489"/>
      <c r="F103" s="489"/>
      <c r="G103" s="489"/>
      <c r="H103" s="489"/>
      <c r="I103" s="489"/>
      <c r="J103" s="479"/>
      <c r="K103" s="487"/>
      <c r="L103" s="487"/>
      <c r="M103" s="487"/>
      <c r="N103" s="488"/>
      <c r="O103" s="487"/>
      <c r="P103" s="487"/>
      <c r="Q103" s="487"/>
      <c r="R103" s="487"/>
      <c r="S103" s="489"/>
      <c r="T103" s="479"/>
    </row>
    <row r="104" spans="1:20">
      <c r="A104" s="479"/>
      <c r="B104" s="489"/>
      <c r="C104" s="489"/>
      <c r="D104" s="489"/>
      <c r="E104" s="489"/>
      <c r="F104" s="489"/>
      <c r="G104" s="489"/>
      <c r="H104" s="489"/>
      <c r="I104" s="489"/>
      <c r="J104" s="479"/>
      <c r="K104" s="487"/>
      <c r="L104" s="487"/>
      <c r="M104" s="487"/>
      <c r="N104" s="488"/>
      <c r="O104" s="487"/>
      <c r="P104" s="487"/>
      <c r="Q104" s="487"/>
      <c r="R104" s="487"/>
      <c r="S104" s="489"/>
      <c r="T104" s="479"/>
    </row>
    <row r="105" spans="1:20">
      <c r="A105" s="479"/>
      <c r="B105" s="489"/>
      <c r="C105" s="489"/>
      <c r="D105" s="489"/>
      <c r="E105" s="489"/>
      <c r="F105" s="489"/>
      <c r="G105" s="489"/>
      <c r="H105" s="489"/>
      <c r="I105" s="489"/>
      <c r="J105" s="479"/>
      <c r="K105" s="487"/>
      <c r="L105" s="487"/>
      <c r="M105" s="487"/>
      <c r="N105" s="488"/>
      <c r="O105" s="487"/>
      <c r="P105" s="487"/>
      <c r="Q105" s="487"/>
      <c r="R105" s="487"/>
      <c r="S105" s="489"/>
      <c r="T105" s="479"/>
    </row>
    <row r="106" spans="1:20">
      <c r="A106" s="479"/>
      <c r="B106" s="489"/>
      <c r="C106" s="489"/>
      <c r="D106" s="489"/>
      <c r="E106" s="489"/>
      <c r="F106" s="489"/>
      <c r="G106" s="489"/>
      <c r="H106" s="489"/>
      <c r="I106" s="489"/>
      <c r="J106" s="479"/>
      <c r="K106" s="487"/>
      <c r="L106" s="487"/>
      <c r="M106" s="487"/>
      <c r="N106" s="488"/>
      <c r="O106" s="487"/>
      <c r="P106" s="487"/>
      <c r="Q106" s="487"/>
      <c r="R106" s="487"/>
      <c r="S106" s="489"/>
      <c r="T106" s="479"/>
    </row>
    <row r="107" spans="1:20">
      <c r="A107" s="479"/>
      <c r="B107" s="489"/>
      <c r="C107" s="489"/>
      <c r="D107" s="489"/>
      <c r="E107" s="489"/>
      <c r="F107" s="489"/>
      <c r="G107" s="489"/>
      <c r="H107" s="489"/>
      <c r="I107" s="489"/>
      <c r="J107" s="479"/>
      <c r="K107" s="487"/>
      <c r="L107" s="487"/>
      <c r="M107" s="487"/>
      <c r="N107" s="488"/>
      <c r="O107" s="487"/>
      <c r="P107" s="487"/>
      <c r="Q107" s="487"/>
      <c r="R107" s="487"/>
      <c r="S107" s="489"/>
      <c r="T107" s="479"/>
    </row>
    <row r="108" spans="1:20">
      <c r="A108" s="479"/>
      <c r="B108" s="489"/>
      <c r="C108" s="489"/>
      <c r="D108" s="489"/>
      <c r="E108" s="489"/>
      <c r="F108" s="489"/>
      <c r="G108" s="489"/>
      <c r="H108" s="489"/>
      <c r="I108" s="489"/>
      <c r="J108" s="479"/>
      <c r="K108" s="487"/>
      <c r="L108" s="487"/>
      <c r="M108" s="487"/>
      <c r="N108" s="488"/>
      <c r="O108" s="487"/>
      <c r="P108" s="487"/>
      <c r="Q108" s="487"/>
      <c r="R108" s="487"/>
      <c r="S108" s="489"/>
      <c r="T108" s="479"/>
    </row>
    <row r="109" spans="1:20">
      <c r="A109" s="479"/>
      <c r="B109" s="489"/>
      <c r="C109" s="489"/>
      <c r="D109" s="489"/>
      <c r="E109" s="489"/>
      <c r="F109" s="489"/>
      <c r="G109" s="489"/>
      <c r="H109" s="489"/>
      <c r="I109" s="489"/>
      <c r="J109" s="479"/>
      <c r="K109" s="487"/>
      <c r="L109" s="487"/>
      <c r="M109" s="487"/>
      <c r="N109" s="488"/>
      <c r="O109" s="487"/>
      <c r="P109" s="487"/>
      <c r="Q109" s="487"/>
      <c r="R109" s="487"/>
      <c r="S109" s="489"/>
      <c r="T109" s="479"/>
    </row>
    <row r="110" spans="1:20">
      <c r="A110" s="479"/>
      <c r="B110" s="489"/>
      <c r="C110" s="489"/>
      <c r="D110" s="489"/>
      <c r="E110" s="489"/>
      <c r="F110" s="489"/>
      <c r="G110" s="489"/>
      <c r="H110" s="489"/>
      <c r="I110" s="489"/>
      <c r="J110" s="479"/>
      <c r="K110" s="487"/>
      <c r="L110" s="487"/>
      <c r="M110" s="487"/>
      <c r="N110" s="488"/>
      <c r="O110" s="487"/>
      <c r="P110" s="487"/>
      <c r="Q110" s="487"/>
      <c r="R110" s="487"/>
      <c r="S110" s="489"/>
      <c r="T110" s="479"/>
    </row>
    <row r="111" spans="1:20">
      <c r="A111" s="479"/>
      <c r="B111" s="489"/>
      <c r="C111" s="489"/>
      <c r="D111" s="489"/>
      <c r="E111" s="489"/>
      <c r="F111" s="489"/>
      <c r="G111" s="489"/>
      <c r="H111" s="489"/>
      <c r="I111" s="489"/>
      <c r="J111" s="479"/>
      <c r="K111" s="487"/>
      <c r="L111" s="487"/>
      <c r="M111" s="487"/>
      <c r="N111" s="488"/>
      <c r="O111" s="487"/>
      <c r="P111" s="487"/>
      <c r="Q111" s="487"/>
      <c r="R111" s="487"/>
      <c r="S111" s="489"/>
      <c r="T111" s="479"/>
    </row>
    <row r="112" spans="1:20">
      <c r="A112" s="479"/>
      <c r="B112" s="489"/>
      <c r="C112" s="489"/>
      <c r="D112" s="489"/>
      <c r="E112" s="489"/>
      <c r="F112" s="489"/>
      <c r="G112" s="489"/>
      <c r="H112" s="489"/>
      <c r="I112" s="489"/>
      <c r="J112" s="479"/>
      <c r="K112" s="487"/>
      <c r="L112" s="487"/>
      <c r="M112" s="487"/>
      <c r="N112" s="488"/>
      <c r="O112" s="487"/>
      <c r="P112" s="487"/>
      <c r="Q112" s="487"/>
      <c r="R112" s="487"/>
      <c r="S112" s="489"/>
      <c r="T112" s="479"/>
    </row>
    <row r="113" spans="1:20">
      <c r="A113" s="479"/>
      <c r="B113" s="489"/>
      <c r="C113" s="489"/>
      <c r="D113" s="489"/>
      <c r="E113" s="489"/>
      <c r="F113" s="489"/>
      <c r="G113" s="489"/>
      <c r="H113" s="489"/>
      <c r="I113" s="489"/>
      <c r="J113" s="479"/>
      <c r="K113" s="487"/>
      <c r="L113" s="487"/>
      <c r="M113" s="487"/>
      <c r="N113" s="488"/>
      <c r="O113" s="487"/>
      <c r="P113" s="487"/>
      <c r="Q113" s="487"/>
      <c r="R113" s="487"/>
      <c r="S113" s="489"/>
      <c r="T113" s="479"/>
    </row>
    <row r="114" spans="1:20">
      <c r="A114" s="479"/>
      <c r="B114" s="489"/>
      <c r="C114" s="489"/>
      <c r="D114" s="489"/>
      <c r="E114" s="489"/>
      <c r="F114" s="489"/>
      <c r="G114" s="489"/>
      <c r="H114" s="489"/>
      <c r="I114" s="489"/>
      <c r="J114" s="479"/>
      <c r="K114" s="487"/>
      <c r="L114" s="487"/>
      <c r="M114" s="487"/>
      <c r="N114" s="488"/>
      <c r="O114" s="487"/>
      <c r="P114" s="487"/>
      <c r="Q114" s="487"/>
      <c r="R114" s="487"/>
      <c r="S114" s="489"/>
      <c r="T114" s="479"/>
    </row>
    <row r="115" spans="1:20">
      <c r="A115" s="479"/>
      <c r="B115" s="489"/>
      <c r="C115" s="489"/>
      <c r="D115" s="489"/>
      <c r="E115" s="489"/>
      <c r="F115" s="489"/>
      <c r="G115" s="489"/>
      <c r="H115" s="489"/>
      <c r="I115" s="489"/>
      <c r="J115" s="479"/>
      <c r="K115" s="487"/>
      <c r="L115" s="487"/>
      <c r="M115" s="487"/>
      <c r="N115" s="488"/>
      <c r="O115" s="487"/>
      <c r="P115" s="487"/>
      <c r="Q115" s="487"/>
      <c r="R115" s="487"/>
      <c r="S115" s="489"/>
      <c r="T115" s="479"/>
    </row>
    <row r="116" spans="1:20">
      <c r="A116" s="479"/>
      <c r="B116" s="489"/>
      <c r="C116" s="489"/>
      <c r="D116" s="489"/>
      <c r="E116" s="489"/>
      <c r="F116" s="489"/>
      <c r="G116" s="489"/>
      <c r="H116" s="489"/>
      <c r="I116" s="489"/>
      <c r="J116" s="479"/>
      <c r="K116" s="487"/>
      <c r="L116" s="487"/>
      <c r="M116" s="487"/>
      <c r="N116" s="488"/>
      <c r="O116" s="487"/>
      <c r="P116" s="487"/>
      <c r="Q116" s="487"/>
      <c r="R116" s="487"/>
      <c r="S116" s="489"/>
      <c r="T116" s="479"/>
    </row>
    <row r="117" spans="1:20">
      <c r="A117" s="479"/>
      <c r="B117" s="489"/>
      <c r="C117" s="489"/>
      <c r="D117" s="489"/>
      <c r="E117" s="489"/>
      <c r="F117" s="489"/>
      <c r="G117" s="489"/>
      <c r="H117" s="489"/>
      <c r="I117" s="489"/>
      <c r="J117" s="479"/>
      <c r="K117" s="487"/>
      <c r="L117" s="487"/>
      <c r="M117" s="487"/>
      <c r="N117" s="488"/>
      <c r="O117" s="487"/>
      <c r="P117" s="487"/>
      <c r="Q117" s="487"/>
      <c r="R117" s="487"/>
      <c r="S117" s="489"/>
      <c r="T117" s="479"/>
    </row>
    <row r="118" spans="1:20">
      <c r="A118" s="479"/>
      <c r="B118" s="489"/>
      <c r="C118" s="489"/>
      <c r="D118" s="489"/>
      <c r="E118" s="489"/>
      <c r="F118" s="489"/>
      <c r="G118" s="489"/>
      <c r="H118" s="489"/>
      <c r="I118" s="489"/>
      <c r="J118" s="479"/>
      <c r="K118" s="487"/>
      <c r="L118" s="487"/>
      <c r="M118" s="487"/>
      <c r="N118" s="488"/>
      <c r="O118" s="487"/>
      <c r="P118" s="487"/>
      <c r="Q118" s="487"/>
      <c r="R118" s="487"/>
      <c r="S118" s="489"/>
      <c r="T118" s="479"/>
    </row>
    <row r="119" spans="1:20">
      <c r="A119" s="479"/>
      <c r="B119" s="489"/>
      <c r="C119" s="489"/>
      <c r="D119" s="489"/>
      <c r="E119" s="489"/>
      <c r="F119" s="489"/>
      <c r="G119" s="489"/>
      <c r="H119" s="489"/>
      <c r="I119" s="489"/>
      <c r="J119" s="479"/>
      <c r="K119" s="487"/>
      <c r="L119" s="487"/>
      <c r="M119" s="487"/>
      <c r="N119" s="488"/>
      <c r="O119" s="487"/>
      <c r="P119" s="487"/>
      <c r="Q119" s="487"/>
      <c r="R119" s="487"/>
      <c r="S119" s="489"/>
      <c r="T119" s="479"/>
    </row>
    <row r="120" spans="1:20">
      <c r="A120" s="479"/>
      <c r="B120" s="489"/>
      <c r="C120" s="489"/>
      <c r="D120" s="489"/>
      <c r="E120" s="489"/>
      <c r="F120" s="489"/>
      <c r="G120" s="489"/>
      <c r="H120" s="489"/>
      <c r="I120" s="489"/>
      <c r="J120" s="479"/>
      <c r="K120" s="487"/>
      <c r="L120" s="487"/>
      <c r="M120" s="487"/>
      <c r="N120" s="488"/>
      <c r="O120" s="487"/>
      <c r="P120" s="487"/>
      <c r="Q120" s="487"/>
      <c r="R120" s="487"/>
      <c r="S120" s="489"/>
      <c r="T120" s="479"/>
    </row>
    <row r="121" spans="1:20">
      <c r="A121" s="479"/>
      <c r="B121" s="489"/>
      <c r="C121" s="489"/>
      <c r="D121" s="489"/>
      <c r="E121" s="489"/>
      <c r="F121" s="489"/>
      <c r="G121" s="489"/>
      <c r="H121" s="489"/>
      <c r="I121" s="489"/>
      <c r="J121" s="479"/>
      <c r="K121" s="487"/>
      <c r="L121" s="487"/>
      <c r="M121" s="487"/>
      <c r="N121" s="488"/>
      <c r="O121" s="487"/>
      <c r="P121" s="487"/>
      <c r="Q121" s="487"/>
      <c r="R121" s="487"/>
      <c r="S121" s="489"/>
      <c r="T121" s="479"/>
    </row>
    <row r="122" spans="1:20">
      <c r="A122" s="479"/>
      <c r="B122" s="489"/>
      <c r="C122" s="489"/>
      <c r="D122" s="489"/>
      <c r="E122" s="489"/>
      <c r="F122" s="489"/>
      <c r="G122" s="489"/>
      <c r="H122" s="489"/>
      <c r="I122" s="489"/>
      <c r="J122" s="479"/>
      <c r="K122" s="487"/>
      <c r="L122" s="487"/>
      <c r="M122" s="487"/>
      <c r="N122" s="488"/>
      <c r="O122" s="487"/>
      <c r="P122" s="487"/>
      <c r="Q122" s="487"/>
      <c r="R122" s="487"/>
      <c r="S122" s="489"/>
      <c r="T122" s="479"/>
    </row>
    <row r="123" spans="1:20">
      <c r="A123" s="479"/>
      <c r="B123" s="489"/>
      <c r="C123" s="489"/>
      <c r="D123" s="489"/>
      <c r="E123" s="489"/>
      <c r="F123" s="489"/>
      <c r="G123" s="489"/>
      <c r="H123" s="489"/>
      <c r="I123" s="489"/>
      <c r="J123" s="479"/>
      <c r="K123" s="487"/>
      <c r="L123" s="487"/>
      <c r="M123" s="487"/>
      <c r="N123" s="488"/>
      <c r="O123" s="487"/>
      <c r="P123" s="487"/>
      <c r="Q123" s="487"/>
      <c r="R123" s="487"/>
      <c r="S123" s="489"/>
      <c r="T123" s="479"/>
    </row>
    <row r="124" spans="1:20">
      <c r="A124" s="479"/>
      <c r="B124" s="489"/>
      <c r="C124" s="489"/>
      <c r="D124" s="489"/>
      <c r="E124" s="489"/>
      <c r="F124" s="489"/>
      <c r="G124" s="489"/>
      <c r="H124" s="489"/>
      <c r="I124" s="489"/>
      <c r="J124" s="479"/>
      <c r="K124" s="487"/>
      <c r="L124" s="487"/>
      <c r="M124" s="487"/>
      <c r="N124" s="488"/>
      <c r="O124" s="487"/>
      <c r="P124" s="487"/>
      <c r="Q124" s="487"/>
      <c r="R124" s="487"/>
      <c r="S124" s="489"/>
      <c r="T124" s="479"/>
    </row>
    <row r="125" spans="1:20">
      <c r="A125" s="479"/>
      <c r="B125" s="489"/>
      <c r="C125" s="489"/>
      <c r="D125" s="489"/>
      <c r="E125" s="489"/>
      <c r="F125" s="489"/>
      <c r="G125" s="489"/>
      <c r="H125" s="489"/>
      <c r="I125" s="489"/>
      <c r="J125" s="479"/>
      <c r="K125" s="487"/>
      <c r="L125" s="487"/>
      <c r="M125" s="487"/>
      <c r="N125" s="488"/>
      <c r="O125" s="487"/>
      <c r="P125" s="487"/>
      <c r="Q125" s="487"/>
      <c r="R125" s="487"/>
      <c r="S125" s="489"/>
      <c r="T125" s="479"/>
    </row>
    <row r="126" spans="1:20">
      <c r="A126" s="479"/>
      <c r="B126" s="489"/>
      <c r="C126" s="489"/>
      <c r="D126" s="489"/>
      <c r="E126" s="489"/>
      <c r="F126" s="489"/>
      <c r="G126" s="489"/>
      <c r="H126" s="489"/>
      <c r="I126" s="489"/>
      <c r="J126" s="479"/>
      <c r="K126" s="487"/>
      <c r="L126" s="487"/>
      <c r="M126" s="487"/>
      <c r="N126" s="488"/>
      <c r="O126" s="487"/>
      <c r="P126" s="487"/>
      <c r="Q126" s="487"/>
      <c r="R126" s="487"/>
      <c r="S126" s="489"/>
      <c r="T126" s="479"/>
    </row>
    <row r="127" spans="1:20">
      <c r="A127" s="479"/>
      <c r="B127" s="489"/>
      <c r="C127" s="489"/>
      <c r="D127" s="489"/>
      <c r="E127" s="489"/>
      <c r="F127" s="489"/>
      <c r="G127" s="489"/>
      <c r="H127" s="489"/>
      <c r="I127" s="489"/>
      <c r="J127" s="479"/>
      <c r="K127" s="487"/>
      <c r="L127" s="487"/>
      <c r="M127" s="487"/>
      <c r="N127" s="488"/>
      <c r="O127" s="487"/>
      <c r="P127" s="487"/>
      <c r="Q127" s="487"/>
      <c r="R127" s="487"/>
      <c r="S127" s="489"/>
      <c r="T127" s="479"/>
    </row>
    <row r="128" spans="1:20">
      <c r="A128" s="479"/>
      <c r="B128" s="489"/>
      <c r="C128" s="489"/>
      <c r="D128" s="489"/>
      <c r="E128" s="489"/>
      <c r="F128" s="489"/>
      <c r="G128" s="489"/>
      <c r="H128" s="489"/>
      <c r="I128" s="489"/>
      <c r="J128" s="479"/>
      <c r="K128" s="487"/>
      <c r="L128" s="487"/>
      <c r="M128" s="487"/>
      <c r="N128" s="488"/>
      <c r="O128" s="487"/>
      <c r="P128" s="487"/>
      <c r="Q128" s="487"/>
      <c r="R128" s="487"/>
      <c r="S128" s="489"/>
      <c r="T128" s="479"/>
    </row>
    <row r="129" spans="1:20">
      <c r="A129" s="479"/>
      <c r="B129" s="489"/>
      <c r="C129" s="489"/>
      <c r="D129" s="489"/>
      <c r="E129" s="489"/>
      <c r="F129" s="489"/>
      <c r="G129" s="489"/>
      <c r="H129" s="489"/>
      <c r="I129" s="489"/>
      <c r="J129" s="479"/>
      <c r="K129" s="487"/>
      <c r="L129" s="487"/>
      <c r="M129" s="487"/>
      <c r="N129" s="488"/>
      <c r="O129" s="487"/>
      <c r="P129" s="487"/>
      <c r="Q129" s="487"/>
      <c r="R129" s="487"/>
      <c r="S129" s="489"/>
      <c r="T129" s="479"/>
    </row>
    <row r="130" spans="1:20">
      <c r="A130" s="479"/>
      <c r="B130" s="489"/>
      <c r="C130" s="489"/>
      <c r="D130" s="489"/>
      <c r="E130" s="489"/>
      <c r="F130" s="489"/>
      <c r="G130" s="489"/>
      <c r="H130" s="489"/>
      <c r="I130" s="489"/>
      <c r="J130" s="479"/>
      <c r="K130" s="487"/>
      <c r="L130" s="487"/>
      <c r="M130" s="487"/>
      <c r="N130" s="488"/>
      <c r="O130" s="487"/>
      <c r="P130" s="487"/>
      <c r="Q130" s="487"/>
      <c r="R130" s="487"/>
      <c r="S130" s="489"/>
      <c r="T130" s="479"/>
    </row>
    <row r="131" spans="1:20">
      <c r="A131" s="479"/>
      <c r="B131" s="489"/>
      <c r="C131" s="489"/>
      <c r="D131" s="489"/>
      <c r="E131" s="489"/>
      <c r="F131" s="489"/>
      <c r="G131" s="489"/>
      <c r="H131" s="489"/>
      <c r="I131" s="489"/>
      <c r="J131" s="479"/>
      <c r="K131" s="487"/>
      <c r="L131" s="487"/>
      <c r="M131" s="487"/>
      <c r="N131" s="488"/>
      <c r="O131" s="487"/>
      <c r="P131" s="487"/>
      <c r="Q131" s="487"/>
      <c r="R131" s="487"/>
      <c r="S131" s="489"/>
      <c r="T131" s="479"/>
    </row>
    <row r="132" spans="1:20">
      <c r="A132" s="479"/>
      <c r="B132" s="489"/>
      <c r="C132" s="489"/>
      <c r="D132" s="489"/>
      <c r="E132" s="489"/>
      <c r="F132" s="489"/>
      <c r="G132" s="489"/>
      <c r="H132" s="489"/>
      <c r="I132" s="489"/>
      <c r="J132" s="479"/>
      <c r="K132" s="487"/>
      <c r="L132" s="487"/>
      <c r="M132" s="487"/>
      <c r="N132" s="488"/>
      <c r="O132" s="487"/>
      <c r="P132" s="487"/>
      <c r="Q132" s="487"/>
      <c r="R132" s="487"/>
      <c r="S132" s="489"/>
      <c r="T132" s="479"/>
    </row>
    <row r="133" spans="1:20">
      <c r="A133" s="479"/>
      <c r="B133" s="489"/>
      <c r="C133" s="489"/>
      <c r="D133" s="489"/>
      <c r="E133" s="489"/>
      <c r="F133" s="489"/>
      <c r="G133" s="489"/>
      <c r="H133" s="489"/>
      <c r="I133" s="489"/>
      <c r="J133" s="479"/>
      <c r="K133" s="487"/>
      <c r="L133" s="487"/>
      <c r="M133" s="487"/>
      <c r="N133" s="488"/>
      <c r="O133" s="487"/>
      <c r="P133" s="487"/>
      <c r="Q133" s="487"/>
      <c r="R133" s="487"/>
      <c r="S133" s="489"/>
      <c r="T133" s="479"/>
    </row>
    <row r="134" spans="1:20">
      <c r="A134" s="479"/>
      <c r="B134" s="489"/>
      <c r="C134" s="489"/>
      <c r="D134" s="489"/>
      <c r="E134" s="489"/>
      <c r="F134" s="489"/>
      <c r="G134" s="489"/>
      <c r="H134" s="489"/>
      <c r="I134" s="489"/>
      <c r="J134" s="479"/>
      <c r="K134" s="487"/>
      <c r="L134" s="487"/>
      <c r="M134" s="487"/>
      <c r="N134" s="488"/>
      <c r="O134" s="487"/>
      <c r="P134" s="487"/>
      <c r="Q134" s="487"/>
      <c r="R134" s="487"/>
      <c r="S134" s="489"/>
      <c r="T134" s="479"/>
    </row>
    <row r="135" spans="1:20">
      <c r="A135" s="479"/>
      <c r="B135" s="489"/>
      <c r="C135" s="489"/>
      <c r="D135" s="489"/>
      <c r="E135" s="489"/>
      <c r="F135" s="489"/>
      <c r="G135" s="489"/>
      <c r="H135" s="489"/>
      <c r="I135" s="489"/>
      <c r="J135" s="479"/>
      <c r="K135" s="487"/>
      <c r="L135" s="487"/>
      <c r="M135" s="487"/>
      <c r="N135" s="488"/>
      <c r="O135" s="487"/>
      <c r="P135" s="487"/>
      <c r="Q135" s="487"/>
      <c r="R135" s="487"/>
      <c r="S135" s="489"/>
      <c r="T135" s="479"/>
    </row>
    <row r="136" spans="1:20">
      <c r="A136" s="479"/>
      <c r="B136" s="489"/>
      <c r="C136" s="489"/>
      <c r="D136" s="489"/>
      <c r="E136" s="489"/>
      <c r="F136" s="489"/>
      <c r="G136" s="489"/>
      <c r="H136" s="489"/>
      <c r="I136" s="489"/>
      <c r="J136" s="479"/>
      <c r="K136" s="487"/>
      <c r="L136" s="487"/>
      <c r="M136" s="487"/>
      <c r="N136" s="488"/>
      <c r="O136" s="487"/>
      <c r="P136" s="487"/>
      <c r="Q136" s="487"/>
      <c r="R136" s="487"/>
      <c r="S136" s="489"/>
      <c r="T136" s="479"/>
    </row>
    <row r="137" spans="1:20">
      <c r="A137" s="479"/>
      <c r="B137" s="489"/>
      <c r="C137" s="489"/>
      <c r="D137" s="489"/>
      <c r="E137" s="489"/>
      <c r="F137" s="489"/>
      <c r="G137" s="489"/>
      <c r="H137" s="489"/>
      <c r="I137" s="489"/>
      <c r="J137" s="479"/>
      <c r="K137" s="487"/>
      <c r="L137" s="487"/>
      <c r="M137" s="487"/>
      <c r="N137" s="488"/>
      <c r="O137" s="487"/>
      <c r="P137" s="487"/>
      <c r="Q137" s="487"/>
      <c r="R137" s="487"/>
      <c r="S137" s="489"/>
      <c r="T137" s="479"/>
    </row>
    <row r="138" spans="1:20">
      <c r="A138" s="479"/>
      <c r="B138" s="489"/>
      <c r="C138" s="489"/>
      <c r="D138" s="489"/>
      <c r="E138" s="489"/>
      <c r="F138" s="489"/>
      <c r="G138" s="489"/>
      <c r="H138" s="489"/>
      <c r="I138" s="489"/>
      <c r="J138" s="479"/>
      <c r="K138" s="487"/>
      <c r="L138" s="487"/>
      <c r="M138" s="487"/>
      <c r="N138" s="488"/>
      <c r="O138" s="487"/>
      <c r="P138" s="487"/>
      <c r="Q138" s="487"/>
      <c r="R138" s="487"/>
      <c r="S138" s="489"/>
      <c r="T138" s="479"/>
    </row>
    <row r="139" spans="1:20">
      <c r="A139" s="479"/>
      <c r="B139" s="489"/>
      <c r="C139" s="489"/>
      <c r="D139" s="489"/>
      <c r="E139" s="489"/>
      <c r="F139" s="489"/>
      <c r="G139" s="489"/>
      <c r="H139" s="489"/>
      <c r="I139" s="489"/>
      <c r="J139" s="479"/>
      <c r="K139" s="487"/>
      <c r="L139" s="487"/>
      <c r="M139" s="487"/>
      <c r="N139" s="488"/>
      <c r="O139" s="487"/>
      <c r="P139" s="487"/>
      <c r="Q139" s="487"/>
      <c r="R139" s="487"/>
      <c r="S139" s="489"/>
      <c r="T139" s="479"/>
    </row>
    <row r="140" spans="1:20">
      <c r="A140" s="479"/>
      <c r="B140" s="489"/>
      <c r="C140" s="489"/>
      <c r="D140" s="489"/>
      <c r="E140" s="489"/>
      <c r="F140" s="489"/>
      <c r="G140" s="489"/>
      <c r="H140" s="489"/>
      <c r="I140" s="489"/>
      <c r="J140" s="479"/>
      <c r="K140" s="487"/>
      <c r="L140" s="487"/>
      <c r="M140" s="487"/>
      <c r="N140" s="488"/>
      <c r="O140" s="487"/>
      <c r="P140" s="487"/>
      <c r="Q140" s="487"/>
      <c r="R140" s="487"/>
      <c r="S140" s="489"/>
      <c r="T140" s="479"/>
    </row>
    <row r="141" spans="1:20">
      <c r="A141" s="479"/>
      <c r="B141" s="489"/>
      <c r="C141" s="489"/>
      <c r="D141" s="489"/>
      <c r="E141" s="489"/>
      <c r="F141" s="489"/>
      <c r="G141" s="489"/>
      <c r="H141" s="489"/>
      <c r="I141" s="489"/>
      <c r="J141" s="479"/>
      <c r="K141" s="487"/>
      <c r="L141" s="487"/>
      <c r="M141" s="487"/>
      <c r="N141" s="488"/>
      <c r="O141" s="487"/>
      <c r="P141" s="487"/>
      <c r="Q141" s="487"/>
      <c r="R141" s="487"/>
      <c r="S141" s="489"/>
      <c r="T141" s="479"/>
    </row>
    <row r="142" spans="1:20">
      <c r="A142" s="479"/>
      <c r="B142" s="489"/>
      <c r="C142" s="489"/>
      <c r="D142" s="489"/>
      <c r="E142" s="489"/>
      <c r="F142" s="489"/>
      <c r="G142" s="489"/>
      <c r="H142" s="489"/>
      <c r="I142" s="489"/>
      <c r="J142" s="479"/>
      <c r="K142" s="487"/>
      <c r="L142" s="487"/>
      <c r="M142" s="487"/>
      <c r="N142" s="488"/>
      <c r="O142" s="487"/>
      <c r="P142" s="487"/>
      <c r="Q142" s="487"/>
      <c r="R142" s="487"/>
      <c r="S142" s="489"/>
      <c r="T142" s="479"/>
    </row>
    <row r="143" spans="1:20">
      <c r="A143" s="479"/>
      <c r="B143" s="489"/>
      <c r="C143" s="489"/>
      <c r="D143" s="489"/>
      <c r="E143" s="489"/>
      <c r="F143" s="489"/>
      <c r="G143" s="489"/>
      <c r="H143" s="489"/>
      <c r="I143" s="489"/>
      <c r="J143" s="479"/>
      <c r="K143" s="487"/>
      <c r="L143" s="487"/>
      <c r="M143" s="487"/>
      <c r="N143" s="488"/>
      <c r="O143" s="487"/>
      <c r="P143" s="487"/>
      <c r="Q143" s="487"/>
      <c r="R143" s="487"/>
      <c r="S143" s="489"/>
      <c r="T143" s="479"/>
    </row>
    <row r="144" spans="1:20">
      <c r="A144" s="479"/>
      <c r="B144" s="489"/>
      <c r="C144" s="489"/>
      <c r="D144" s="489"/>
      <c r="E144" s="489"/>
      <c r="F144" s="489"/>
      <c r="G144" s="489"/>
      <c r="H144" s="489"/>
      <c r="I144" s="489"/>
      <c r="J144" s="479"/>
      <c r="K144" s="487"/>
      <c r="L144" s="487"/>
      <c r="M144" s="487"/>
      <c r="N144" s="488"/>
      <c r="O144" s="487"/>
      <c r="P144" s="487"/>
      <c r="Q144" s="487"/>
      <c r="R144" s="487"/>
      <c r="S144" s="489"/>
      <c r="T144" s="479"/>
    </row>
    <row r="145" spans="1:20">
      <c r="A145" s="479"/>
      <c r="B145" s="489"/>
      <c r="C145" s="489"/>
      <c r="D145" s="489"/>
      <c r="E145" s="489"/>
      <c r="F145" s="489"/>
      <c r="G145" s="489"/>
      <c r="H145" s="489"/>
      <c r="I145" s="489"/>
      <c r="J145" s="479"/>
      <c r="K145" s="487"/>
      <c r="L145" s="487"/>
      <c r="M145" s="487"/>
      <c r="N145" s="488"/>
      <c r="O145" s="487"/>
      <c r="P145" s="487"/>
      <c r="Q145" s="487"/>
      <c r="R145" s="487"/>
      <c r="S145" s="489"/>
      <c r="T145" s="479"/>
    </row>
    <row r="146" spans="1:20">
      <c r="A146" s="479"/>
      <c r="B146" s="489"/>
      <c r="C146" s="489"/>
      <c r="D146" s="489"/>
      <c r="E146" s="489"/>
      <c r="F146" s="489"/>
      <c r="G146" s="489"/>
      <c r="H146" s="489"/>
      <c r="I146" s="489"/>
      <c r="J146" s="479"/>
      <c r="K146" s="487"/>
      <c r="L146" s="487"/>
      <c r="M146" s="487"/>
      <c r="N146" s="488"/>
      <c r="O146" s="487"/>
      <c r="P146" s="487"/>
      <c r="Q146" s="487"/>
      <c r="R146" s="487"/>
      <c r="S146" s="489"/>
      <c r="T146" s="479"/>
    </row>
    <row r="147" spans="1:20">
      <c r="A147" s="479"/>
      <c r="B147" s="489"/>
      <c r="C147" s="489"/>
      <c r="D147" s="489"/>
      <c r="E147" s="489"/>
      <c r="F147" s="489"/>
      <c r="G147" s="489"/>
      <c r="H147" s="489"/>
      <c r="I147" s="489"/>
      <c r="J147" s="479"/>
      <c r="K147" s="487"/>
      <c r="L147" s="487"/>
      <c r="M147" s="487"/>
      <c r="N147" s="488"/>
      <c r="O147" s="487"/>
      <c r="P147" s="487"/>
      <c r="Q147" s="487"/>
      <c r="R147" s="487"/>
      <c r="S147" s="489"/>
      <c r="T147" s="479"/>
    </row>
    <row r="148" spans="1:20">
      <c r="A148" s="479"/>
      <c r="B148" s="489"/>
      <c r="C148" s="489"/>
      <c r="D148" s="489"/>
      <c r="E148" s="489"/>
      <c r="F148" s="489"/>
      <c r="G148" s="489"/>
      <c r="H148" s="489"/>
      <c r="I148" s="489"/>
      <c r="J148" s="479"/>
      <c r="K148" s="487"/>
      <c r="L148" s="487"/>
      <c r="M148" s="487"/>
      <c r="N148" s="488"/>
      <c r="O148" s="487"/>
      <c r="P148" s="487"/>
      <c r="Q148" s="487"/>
      <c r="R148" s="487"/>
      <c r="S148" s="489"/>
      <c r="T148" s="479"/>
    </row>
    <row r="149" spans="1:20">
      <c r="A149" s="479"/>
      <c r="B149" s="489"/>
      <c r="C149" s="489"/>
      <c r="D149" s="489"/>
      <c r="E149" s="489"/>
      <c r="F149" s="489"/>
      <c r="G149" s="489"/>
      <c r="H149" s="489"/>
      <c r="I149" s="489"/>
      <c r="J149" s="479"/>
      <c r="K149" s="487"/>
      <c r="L149" s="487"/>
      <c r="M149" s="487"/>
      <c r="N149" s="488"/>
      <c r="O149" s="487"/>
      <c r="P149" s="487"/>
      <c r="Q149" s="487"/>
      <c r="R149" s="487"/>
      <c r="S149" s="489"/>
      <c r="T149" s="479"/>
    </row>
    <row r="150" spans="1:20">
      <c r="A150" s="479"/>
      <c r="B150" s="489"/>
      <c r="C150" s="489"/>
      <c r="D150" s="489"/>
      <c r="E150" s="489"/>
      <c r="F150" s="489"/>
      <c r="G150" s="489"/>
      <c r="H150" s="489"/>
      <c r="I150" s="489"/>
      <c r="J150" s="479"/>
      <c r="K150" s="487"/>
      <c r="L150" s="487"/>
      <c r="M150" s="487"/>
      <c r="N150" s="488"/>
      <c r="O150" s="487"/>
      <c r="P150" s="487"/>
      <c r="Q150" s="487"/>
      <c r="R150" s="487"/>
      <c r="S150" s="489"/>
      <c r="T150" s="479"/>
    </row>
    <row r="151" spans="1:20">
      <c r="A151" s="479"/>
      <c r="B151" s="489"/>
      <c r="C151" s="489"/>
      <c r="D151" s="489"/>
      <c r="E151" s="489"/>
      <c r="F151" s="489"/>
      <c r="G151" s="489"/>
      <c r="H151" s="489"/>
      <c r="I151" s="489"/>
      <c r="J151" s="479"/>
      <c r="K151" s="487"/>
      <c r="L151" s="487"/>
      <c r="M151" s="487"/>
      <c r="N151" s="488"/>
      <c r="O151" s="487"/>
      <c r="P151" s="487"/>
      <c r="Q151" s="487"/>
      <c r="R151" s="487"/>
      <c r="S151" s="489"/>
      <c r="T151" s="479"/>
    </row>
    <row r="152" spans="1:20">
      <c r="A152" s="479"/>
      <c r="B152" s="489"/>
      <c r="C152" s="489"/>
      <c r="D152" s="489"/>
      <c r="E152" s="489"/>
      <c r="F152" s="489"/>
      <c r="G152" s="489"/>
      <c r="H152" s="489"/>
      <c r="I152" s="489"/>
      <c r="J152" s="479"/>
      <c r="K152" s="487"/>
      <c r="L152" s="487"/>
      <c r="M152" s="487"/>
      <c r="N152" s="488"/>
      <c r="O152" s="487"/>
      <c r="P152" s="487"/>
      <c r="Q152" s="487"/>
      <c r="R152" s="487"/>
      <c r="S152" s="489"/>
      <c r="T152" s="479"/>
    </row>
    <row r="153" spans="1:20">
      <c r="A153" s="479"/>
      <c r="B153" s="489"/>
      <c r="C153" s="489"/>
      <c r="D153" s="489"/>
      <c r="E153" s="489"/>
      <c r="F153" s="489"/>
      <c r="G153" s="489"/>
      <c r="H153" s="489"/>
      <c r="I153" s="489"/>
      <c r="J153" s="479"/>
      <c r="K153" s="487"/>
      <c r="L153" s="487"/>
      <c r="M153" s="487"/>
      <c r="N153" s="488"/>
      <c r="O153" s="487"/>
      <c r="P153" s="487"/>
      <c r="Q153" s="487"/>
      <c r="R153" s="487"/>
      <c r="S153" s="489"/>
      <c r="T153" s="479"/>
    </row>
    <row r="154" spans="1:20">
      <c r="A154" s="479"/>
      <c r="B154" s="489"/>
      <c r="C154" s="489"/>
      <c r="D154" s="489"/>
      <c r="E154" s="489"/>
      <c r="F154" s="489"/>
      <c r="G154" s="489"/>
      <c r="H154" s="489"/>
      <c r="I154" s="489"/>
      <c r="J154" s="479"/>
      <c r="K154" s="487"/>
      <c r="L154" s="487"/>
      <c r="M154" s="487"/>
      <c r="N154" s="488"/>
      <c r="O154" s="487"/>
      <c r="P154" s="487"/>
      <c r="Q154" s="487"/>
      <c r="R154" s="487"/>
      <c r="S154" s="489"/>
      <c r="T154" s="479"/>
    </row>
    <row r="155" spans="1:20">
      <c r="A155" s="479"/>
      <c r="B155" s="489"/>
      <c r="C155" s="489"/>
      <c r="D155" s="489"/>
      <c r="E155" s="489"/>
      <c r="F155" s="489"/>
      <c r="G155" s="489"/>
      <c r="H155" s="489"/>
      <c r="I155" s="489"/>
      <c r="J155" s="479"/>
      <c r="K155" s="487"/>
      <c r="L155" s="487"/>
      <c r="M155" s="487"/>
      <c r="N155" s="488"/>
      <c r="O155" s="487"/>
      <c r="P155" s="487"/>
      <c r="Q155" s="487"/>
      <c r="R155" s="487"/>
      <c r="S155" s="489"/>
      <c r="T155" s="479"/>
    </row>
    <row r="156" spans="1:20">
      <c r="A156" s="479"/>
      <c r="B156" s="489"/>
      <c r="C156" s="489"/>
      <c r="D156" s="489"/>
      <c r="E156" s="489"/>
      <c r="F156" s="489"/>
      <c r="G156" s="489"/>
      <c r="H156" s="489"/>
      <c r="I156" s="489"/>
      <c r="J156" s="479"/>
      <c r="K156" s="487"/>
      <c r="L156" s="487"/>
      <c r="M156" s="487"/>
      <c r="N156" s="488"/>
      <c r="O156" s="487"/>
      <c r="P156" s="487"/>
      <c r="Q156" s="487"/>
      <c r="R156" s="487"/>
      <c r="S156" s="489"/>
      <c r="T156" s="479"/>
    </row>
    <row r="157" spans="1:20">
      <c r="A157" s="479"/>
      <c r="B157" s="489"/>
      <c r="C157" s="489"/>
      <c r="D157" s="489"/>
      <c r="E157" s="489"/>
      <c r="F157" s="489"/>
      <c r="G157" s="489"/>
      <c r="H157" s="489"/>
      <c r="I157" s="489"/>
      <c r="J157" s="479"/>
      <c r="K157" s="487"/>
      <c r="L157" s="487"/>
      <c r="M157" s="487"/>
      <c r="N157" s="488"/>
      <c r="O157" s="487"/>
      <c r="P157" s="487"/>
      <c r="Q157" s="487"/>
      <c r="R157" s="487"/>
      <c r="S157" s="489"/>
      <c r="T157" s="479"/>
    </row>
    <row r="158" spans="1:20">
      <c r="A158" s="479"/>
      <c r="B158" s="489"/>
      <c r="C158" s="489"/>
      <c r="D158" s="489"/>
      <c r="E158" s="489"/>
      <c r="F158" s="489"/>
      <c r="G158" s="489"/>
      <c r="H158" s="489"/>
      <c r="I158" s="489"/>
      <c r="J158" s="479"/>
      <c r="K158" s="487"/>
      <c r="L158" s="487"/>
      <c r="M158" s="487"/>
      <c r="N158" s="488"/>
      <c r="O158" s="487"/>
      <c r="P158" s="487"/>
      <c r="Q158" s="487"/>
      <c r="R158" s="487"/>
      <c r="S158" s="489"/>
      <c r="T158" s="479"/>
    </row>
    <row r="159" spans="1:20">
      <c r="A159" s="479"/>
      <c r="B159" s="489"/>
      <c r="C159" s="489"/>
      <c r="D159" s="489"/>
      <c r="E159" s="489"/>
      <c r="F159" s="489"/>
      <c r="G159" s="489"/>
      <c r="H159" s="489"/>
      <c r="I159" s="489"/>
      <c r="J159" s="479"/>
      <c r="K159" s="487"/>
      <c r="L159" s="487"/>
      <c r="M159" s="487"/>
      <c r="N159" s="488"/>
      <c r="O159" s="487"/>
      <c r="P159" s="487"/>
      <c r="Q159" s="487"/>
      <c r="R159" s="487"/>
      <c r="S159" s="489"/>
      <c r="T159" s="479"/>
    </row>
    <row r="160" spans="1:20">
      <c r="A160" s="479"/>
      <c r="B160" s="489"/>
      <c r="C160" s="489"/>
      <c r="D160" s="489"/>
      <c r="E160" s="489"/>
      <c r="F160" s="489"/>
      <c r="G160" s="489"/>
      <c r="H160" s="489"/>
      <c r="I160" s="489"/>
      <c r="J160" s="479"/>
      <c r="K160" s="487"/>
      <c r="L160" s="487"/>
      <c r="M160" s="487"/>
      <c r="N160" s="488"/>
      <c r="O160" s="487"/>
      <c r="P160" s="487"/>
      <c r="Q160" s="487"/>
      <c r="R160" s="487"/>
      <c r="S160" s="489"/>
      <c r="T160" s="479"/>
    </row>
    <row r="161" spans="1:20">
      <c r="A161" s="479"/>
      <c r="B161" s="489"/>
      <c r="C161" s="489"/>
      <c r="D161" s="489"/>
      <c r="E161" s="489"/>
      <c r="F161" s="489"/>
      <c r="G161" s="489"/>
      <c r="H161" s="489"/>
      <c r="I161" s="489"/>
      <c r="J161" s="479"/>
      <c r="K161" s="487"/>
      <c r="L161" s="487"/>
      <c r="M161" s="487"/>
      <c r="N161" s="488"/>
      <c r="O161" s="487"/>
      <c r="P161" s="487"/>
      <c r="Q161" s="487"/>
      <c r="R161" s="487"/>
      <c r="S161" s="489"/>
      <c r="T161" s="479"/>
    </row>
    <row r="162" spans="1:20">
      <c r="A162" s="479"/>
      <c r="B162" s="489"/>
      <c r="C162" s="489"/>
      <c r="D162" s="489"/>
      <c r="E162" s="489"/>
      <c r="F162" s="489"/>
      <c r="G162" s="489"/>
      <c r="H162" s="489"/>
      <c r="I162" s="489"/>
      <c r="J162" s="479"/>
      <c r="K162" s="487"/>
      <c r="L162" s="487"/>
      <c r="M162" s="487"/>
      <c r="N162" s="488"/>
      <c r="O162" s="487"/>
      <c r="P162" s="487"/>
      <c r="Q162" s="487"/>
      <c r="R162" s="487"/>
      <c r="S162" s="489"/>
      <c r="T162" s="479"/>
    </row>
    <row r="163" spans="1:20">
      <c r="A163" s="479"/>
      <c r="B163" s="489"/>
      <c r="C163" s="489"/>
      <c r="D163" s="489"/>
      <c r="E163" s="489"/>
      <c r="F163" s="489"/>
      <c r="G163" s="489"/>
      <c r="H163" s="489"/>
      <c r="I163" s="489"/>
      <c r="J163" s="479"/>
      <c r="K163" s="487"/>
      <c r="L163" s="487"/>
      <c r="M163" s="487"/>
      <c r="N163" s="488"/>
      <c r="O163" s="487"/>
      <c r="P163" s="487"/>
      <c r="Q163" s="487"/>
      <c r="R163" s="487"/>
      <c r="S163" s="489"/>
      <c r="T163" s="479"/>
    </row>
    <row r="164" spans="1:20">
      <c r="A164" s="479"/>
      <c r="B164" s="489"/>
      <c r="C164" s="489"/>
      <c r="D164" s="489"/>
      <c r="E164" s="489"/>
      <c r="F164" s="489"/>
      <c r="G164" s="489"/>
      <c r="H164" s="489"/>
      <c r="I164" s="489"/>
      <c r="J164" s="479"/>
      <c r="K164" s="487"/>
      <c r="L164" s="487"/>
      <c r="M164" s="487"/>
      <c r="N164" s="488"/>
      <c r="O164" s="487"/>
      <c r="P164" s="487"/>
      <c r="Q164" s="487"/>
      <c r="R164" s="487"/>
      <c r="S164" s="489"/>
      <c r="T164" s="479"/>
    </row>
    <row r="165" spans="1:20">
      <c r="A165" s="479"/>
      <c r="B165" s="489"/>
      <c r="C165" s="489"/>
      <c r="D165" s="489"/>
      <c r="E165" s="489"/>
      <c r="F165" s="489"/>
      <c r="G165" s="489"/>
      <c r="H165" s="489"/>
      <c r="I165" s="489"/>
      <c r="J165" s="479"/>
      <c r="K165" s="487"/>
      <c r="L165" s="487"/>
      <c r="M165" s="487"/>
      <c r="N165" s="488"/>
      <c r="O165" s="487"/>
      <c r="P165" s="487"/>
      <c r="Q165" s="487"/>
      <c r="R165" s="487"/>
      <c r="S165" s="489"/>
      <c r="T165" s="479"/>
    </row>
    <row r="166" spans="1:20">
      <c r="A166" s="479"/>
      <c r="B166" s="489"/>
      <c r="C166" s="489"/>
      <c r="D166" s="489"/>
      <c r="E166" s="489"/>
      <c r="F166" s="489"/>
      <c r="G166" s="489"/>
      <c r="H166" s="489"/>
      <c r="I166" s="489"/>
      <c r="J166" s="479"/>
      <c r="K166" s="487"/>
      <c r="L166" s="487"/>
      <c r="M166" s="487"/>
      <c r="N166" s="488"/>
      <c r="O166" s="487"/>
      <c r="P166" s="487"/>
      <c r="Q166" s="487"/>
      <c r="R166" s="487"/>
      <c r="S166" s="489"/>
      <c r="T166" s="479"/>
    </row>
    <row r="167" spans="1:20">
      <c r="A167" s="479"/>
      <c r="B167" s="489"/>
      <c r="C167" s="489"/>
      <c r="D167" s="489"/>
      <c r="E167" s="489"/>
      <c r="F167" s="489"/>
      <c r="G167" s="489"/>
      <c r="H167" s="489"/>
      <c r="I167" s="489"/>
      <c r="J167" s="479"/>
      <c r="K167" s="487"/>
      <c r="L167" s="487"/>
      <c r="M167" s="487"/>
      <c r="N167" s="488"/>
      <c r="O167" s="487"/>
      <c r="P167" s="487"/>
      <c r="Q167" s="487"/>
      <c r="R167" s="487"/>
      <c r="S167" s="489"/>
      <c r="T167" s="479"/>
    </row>
    <row r="168" spans="1:20">
      <c r="A168" s="479"/>
      <c r="B168" s="489"/>
      <c r="C168" s="489"/>
      <c r="D168" s="489"/>
      <c r="E168" s="489"/>
      <c r="F168" s="489"/>
      <c r="G168" s="489"/>
      <c r="H168" s="489"/>
      <c r="I168" s="489"/>
      <c r="J168" s="479"/>
      <c r="K168" s="487"/>
      <c r="L168" s="487"/>
      <c r="M168" s="487"/>
      <c r="N168" s="488"/>
      <c r="O168" s="487"/>
      <c r="P168" s="487"/>
      <c r="Q168" s="487"/>
      <c r="R168" s="487"/>
      <c r="S168" s="489"/>
      <c r="T168" s="479"/>
    </row>
    <row r="169" spans="1:20">
      <c r="A169" s="479"/>
      <c r="B169" s="489"/>
      <c r="C169" s="489"/>
      <c r="D169" s="489"/>
      <c r="E169" s="489"/>
      <c r="F169" s="489"/>
      <c r="G169" s="489"/>
      <c r="H169" s="489"/>
      <c r="I169" s="489"/>
      <c r="J169" s="479"/>
      <c r="K169" s="487"/>
      <c r="L169" s="487"/>
      <c r="M169" s="487"/>
      <c r="N169" s="488"/>
      <c r="O169" s="487"/>
      <c r="P169" s="487"/>
      <c r="Q169" s="487"/>
      <c r="R169" s="487"/>
      <c r="S169" s="489"/>
      <c r="T169" s="479"/>
    </row>
    <row r="170" spans="1:20">
      <c r="A170" s="479"/>
      <c r="B170" s="489"/>
      <c r="C170" s="489"/>
      <c r="D170" s="489"/>
      <c r="E170" s="489"/>
      <c r="F170" s="489"/>
      <c r="G170" s="489"/>
      <c r="H170" s="489"/>
      <c r="I170" s="489"/>
      <c r="J170" s="479"/>
      <c r="K170" s="487"/>
      <c r="L170" s="487"/>
      <c r="M170" s="487"/>
      <c r="N170" s="488"/>
      <c r="O170" s="487"/>
      <c r="P170" s="487"/>
      <c r="Q170" s="487"/>
      <c r="R170" s="487"/>
      <c r="S170" s="489"/>
      <c r="T170" s="479"/>
    </row>
    <row r="171" spans="1:20">
      <c r="A171" s="479"/>
      <c r="B171" s="489"/>
      <c r="C171" s="489"/>
      <c r="D171" s="489"/>
      <c r="E171" s="489"/>
      <c r="F171" s="489"/>
      <c r="G171" s="489"/>
      <c r="H171" s="489"/>
      <c r="I171" s="489"/>
      <c r="J171" s="479"/>
      <c r="K171" s="487"/>
      <c r="L171" s="487"/>
      <c r="M171" s="487"/>
      <c r="N171" s="488"/>
      <c r="O171" s="487"/>
      <c r="P171" s="487"/>
      <c r="Q171" s="487"/>
      <c r="R171" s="487"/>
      <c r="S171" s="489"/>
      <c r="T171" s="479"/>
    </row>
    <row r="172" spans="1:20">
      <c r="A172" s="479"/>
      <c r="B172" s="489"/>
      <c r="C172" s="489"/>
      <c r="D172" s="489"/>
      <c r="E172" s="489"/>
      <c r="F172" s="489"/>
      <c r="G172" s="489"/>
      <c r="H172" s="489"/>
      <c r="I172" s="489"/>
      <c r="J172" s="479"/>
      <c r="K172" s="487"/>
      <c r="L172" s="487"/>
      <c r="M172" s="487"/>
      <c r="N172" s="488"/>
      <c r="O172" s="487"/>
      <c r="P172" s="487"/>
      <c r="Q172" s="487"/>
      <c r="R172" s="487"/>
      <c r="S172" s="489"/>
      <c r="T172" s="479"/>
    </row>
    <row r="173" spans="1:20">
      <c r="A173" s="479"/>
      <c r="B173" s="489"/>
      <c r="C173" s="489"/>
      <c r="D173" s="489"/>
      <c r="E173" s="489"/>
      <c r="F173" s="489"/>
      <c r="G173" s="489"/>
      <c r="H173" s="489"/>
      <c r="I173" s="489"/>
      <c r="J173" s="479"/>
      <c r="K173" s="487"/>
      <c r="L173" s="487"/>
      <c r="M173" s="487"/>
      <c r="N173" s="488"/>
      <c r="O173" s="487"/>
      <c r="P173" s="487"/>
      <c r="Q173" s="487"/>
      <c r="R173" s="487"/>
      <c r="S173" s="489"/>
      <c r="T173" s="479"/>
    </row>
    <row r="174" spans="1:20">
      <c r="A174" s="479"/>
      <c r="B174" s="489"/>
      <c r="C174" s="489"/>
      <c r="D174" s="489"/>
      <c r="E174" s="489"/>
      <c r="F174" s="489"/>
      <c r="G174" s="489"/>
      <c r="H174" s="489"/>
      <c r="I174" s="489"/>
      <c r="J174" s="479"/>
      <c r="K174" s="487"/>
      <c r="L174" s="487"/>
      <c r="M174" s="487"/>
      <c r="N174" s="488"/>
      <c r="O174" s="487"/>
      <c r="P174" s="487"/>
      <c r="Q174" s="487"/>
      <c r="R174" s="487"/>
      <c r="S174" s="489"/>
      <c r="T174" s="479"/>
    </row>
    <row r="175" spans="1:20">
      <c r="A175" s="479"/>
      <c r="B175" s="489"/>
      <c r="C175" s="489"/>
      <c r="D175" s="489"/>
      <c r="E175" s="489"/>
      <c r="F175" s="489"/>
      <c r="G175" s="489"/>
      <c r="H175" s="489"/>
      <c r="I175" s="489"/>
      <c r="J175" s="479"/>
      <c r="K175" s="487"/>
      <c r="L175" s="487"/>
      <c r="M175" s="487"/>
      <c r="N175" s="488"/>
      <c r="O175" s="487"/>
      <c r="P175" s="487"/>
      <c r="Q175" s="487"/>
      <c r="R175" s="487"/>
      <c r="S175" s="489"/>
      <c r="T175" s="479"/>
    </row>
    <row r="176" spans="1:20">
      <c r="A176" s="479"/>
      <c r="B176" s="489"/>
      <c r="C176" s="489"/>
      <c r="D176" s="489"/>
      <c r="E176" s="489"/>
      <c r="F176" s="489"/>
      <c r="G176" s="489"/>
      <c r="H176" s="489"/>
      <c r="I176" s="489"/>
      <c r="J176" s="479"/>
      <c r="K176" s="487"/>
      <c r="L176" s="487"/>
      <c r="M176" s="487"/>
      <c r="N176" s="488"/>
      <c r="O176" s="487"/>
      <c r="P176" s="487"/>
      <c r="Q176" s="487"/>
      <c r="R176" s="487"/>
      <c r="S176" s="489"/>
      <c r="T176" s="479"/>
    </row>
    <row r="177" spans="1:20">
      <c r="A177" s="479"/>
      <c r="B177" s="489"/>
      <c r="C177" s="489"/>
      <c r="D177" s="489"/>
      <c r="E177" s="489"/>
      <c r="F177" s="489"/>
      <c r="G177" s="489"/>
      <c r="H177" s="489"/>
      <c r="I177" s="489"/>
      <c r="J177" s="479"/>
      <c r="K177" s="487"/>
      <c r="L177" s="487"/>
      <c r="M177" s="487"/>
      <c r="N177" s="488"/>
      <c r="O177" s="487"/>
      <c r="P177" s="487"/>
      <c r="Q177" s="487"/>
      <c r="R177" s="487"/>
      <c r="S177" s="489"/>
      <c r="T177" s="479"/>
    </row>
    <row r="178" spans="1:20">
      <c r="A178" s="479"/>
      <c r="B178" s="489"/>
      <c r="C178" s="489"/>
      <c r="D178" s="489"/>
      <c r="E178" s="489"/>
      <c r="F178" s="489"/>
      <c r="G178" s="489"/>
      <c r="H178" s="489"/>
      <c r="I178" s="489"/>
      <c r="J178" s="479"/>
      <c r="K178" s="487"/>
      <c r="L178" s="487"/>
      <c r="M178" s="487"/>
      <c r="N178" s="488"/>
      <c r="O178" s="487"/>
      <c r="P178" s="487"/>
      <c r="Q178" s="487"/>
      <c r="R178" s="487"/>
      <c r="S178" s="489"/>
      <c r="T178" s="479"/>
    </row>
    <row r="179" spans="1:20">
      <c r="A179" s="479"/>
      <c r="B179" s="489"/>
      <c r="C179" s="489"/>
      <c r="D179" s="489"/>
      <c r="E179" s="489"/>
      <c r="F179" s="489"/>
      <c r="G179" s="489"/>
      <c r="H179" s="489"/>
      <c r="I179" s="489"/>
      <c r="J179" s="479"/>
      <c r="K179" s="487"/>
      <c r="L179" s="487"/>
      <c r="M179" s="487"/>
      <c r="N179" s="488"/>
      <c r="O179" s="487"/>
      <c r="P179" s="487"/>
      <c r="Q179" s="487"/>
      <c r="R179" s="487"/>
      <c r="S179" s="489"/>
      <c r="T179" s="479"/>
    </row>
    <row r="180" spans="1:20">
      <c r="A180" s="479"/>
      <c r="B180" s="489"/>
      <c r="C180" s="489"/>
      <c r="D180" s="489"/>
      <c r="E180" s="489"/>
      <c r="F180" s="489"/>
      <c r="G180" s="489"/>
      <c r="H180" s="489"/>
      <c r="I180" s="489"/>
      <c r="J180" s="479"/>
      <c r="K180" s="487"/>
      <c r="L180" s="487"/>
      <c r="M180" s="487"/>
      <c r="N180" s="488"/>
      <c r="O180" s="487"/>
      <c r="P180" s="487"/>
      <c r="Q180" s="487"/>
      <c r="R180" s="487"/>
      <c r="S180" s="489"/>
      <c r="T180" s="479"/>
    </row>
    <row r="181" spans="1:20">
      <c r="A181" s="479"/>
      <c r="B181" s="489"/>
      <c r="C181" s="489"/>
      <c r="D181" s="489"/>
      <c r="E181" s="489"/>
      <c r="F181" s="489"/>
      <c r="G181" s="489"/>
      <c r="H181" s="489"/>
      <c r="I181" s="489"/>
      <c r="J181" s="479"/>
      <c r="K181" s="487"/>
      <c r="L181" s="487"/>
      <c r="M181" s="487"/>
      <c r="N181" s="488"/>
      <c r="O181" s="487"/>
      <c r="P181" s="487"/>
      <c r="Q181" s="487"/>
      <c r="R181" s="487"/>
      <c r="S181" s="489"/>
      <c r="T181" s="479"/>
    </row>
    <row r="182" spans="1:20">
      <c r="A182" s="479"/>
      <c r="B182" s="489"/>
      <c r="C182" s="489"/>
      <c r="D182" s="489"/>
      <c r="E182" s="489"/>
      <c r="F182" s="489"/>
      <c r="G182" s="489"/>
      <c r="H182" s="489"/>
      <c r="I182" s="489"/>
      <c r="J182" s="479"/>
      <c r="K182" s="487"/>
      <c r="L182" s="487"/>
      <c r="M182" s="487"/>
      <c r="N182" s="488"/>
      <c r="O182" s="487"/>
      <c r="P182" s="487"/>
      <c r="Q182" s="487"/>
      <c r="R182" s="487"/>
      <c r="S182" s="489"/>
      <c r="T182" s="479"/>
    </row>
    <row r="183" spans="1:20">
      <c r="A183" s="479"/>
      <c r="B183" s="489"/>
      <c r="C183" s="489"/>
      <c r="D183" s="489"/>
      <c r="E183" s="489"/>
      <c r="F183" s="489"/>
      <c r="G183" s="489"/>
      <c r="H183" s="489"/>
      <c r="I183" s="489"/>
      <c r="J183" s="479"/>
      <c r="K183" s="487"/>
      <c r="L183" s="487"/>
      <c r="M183" s="487"/>
      <c r="N183" s="488"/>
      <c r="O183" s="487"/>
      <c r="P183" s="487"/>
      <c r="Q183" s="487"/>
      <c r="R183" s="487"/>
      <c r="S183" s="489"/>
      <c r="T183" s="479"/>
    </row>
    <row r="184" spans="1:20">
      <c r="A184" s="479"/>
      <c r="B184" s="489"/>
      <c r="C184" s="489"/>
      <c r="D184" s="489"/>
      <c r="E184" s="489"/>
      <c r="F184" s="489"/>
      <c r="G184" s="489"/>
      <c r="H184" s="489"/>
      <c r="I184" s="489"/>
      <c r="J184" s="479"/>
      <c r="K184" s="487"/>
      <c r="L184" s="487"/>
      <c r="M184" s="487"/>
      <c r="N184" s="488"/>
      <c r="O184" s="487"/>
      <c r="P184" s="487"/>
      <c r="Q184" s="487"/>
      <c r="R184" s="487"/>
      <c r="S184" s="489"/>
      <c r="T184" s="479"/>
    </row>
    <row r="185" spans="1:20">
      <c r="A185" s="479"/>
      <c r="B185" s="489"/>
      <c r="C185" s="489"/>
      <c r="D185" s="489"/>
      <c r="E185" s="489"/>
      <c r="F185" s="489"/>
      <c r="G185" s="489"/>
      <c r="H185" s="489"/>
      <c r="I185" s="489"/>
      <c r="J185" s="479"/>
      <c r="K185" s="487"/>
      <c r="L185" s="487"/>
      <c r="M185" s="487"/>
      <c r="N185" s="488"/>
      <c r="O185" s="487"/>
      <c r="P185" s="487"/>
      <c r="Q185" s="487"/>
      <c r="R185" s="487"/>
      <c r="S185" s="489"/>
      <c r="T185" s="479"/>
    </row>
    <row r="186" spans="1:20">
      <c r="A186" s="479"/>
      <c r="B186" s="489"/>
      <c r="C186" s="489"/>
      <c r="D186" s="489"/>
      <c r="E186" s="489"/>
      <c r="F186" s="489"/>
      <c r="G186" s="489"/>
      <c r="H186" s="489"/>
      <c r="I186" s="489"/>
      <c r="J186" s="479"/>
      <c r="K186" s="487"/>
      <c r="L186" s="487"/>
      <c r="M186" s="487"/>
      <c r="N186" s="488"/>
      <c r="O186" s="487"/>
      <c r="P186" s="487"/>
      <c r="Q186" s="487"/>
      <c r="R186" s="487"/>
      <c r="S186" s="489"/>
      <c r="T186" s="479"/>
    </row>
    <row r="187" spans="1:20">
      <c r="A187" s="479"/>
      <c r="B187" s="489"/>
      <c r="C187" s="489"/>
      <c r="D187" s="489"/>
      <c r="E187" s="489"/>
      <c r="F187" s="489"/>
      <c r="G187" s="489"/>
      <c r="H187" s="489"/>
      <c r="I187" s="489"/>
      <c r="J187" s="479"/>
      <c r="K187" s="487"/>
      <c r="L187" s="487"/>
      <c r="M187" s="487"/>
      <c r="N187" s="488"/>
      <c r="O187" s="487"/>
      <c r="P187" s="487"/>
      <c r="Q187" s="487"/>
      <c r="R187" s="487"/>
      <c r="S187" s="489"/>
      <c r="T187" s="479"/>
    </row>
    <row r="188" spans="1:20">
      <c r="A188" s="479"/>
      <c r="B188" s="489"/>
      <c r="C188" s="489"/>
      <c r="D188" s="489"/>
      <c r="E188" s="489"/>
      <c r="F188" s="489"/>
      <c r="G188" s="489"/>
      <c r="H188" s="489"/>
      <c r="I188" s="489"/>
      <c r="J188" s="479"/>
      <c r="K188" s="487"/>
      <c r="L188" s="487"/>
      <c r="M188" s="487"/>
      <c r="N188" s="488"/>
      <c r="O188" s="487"/>
      <c r="P188" s="487"/>
      <c r="Q188" s="487"/>
      <c r="R188" s="487"/>
      <c r="S188" s="489"/>
      <c r="T188" s="479"/>
    </row>
    <row r="189" spans="1:20">
      <c r="A189" s="479"/>
      <c r="B189" s="489"/>
      <c r="C189" s="489"/>
      <c r="D189" s="489"/>
      <c r="E189" s="489"/>
      <c r="F189" s="489"/>
      <c r="G189" s="489"/>
      <c r="H189" s="489"/>
      <c r="I189" s="489"/>
      <c r="J189" s="479"/>
      <c r="K189" s="487"/>
      <c r="L189" s="487"/>
      <c r="M189" s="487"/>
      <c r="N189" s="488"/>
      <c r="O189" s="487"/>
      <c r="P189" s="487"/>
      <c r="Q189" s="487"/>
      <c r="R189" s="487"/>
      <c r="S189" s="489"/>
      <c r="T189" s="479"/>
    </row>
    <row r="190" spans="1:20">
      <c r="A190" s="479"/>
      <c r="B190" s="489"/>
      <c r="C190" s="489"/>
      <c r="D190" s="489"/>
      <c r="E190" s="489"/>
      <c r="F190" s="489"/>
      <c r="G190" s="489"/>
      <c r="H190" s="489"/>
      <c r="I190" s="489"/>
      <c r="J190" s="479"/>
      <c r="K190" s="487"/>
      <c r="L190" s="487"/>
      <c r="M190" s="487"/>
      <c r="N190" s="488"/>
      <c r="O190" s="487"/>
      <c r="P190" s="487"/>
      <c r="Q190" s="487"/>
      <c r="R190" s="487"/>
      <c r="S190" s="489"/>
      <c r="T190" s="479"/>
    </row>
    <row r="191" spans="1:20">
      <c r="A191" s="479"/>
      <c r="B191" s="489"/>
      <c r="C191" s="489"/>
      <c r="D191" s="489"/>
      <c r="E191" s="489"/>
      <c r="F191" s="489"/>
      <c r="G191" s="489"/>
      <c r="H191" s="489"/>
      <c r="I191" s="489"/>
      <c r="J191" s="479"/>
      <c r="K191" s="487"/>
      <c r="L191" s="487"/>
      <c r="M191" s="487"/>
      <c r="N191" s="488"/>
      <c r="O191" s="487"/>
      <c r="P191" s="487"/>
      <c r="Q191" s="487"/>
      <c r="R191" s="487"/>
      <c r="S191" s="489"/>
      <c r="T191" s="479"/>
    </row>
    <row r="192" spans="1:20">
      <c r="A192" s="479"/>
      <c r="B192" s="489"/>
      <c r="C192" s="489"/>
      <c r="D192" s="489"/>
      <c r="E192" s="489"/>
      <c r="F192" s="489"/>
      <c r="G192" s="489"/>
      <c r="H192" s="489"/>
      <c r="I192" s="489"/>
      <c r="J192" s="479"/>
      <c r="K192" s="487"/>
      <c r="L192" s="487"/>
      <c r="M192" s="487"/>
      <c r="N192" s="488"/>
      <c r="O192" s="487"/>
      <c r="P192" s="487"/>
      <c r="Q192" s="487"/>
      <c r="R192" s="487"/>
      <c r="S192" s="489"/>
      <c r="T192" s="479"/>
    </row>
    <row r="193" spans="1:20">
      <c r="A193" s="479"/>
      <c r="B193" s="489"/>
      <c r="C193" s="489"/>
      <c r="D193" s="489"/>
      <c r="E193" s="489"/>
      <c r="F193" s="489"/>
      <c r="G193" s="489"/>
      <c r="H193" s="489"/>
      <c r="I193" s="489"/>
      <c r="J193" s="479"/>
      <c r="K193" s="487"/>
      <c r="L193" s="487"/>
      <c r="M193" s="487"/>
      <c r="N193" s="488"/>
      <c r="O193" s="487"/>
      <c r="P193" s="487"/>
      <c r="Q193" s="487"/>
      <c r="R193" s="487"/>
      <c r="S193" s="489"/>
      <c r="T193" s="479"/>
    </row>
    <row r="194" spans="1:20">
      <c r="A194" s="479"/>
      <c r="B194" s="489"/>
      <c r="C194" s="489"/>
      <c r="D194" s="489"/>
      <c r="E194" s="489"/>
      <c r="F194" s="489"/>
      <c r="G194" s="489"/>
      <c r="H194" s="489"/>
      <c r="I194" s="489"/>
      <c r="J194" s="479"/>
      <c r="K194" s="487"/>
      <c r="L194" s="487"/>
      <c r="M194" s="487"/>
      <c r="N194" s="488"/>
      <c r="O194" s="487"/>
      <c r="P194" s="487"/>
      <c r="Q194" s="487"/>
      <c r="R194" s="487"/>
      <c r="S194" s="489"/>
      <c r="T194" s="479"/>
    </row>
    <row r="195" spans="1:20">
      <c r="A195" s="479"/>
      <c r="B195" s="489"/>
      <c r="C195" s="489"/>
      <c r="D195" s="489"/>
      <c r="E195" s="489"/>
      <c r="F195" s="489"/>
      <c r="G195" s="489"/>
      <c r="H195" s="489"/>
      <c r="I195" s="489"/>
      <c r="J195" s="479"/>
      <c r="K195" s="487"/>
      <c r="L195" s="487"/>
      <c r="M195" s="487"/>
      <c r="N195" s="488"/>
      <c r="O195" s="487"/>
      <c r="P195" s="487"/>
      <c r="Q195" s="487"/>
      <c r="R195" s="487"/>
      <c r="S195" s="489"/>
      <c r="T195" s="479"/>
    </row>
    <row r="196" spans="1:20">
      <c r="A196" s="479"/>
      <c r="B196" s="489"/>
      <c r="C196" s="489"/>
      <c r="D196" s="489"/>
      <c r="E196" s="489"/>
      <c r="F196" s="489"/>
      <c r="G196" s="489"/>
      <c r="H196" s="489"/>
      <c r="I196" s="489"/>
      <c r="J196" s="479"/>
      <c r="K196" s="487"/>
      <c r="L196" s="487"/>
      <c r="M196" s="487"/>
      <c r="N196" s="488"/>
      <c r="O196" s="487"/>
      <c r="P196" s="487"/>
      <c r="Q196" s="487"/>
      <c r="R196" s="487"/>
      <c r="S196" s="489"/>
      <c r="T196" s="479"/>
    </row>
    <row r="197" spans="1:20">
      <c r="A197" s="479"/>
      <c r="B197" s="489"/>
      <c r="C197" s="489"/>
      <c r="D197" s="489"/>
      <c r="E197" s="489"/>
      <c r="F197" s="489"/>
      <c r="G197" s="489"/>
      <c r="H197" s="489"/>
      <c r="I197" s="489"/>
      <c r="J197" s="479"/>
      <c r="K197" s="487"/>
      <c r="L197" s="487"/>
      <c r="M197" s="487"/>
      <c r="N197" s="488"/>
      <c r="O197" s="487"/>
      <c r="P197" s="487"/>
      <c r="Q197" s="487"/>
      <c r="R197" s="487"/>
      <c r="S197" s="489"/>
      <c r="T197" s="479"/>
    </row>
    <row r="198" spans="1:20">
      <c r="A198" s="479"/>
      <c r="B198" s="489"/>
      <c r="C198" s="489"/>
      <c r="D198" s="489"/>
      <c r="E198" s="489"/>
      <c r="F198" s="489"/>
      <c r="G198" s="489"/>
      <c r="H198" s="489"/>
      <c r="I198" s="489"/>
      <c r="J198" s="479"/>
      <c r="K198" s="487"/>
      <c r="L198" s="487"/>
      <c r="M198" s="487"/>
      <c r="N198" s="488"/>
      <c r="O198" s="487"/>
      <c r="P198" s="487"/>
      <c r="Q198" s="487"/>
      <c r="R198" s="487"/>
      <c r="S198" s="489"/>
      <c r="T198" s="479"/>
    </row>
    <row r="199" spans="1:20">
      <c r="A199" s="479"/>
      <c r="B199" s="489"/>
      <c r="C199" s="489"/>
      <c r="D199" s="489"/>
      <c r="E199" s="489"/>
      <c r="F199" s="489"/>
      <c r="G199" s="489"/>
      <c r="H199" s="489"/>
      <c r="I199" s="489"/>
      <c r="J199" s="479"/>
      <c r="K199" s="487"/>
      <c r="L199" s="487"/>
      <c r="M199" s="487"/>
      <c r="N199" s="488"/>
      <c r="O199" s="487"/>
      <c r="P199" s="487"/>
      <c r="Q199" s="487"/>
      <c r="R199" s="487"/>
      <c r="S199" s="489"/>
      <c r="T199" s="479"/>
    </row>
    <row r="200" spans="1:20">
      <c r="A200" s="479"/>
      <c r="B200" s="489"/>
      <c r="C200" s="489"/>
      <c r="D200" s="489"/>
      <c r="E200" s="489"/>
      <c r="F200" s="489"/>
      <c r="G200" s="489"/>
      <c r="H200" s="489"/>
      <c r="I200" s="489"/>
      <c r="J200" s="479"/>
      <c r="K200" s="487"/>
      <c r="L200" s="487"/>
      <c r="M200" s="487"/>
      <c r="N200" s="488"/>
      <c r="O200" s="487"/>
      <c r="P200" s="487"/>
      <c r="Q200" s="487"/>
      <c r="R200" s="487"/>
      <c r="S200" s="489"/>
      <c r="T200" s="479"/>
    </row>
    <row r="201" spans="1:20">
      <c r="A201" s="479"/>
      <c r="B201" s="489"/>
      <c r="C201" s="489"/>
      <c r="D201" s="489"/>
      <c r="E201" s="489"/>
      <c r="F201" s="489"/>
      <c r="G201" s="489"/>
      <c r="H201" s="489"/>
      <c r="I201" s="489"/>
      <c r="J201" s="479"/>
      <c r="K201" s="487"/>
      <c r="L201" s="487"/>
      <c r="M201" s="487"/>
      <c r="N201" s="488"/>
      <c r="O201" s="487"/>
      <c r="P201" s="487"/>
      <c r="Q201" s="487"/>
      <c r="R201" s="487"/>
      <c r="S201" s="489"/>
      <c r="T201" s="479"/>
    </row>
    <row r="202" spans="1:20">
      <c r="A202" s="479"/>
      <c r="B202" s="489"/>
      <c r="C202" s="489"/>
      <c r="D202" s="489"/>
      <c r="E202" s="489"/>
      <c r="F202" s="489"/>
      <c r="G202" s="489"/>
      <c r="H202" s="489"/>
      <c r="I202" s="489"/>
      <c r="J202" s="479"/>
      <c r="K202" s="487"/>
      <c r="L202" s="487"/>
      <c r="M202" s="487"/>
      <c r="N202" s="488"/>
      <c r="O202" s="487"/>
      <c r="P202" s="487"/>
      <c r="Q202" s="487"/>
      <c r="R202" s="487"/>
      <c r="S202" s="489"/>
      <c r="T202" s="479"/>
    </row>
    <row r="203" spans="1:20">
      <c r="A203" s="479"/>
      <c r="B203" s="489"/>
      <c r="C203" s="489"/>
      <c r="D203" s="489"/>
      <c r="E203" s="489"/>
      <c r="F203" s="489"/>
      <c r="G203" s="489"/>
      <c r="H203" s="489"/>
      <c r="I203" s="489"/>
      <c r="J203" s="479"/>
      <c r="K203" s="487"/>
      <c r="L203" s="487"/>
      <c r="M203" s="487"/>
      <c r="N203" s="488"/>
      <c r="O203" s="487"/>
      <c r="P203" s="487"/>
      <c r="Q203" s="487"/>
      <c r="R203" s="487"/>
      <c r="S203" s="489"/>
      <c r="T203" s="479"/>
    </row>
    <row r="204" spans="1:20">
      <c r="A204" s="479"/>
      <c r="B204" s="489"/>
      <c r="C204" s="489"/>
      <c r="D204" s="489"/>
      <c r="E204" s="489"/>
      <c r="F204" s="489"/>
      <c r="G204" s="489"/>
      <c r="H204" s="489"/>
      <c r="I204" s="489"/>
      <c r="J204" s="479"/>
      <c r="K204" s="487"/>
      <c r="L204" s="487"/>
      <c r="M204" s="487"/>
      <c r="N204" s="488"/>
      <c r="O204" s="487"/>
      <c r="P204" s="487"/>
      <c r="Q204" s="487"/>
      <c r="R204" s="487"/>
      <c r="S204" s="489"/>
      <c r="T204" s="479"/>
    </row>
    <row r="205" spans="1:20">
      <c r="A205" s="479"/>
      <c r="B205" s="489"/>
      <c r="C205" s="489"/>
      <c r="D205" s="489"/>
      <c r="E205" s="489"/>
      <c r="F205" s="489"/>
      <c r="G205" s="489"/>
      <c r="H205" s="489"/>
      <c r="I205" s="489"/>
      <c r="J205" s="479"/>
      <c r="K205" s="487"/>
      <c r="L205" s="487"/>
      <c r="M205" s="487"/>
      <c r="N205" s="488"/>
      <c r="O205" s="487"/>
      <c r="P205" s="487"/>
      <c r="Q205" s="487"/>
      <c r="R205" s="487"/>
      <c r="S205" s="489"/>
      <c r="T205" s="479"/>
    </row>
    <row r="206" spans="1:20">
      <c r="A206" s="479"/>
      <c r="B206" s="489"/>
      <c r="C206" s="489"/>
      <c r="D206" s="489"/>
      <c r="E206" s="489"/>
      <c r="F206" s="489"/>
      <c r="G206" s="489"/>
      <c r="H206" s="489"/>
      <c r="I206" s="489"/>
      <c r="J206" s="479"/>
      <c r="K206" s="487"/>
      <c r="L206" s="487"/>
      <c r="M206" s="487"/>
      <c r="N206" s="488"/>
      <c r="O206" s="487"/>
      <c r="P206" s="487"/>
      <c r="Q206" s="487"/>
      <c r="R206" s="487"/>
      <c r="S206" s="489"/>
      <c r="T206" s="479"/>
    </row>
    <row r="207" spans="1:20">
      <c r="A207" s="479"/>
      <c r="B207" s="489"/>
      <c r="C207" s="489"/>
      <c r="D207" s="489"/>
      <c r="E207" s="489"/>
      <c r="F207" s="489"/>
      <c r="G207" s="489"/>
      <c r="H207" s="489"/>
      <c r="I207" s="489"/>
      <c r="J207" s="479"/>
      <c r="K207" s="487"/>
      <c r="L207" s="487"/>
      <c r="M207" s="487"/>
      <c r="N207" s="488"/>
      <c r="O207" s="487"/>
      <c r="P207" s="487"/>
      <c r="Q207" s="487"/>
      <c r="R207" s="487"/>
      <c r="S207" s="489"/>
      <c r="T207" s="479"/>
    </row>
    <row r="208" spans="1:20">
      <c r="A208" s="479"/>
      <c r="B208" s="489"/>
      <c r="C208" s="489"/>
      <c r="D208" s="489"/>
      <c r="E208" s="489"/>
      <c r="F208" s="489"/>
      <c r="G208" s="489"/>
      <c r="H208" s="489"/>
      <c r="I208" s="489"/>
      <c r="J208" s="479"/>
      <c r="K208" s="487"/>
      <c r="L208" s="487"/>
      <c r="M208" s="487"/>
      <c r="N208" s="488"/>
      <c r="O208" s="487"/>
      <c r="P208" s="487"/>
      <c r="Q208" s="487"/>
      <c r="R208" s="487"/>
      <c r="S208" s="489"/>
      <c r="T208" s="479"/>
    </row>
    <row r="209" spans="1:20">
      <c r="A209" s="479"/>
      <c r="B209" s="489"/>
      <c r="C209" s="489"/>
      <c r="D209" s="489"/>
      <c r="E209" s="489"/>
      <c r="F209" s="489"/>
      <c r="G209" s="489"/>
      <c r="H209" s="489"/>
      <c r="I209" s="489"/>
      <c r="J209" s="479"/>
      <c r="K209" s="487"/>
      <c r="L209" s="487"/>
      <c r="M209" s="487"/>
      <c r="N209" s="488"/>
      <c r="O209" s="487"/>
      <c r="P209" s="487"/>
      <c r="Q209" s="487"/>
      <c r="R209" s="487"/>
      <c r="S209" s="489"/>
      <c r="T209" s="479"/>
    </row>
    <row r="210" spans="1:20">
      <c r="A210" s="479"/>
      <c r="B210" s="489"/>
      <c r="C210" s="489"/>
      <c r="D210" s="489"/>
      <c r="E210" s="489"/>
      <c r="F210" s="489"/>
      <c r="G210" s="489"/>
      <c r="H210" s="489"/>
      <c r="I210" s="489"/>
      <c r="J210" s="479"/>
      <c r="K210" s="487"/>
      <c r="L210" s="487"/>
      <c r="M210" s="487"/>
      <c r="N210" s="488"/>
      <c r="O210" s="487"/>
      <c r="P210" s="487"/>
      <c r="Q210" s="487"/>
      <c r="R210" s="487"/>
      <c r="S210" s="489"/>
      <c r="T210" s="479"/>
    </row>
    <row r="211" spans="1:20">
      <c r="A211" s="479"/>
      <c r="B211" s="489"/>
      <c r="C211" s="489"/>
      <c r="D211" s="489"/>
      <c r="E211" s="489"/>
      <c r="F211" s="489"/>
      <c r="G211" s="489"/>
      <c r="H211" s="489"/>
      <c r="I211" s="489"/>
      <c r="J211" s="479"/>
      <c r="K211" s="487"/>
      <c r="L211" s="487"/>
      <c r="M211" s="487"/>
      <c r="N211" s="488"/>
      <c r="O211" s="487"/>
      <c r="P211" s="487"/>
      <c r="Q211" s="487"/>
      <c r="R211" s="487"/>
      <c r="S211" s="489"/>
      <c r="T211" s="479"/>
    </row>
    <row r="212" spans="1:20">
      <c r="A212" s="479"/>
      <c r="B212" s="489"/>
      <c r="C212" s="489"/>
      <c r="D212" s="489"/>
      <c r="E212" s="489"/>
      <c r="F212" s="489"/>
      <c r="G212" s="489"/>
      <c r="H212" s="489"/>
      <c r="I212" s="489"/>
      <c r="J212" s="479"/>
      <c r="K212" s="487"/>
      <c r="L212" s="487"/>
      <c r="M212" s="487"/>
      <c r="N212" s="488"/>
      <c r="O212" s="487"/>
      <c r="P212" s="487"/>
      <c r="Q212" s="487"/>
      <c r="R212" s="487"/>
      <c r="S212" s="489"/>
      <c r="T212" s="479"/>
    </row>
    <row r="213" spans="1:20">
      <c r="A213" s="479"/>
      <c r="B213" s="489"/>
      <c r="C213" s="489"/>
      <c r="D213" s="489"/>
      <c r="E213" s="489"/>
      <c r="F213" s="489"/>
      <c r="G213" s="489"/>
      <c r="H213" s="489"/>
      <c r="I213" s="489"/>
      <c r="J213" s="479"/>
      <c r="K213" s="487"/>
      <c r="L213" s="487"/>
      <c r="M213" s="487"/>
      <c r="N213" s="488"/>
      <c r="O213" s="487"/>
      <c r="P213" s="487"/>
      <c r="Q213" s="487"/>
      <c r="R213" s="487"/>
      <c r="S213" s="489"/>
      <c r="T213" s="479"/>
    </row>
    <row r="214" spans="1:20">
      <c r="A214" s="479"/>
      <c r="B214" s="489"/>
      <c r="C214" s="489"/>
      <c r="D214" s="489"/>
      <c r="E214" s="489"/>
      <c r="F214" s="489"/>
      <c r="G214" s="489"/>
      <c r="H214" s="489"/>
      <c r="I214" s="489"/>
      <c r="J214" s="479"/>
      <c r="K214" s="487"/>
      <c r="L214" s="487"/>
      <c r="M214" s="487"/>
      <c r="N214" s="488"/>
      <c r="O214" s="487"/>
      <c r="P214" s="487"/>
      <c r="Q214" s="487"/>
      <c r="R214" s="487"/>
      <c r="S214" s="489"/>
      <c r="T214" s="479"/>
    </row>
    <row r="215" spans="1:20">
      <c r="A215" s="479"/>
      <c r="B215" s="489"/>
      <c r="C215" s="489"/>
      <c r="D215" s="489"/>
      <c r="E215" s="489"/>
      <c r="F215" s="489"/>
      <c r="G215" s="489"/>
      <c r="H215" s="489"/>
      <c r="I215" s="489"/>
      <c r="J215" s="479"/>
      <c r="K215" s="487"/>
      <c r="L215" s="487"/>
      <c r="M215" s="487"/>
      <c r="N215" s="488"/>
      <c r="O215" s="487"/>
      <c r="P215" s="487"/>
      <c r="Q215" s="487"/>
      <c r="R215" s="487"/>
      <c r="S215" s="489"/>
      <c r="T215" s="479"/>
    </row>
    <row r="216" spans="1:20">
      <c r="A216" s="479"/>
      <c r="B216" s="489"/>
      <c r="C216" s="489"/>
      <c r="D216" s="489"/>
      <c r="E216" s="489"/>
      <c r="F216" s="489"/>
      <c r="G216" s="489"/>
      <c r="H216" s="489"/>
      <c r="I216" s="489"/>
      <c r="J216" s="479"/>
      <c r="K216" s="487"/>
      <c r="L216" s="487"/>
      <c r="M216" s="487"/>
      <c r="N216" s="488"/>
      <c r="O216" s="487"/>
      <c r="P216" s="487"/>
      <c r="Q216" s="487"/>
      <c r="R216" s="487"/>
      <c r="S216" s="489"/>
      <c r="T216" s="479"/>
    </row>
    <row r="217" spans="1:20">
      <c r="A217" s="479"/>
      <c r="B217" s="489"/>
      <c r="C217" s="489"/>
      <c r="D217" s="489"/>
      <c r="E217" s="489"/>
      <c r="F217" s="489"/>
      <c r="G217" s="489"/>
      <c r="H217" s="489"/>
      <c r="I217" s="489"/>
      <c r="J217" s="479"/>
      <c r="K217" s="487"/>
      <c r="L217" s="487"/>
      <c r="M217" s="487"/>
      <c r="N217" s="488"/>
      <c r="O217" s="487"/>
      <c r="P217" s="487"/>
      <c r="Q217" s="487"/>
      <c r="R217" s="487"/>
      <c r="S217" s="489"/>
      <c r="T217" s="479"/>
    </row>
    <row r="218" spans="1:20">
      <c r="A218" s="479"/>
      <c r="B218" s="489"/>
      <c r="C218" s="489"/>
      <c r="D218" s="489"/>
      <c r="E218" s="489"/>
      <c r="F218" s="489"/>
      <c r="G218" s="489"/>
      <c r="H218" s="489"/>
      <c r="I218" s="489"/>
      <c r="J218" s="479"/>
      <c r="K218" s="487"/>
      <c r="L218" s="487"/>
      <c r="M218" s="487"/>
      <c r="N218" s="488"/>
      <c r="O218" s="487"/>
      <c r="P218" s="487"/>
      <c r="Q218" s="487"/>
      <c r="R218" s="487"/>
      <c r="S218" s="489"/>
      <c r="T218" s="479"/>
    </row>
    <row r="219" spans="1:20">
      <c r="A219" s="479"/>
      <c r="B219" s="489"/>
      <c r="C219" s="489"/>
      <c r="D219" s="489"/>
      <c r="E219" s="489"/>
      <c r="F219" s="489"/>
      <c r="G219" s="489"/>
      <c r="H219" s="489"/>
      <c r="I219" s="489"/>
      <c r="J219" s="479"/>
      <c r="K219" s="487"/>
      <c r="L219" s="487"/>
      <c r="M219" s="487"/>
      <c r="N219" s="488"/>
      <c r="O219" s="487"/>
      <c r="P219" s="487"/>
      <c r="Q219" s="487"/>
      <c r="R219" s="487"/>
      <c r="S219" s="489"/>
      <c r="T219" s="479"/>
    </row>
    <row r="220" spans="1:20">
      <c r="A220" s="479"/>
      <c r="B220" s="489"/>
      <c r="C220" s="489"/>
      <c r="D220" s="489"/>
      <c r="E220" s="489"/>
      <c r="F220" s="489"/>
      <c r="G220" s="489"/>
      <c r="H220" s="489"/>
      <c r="I220" s="489"/>
      <c r="J220" s="479"/>
      <c r="K220" s="487"/>
      <c r="L220" s="487"/>
      <c r="M220" s="487"/>
      <c r="N220" s="488"/>
      <c r="O220" s="487"/>
      <c r="P220" s="487"/>
      <c r="Q220" s="487"/>
      <c r="R220" s="487"/>
      <c r="S220" s="489"/>
      <c r="T220" s="479"/>
    </row>
    <row r="221" spans="1:20">
      <c r="A221" s="479"/>
      <c r="B221" s="489"/>
      <c r="C221" s="489"/>
      <c r="D221" s="489"/>
      <c r="E221" s="489"/>
      <c r="F221" s="489"/>
      <c r="G221" s="489"/>
      <c r="H221" s="489"/>
      <c r="I221" s="489"/>
      <c r="J221" s="479"/>
      <c r="K221" s="487"/>
      <c r="L221" s="487"/>
      <c r="M221" s="487"/>
      <c r="N221" s="488"/>
      <c r="O221" s="487"/>
      <c r="P221" s="487"/>
      <c r="Q221" s="487"/>
      <c r="R221" s="487"/>
      <c r="S221" s="489"/>
      <c r="T221" s="479"/>
    </row>
    <row r="222" spans="1:20">
      <c r="A222" s="479"/>
      <c r="B222" s="489"/>
      <c r="C222" s="489"/>
      <c r="D222" s="489"/>
      <c r="E222" s="489"/>
      <c r="F222" s="489"/>
      <c r="G222" s="489"/>
      <c r="H222" s="489"/>
      <c r="I222" s="489"/>
      <c r="J222" s="479"/>
      <c r="K222" s="487"/>
      <c r="L222" s="487"/>
      <c r="M222" s="487"/>
      <c r="N222" s="488"/>
      <c r="O222" s="487"/>
      <c r="P222" s="487"/>
      <c r="Q222" s="487"/>
      <c r="R222" s="487"/>
      <c r="S222" s="489"/>
      <c r="T222" s="479"/>
    </row>
    <row r="223" spans="1:20">
      <c r="A223" s="479"/>
      <c r="B223" s="489"/>
      <c r="C223" s="489"/>
      <c r="D223" s="489"/>
      <c r="E223" s="489"/>
      <c r="F223" s="489"/>
      <c r="G223" s="489"/>
      <c r="H223" s="489"/>
      <c r="I223" s="489"/>
      <c r="J223" s="479"/>
      <c r="K223" s="487"/>
      <c r="L223" s="487"/>
      <c r="M223" s="487"/>
      <c r="N223" s="488"/>
      <c r="O223" s="487"/>
      <c r="P223" s="487"/>
      <c r="Q223" s="487"/>
      <c r="R223" s="487"/>
      <c r="S223" s="489"/>
      <c r="T223" s="479"/>
    </row>
    <row r="224" spans="1:20">
      <c r="A224" s="479"/>
      <c r="B224" s="489"/>
      <c r="C224" s="489"/>
      <c r="D224" s="489"/>
      <c r="E224" s="489"/>
      <c r="F224" s="489"/>
      <c r="G224" s="489"/>
      <c r="H224" s="489"/>
      <c r="I224" s="489"/>
      <c r="J224" s="479"/>
      <c r="K224" s="487"/>
      <c r="L224" s="487"/>
      <c r="M224" s="487"/>
      <c r="N224" s="488"/>
      <c r="O224" s="487"/>
      <c r="P224" s="487"/>
      <c r="Q224" s="487"/>
      <c r="R224" s="487"/>
      <c r="S224" s="489"/>
      <c r="T224" s="479"/>
    </row>
    <row r="225" spans="1:20">
      <c r="A225" s="479"/>
      <c r="B225" s="489"/>
      <c r="C225" s="489"/>
      <c r="D225" s="489"/>
      <c r="E225" s="489"/>
      <c r="F225" s="489"/>
      <c r="G225" s="489"/>
      <c r="H225" s="489"/>
      <c r="I225" s="489"/>
      <c r="J225" s="479"/>
      <c r="K225" s="487"/>
      <c r="L225" s="487"/>
      <c r="M225" s="487"/>
      <c r="N225" s="488"/>
      <c r="O225" s="487"/>
      <c r="P225" s="487"/>
      <c r="Q225" s="487"/>
      <c r="R225" s="487"/>
      <c r="S225" s="489"/>
      <c r="T225" s="479"/>
    </row>
    <row r="226" spans="1:20">
      <c r="A226" s="479"/>
      <c r="B226" s="489"/>
      <c r="C226" s="489"/>
      <c r="D226" s="489"/>
      <c r="E226" s="489"/>
      <c r="F226" s="489"/>
      <c r="G226" s="489"/>
      <c r="H226" s="489"/>
      <c r="I226" s="489"/>
      <c r="J226" s="479"/>
      <c r="K226" s="487"/>
      <c r="L226" s="487"/>
      <c r="M226" s="487"/>
      <c r="N226" s="488"/>
      <c r="O226" s="487"/>
      <c r="P226" s="487"/>
      <c r="Q226" s="487"/>
      <c r="R226" s="487"/>
      <c r="S226" s="489"/>
      <c r="T226" s="479"/>
    </row>
    <row r="227" spans="1:20">
      <c r="A227" s="479"/>
      <c r="B227" s="489"/>
      <c r="C227" s="489"/>
      <c r="D227" s="489"/>
      <c r="E227" s="489"/>
      <c r="F227" s="489"/>
      <c r="G227" s="489"/>
      <c r="H227" s="489"/>
      <c r="I227" s="489"/>
      <c r="J227" s="479"/>
      <c r="K227" s="487"/>
      <c r="L227" s="487"/>
      <c r="M227" s="487"/>
      <c r="N227" s="488"/>
      <c r="O227" s="487"/>
      <c r="P227" s="487"/>
      <c r="Q227" s="487"/>
      <c r="R227" s="487"/>
      <c r="S227" s="489"/>
      <c r="T227" s="479"/>
    </row>
    <row r="228" spans="1:20">
      <c r="A228" s="479"/>
      <c r="B228" s="489"/>
      <c r="C228" s="489"/>
      <c r="D228" s="489"/>
      <c r="E228" s="489"/>
      <c r="F228" s="489"/>
      <c r="G228" s="489"/>
      <c r="H228" s="489"/>
      <c r="I228" s="489"/>
      <c r="J228" s="479"/>
      <c r="K228" s="487"/>
      <c r="L228" s="487"/>
      <c r="M228" s="487"/>
      <c r="N228" s="488"/>
      <c r="O228" s="487"/>
      <c r="P228" s="487"/>
      <c r="Q228" s="487"/>
      <c r="R228" s="487"/>
      <c r="S228" s="489"/>
      <c r="T228" s="479"/>
    </row>
    <row r="229" spans="1:20">
      <c r="A229" s="479"/>
      <c r="B229" s="489"/>
      <c r="C229" s="489"/>
      <c r="D229" s="489"/>
      <c r="E229" s="489"/>
      <c r="F229" s="489"/>
      <c r="G229" s="489"/>
      <c r="H229" s="489"/>
      <c r="I229" s="489"/>
      <c r="J229" s="479"/>
      <c r="K229" s="487"/>
      <c r="L229" s="487"/>
      <c r="M229" s="487"/>
      <c r="N229" s="488"/>
      <c r="O229" s="487"/>
      <c r="P229" s="487"/>
      <c r="Q229" s="487"/>
      <c r="R229" s="487"/>
      <c r="S229" s="489"/>
      <c r="T229" s="479"/>
    </row>
    <row r="230" spans="1:20">
      <c r="A230" s="479"/>
      <c r="B230" s="489"/>
      <c r="C230" s="489"/>
      <c r="D230" s="489"/>
      <c r="E230" s="489"/>
      <c r="F230" s="489"/>
      <c r="G230" s="489"/>
      <c r="H230" s="489"/>
      <c r="I230" s="489"/>
      <c r="J230" s="479"/>
      <c r="K230" s="487"/>
      <c r="L230" s="487"/>
      <c r="M230" s="487"/>
      <c r="N230" s="488"/>
      <c r="O230" s="487"/>
      <c r="P230" s="487"/>
      <c r="Q230" s="487"/>
      <c r="R230" s="487"/>
      <c r="S230" s="489"/>
      <c r="T230" s="479"/>
    </row>
    <row r="231" spans="1:20">
      <c r="A231" s="479"/>
      <c r="B231" s="489"/>
      <c r="C231" s="489"/>
      <c r="D231" s="489"/>
      <c r="E231" s="489"/>
      <c r="F231" s="489"/>
      <c r="G231" s="489"/>
      <c r="H231" s="489"/>
      <c r="I231" s="489"/>
      <c r="J231" s="479"/>
      <c r="K231" s="487"/>
      <c r="L231" s="487"/>
      <c r="M231" s="487"/>
      <c r="N231" s="488"/>
      <c r="O231" s="487"/>
      <c r="P231" s="487"/>
      <c r="Q231" s="487"/>
      <c r="R231" s="487"/>
      <c r="S231" s="489"/>
      <c r="T231" s="479"/>
    </row>
    <row r="232" spans="1:20">
      <c r="A232" s="479"/>
      <c r="B232" s="489"/>
      <c r="C232" s="489"/>
      <c r="D232" s="489"/>
      <c r="E232" s="489"/>
      <c r="F232" s="489"/>
      <c r="G232" s="489"/>
      <c r="H232" s="489"/>
      <c r="I232" s="489"/>
      <c r="J232" s="479"/>
      <c r="K232" s="487"/>
      <c r="L232" s="487"/>
      <c r="M232" s="487"/>
      <c r="N232" s="488"/>
      <c r="O232" s="487"/>
      <c r="P232" s="487"/>
      <c r="Q232" s="487"/>
      <c r="R232" s="487"/>
      <c r="S232" s="489"/>
      <c r="T232" s="479"/>
    </row>
    <row r="233" spans="1:20">
      <c r="A233" s="479"/>
      <c r="B233" s="489"/>
      <c r="C233" s="489"/>
      <c r="D233" s="489"/>
      <c r="E233" s="489"/>
      <c r="F233" s="489"/>
      <c r="G233" s="489"/>
      <c r="H233" s="489"/>
      <c r="I233" s="489"/>
      <c r="J233" s="479"/>
      <c r="K233" s="487"/>
      <c r="L233" s="487"/>
      <c r="M233" s="487"/>
      <c r="N233" s="488"/>
      <c r="O233" s="487"/>
      <c r="P233" s="487"/>
      <c r="Q233" s="487"/>
      <c r="R233" s="487"/>
      <c r="S233" s="489"/>
      <c r="T233" s="479"/>
    </row>
    <row r="234" spans="1:20">
      <c r="A234" s="479"/>
      <c r="B234" s="489"/>
      <c r="C234" s="489"/>
      <c r="D234" s="489"/>
      <c r="E234" s="489"/>
      <c r="F234" s="489"/>
      <c r="G234" s="489"/>
      <c r="H234" s="489"/>
      <c r="I234" s="489"/>
      <c r="J234" s="479"/>
      <c r="K234" s="487"/>
      <c r="L234" s="487"/>
      <c r="M234" s="487"/>
      <c r="N234" s="488"/>
      <c r="O234" s="487"/>
      <c r="P234" s="487"/>
      <c r="Q234" s="487"/>
      <c r="R234" s="487"/>
      <c r="S234" s="489"/>
      <c r="T234" s="479"/>
    </row>
    <row r="235" spans="1:20">
      <c r="A235" s="479"/>
      <c r="B235" s="489"/>
      <c r="C235" s="489"/>
      <c r="D235" s="489"/>
      <c r="E235" s="489"/>
      <c r="F235" s="489"/>
      <c r="G235" s="489"/>
      <c r="H235" s="489"/>
      <c r="I235" s="489"/>
      <c r="J235" s="479"/>
      <c r="K235" s="487"/>
      <c r="L235" s="487"/>
      <c r="M235" s="487"/>
      <c r="N235" s="488"/>
      <c r="O235" s="487"/>
      <c r="P235" s="487"/>
      <c r="Q235" s="487"/>
      <c r="R235" s="487"/>
      <c r="S235" s="489"/>
      <c r="T235" s="479"/>
    </row>
    <row r="236" spans="1:20">
      <c r="A236" s="479"/>
      <c r="B236" s="489"/>
      <c r="C236" s="489"/>
      <c r="D236" s="489"/>
      <c r="E236" s="489"/>
      <c r="F236" s="489"/>
      <c r="G236" s="489"/>
      <c r="H236" s="489"/>
      <c r="I236" s="489"/>
      <c r="J236" s="479"/>
      <c r="K236" s="487"/>
      <c r="L236" s="487"/>
      <c r="M236" s="487"/>
      <c r="N236" s="488"/>
      <c r="O236" s="487"/>
      <c r="P236" s="487"/>
      <c r="Q236" s="487"/>
      <c r="R236" s="487"/>
      <c r="S236" s="489"/>
      <c r="T236" s="479"/>
    </row>
    <row r="237" spans="1:20">
      <c r="A237" s="479"/>
      <c r="B237" s="489"/>
      <c r="C237" s="489"/>
      <c r="D237" s="489"/>
      <c r="E237" s="489"/>
      <c r="F237" s="489"/>
      <c r="G237" s="489"/>
      <c r="H237" s="489"/>
      <c r="I237" s="489"/>
      <c r="J237" s="479"/>
      <c r="K237" s="487"/>
      <c r="L237" s="487"/>
      <c r="M237" s="487"/>
      <c r="N237" s="488"/>
      <c r="O237" s="487"/>
      <c r="P237" s="487"/>
      <c r="Q237" s="487"/>
      <c r="R237" s="487"/>
      <c r="S237" s="489"/>
      <c r="T237" s="479"/>
    </row>
    <row r="238" spans="1:20">
      <c r="A238" s="479"/>
      <c r="B238" s="489"/>
      <c r="C238" s="489"/>
      <c r="D238" s="489"/>
      <c r="E238" s="489"/>
      <c r="F238" s="489"/>
      <c r="G238" s="489"/>
      <c r="H238" s="489"/>
      <c r="I238" s="489"/>
      <c r="J238" s="479"/>
      <c r="K238" s="487"/>
      <c r="L238" s="487"/>
      <c r="M238" s="487"/>
      <c r="N238" s="488"/>
      <c r="O238" s="487"/>
      <c r="P238" s="487"/>
      <c r="Q238" s="487"/>
      <c r="R238" s="487"/>
      <c r="S238" s="489"/>
      <c r="T238" s="479"/>
    </row>
    <row r="239" spans="1:20">
      <c r="A239" s="479"/>
      <c r="B239" s="489"/>
      <c r="C239" s="489"/>
      <c r="D239" s="489"/>
      <c r="E239" s="489"/>
      <c r="F239" s="489"/>
      <c r="G239" s="489"/>
      <c r="H239" s="489"/>
      <c r="I239" s="489"/>
      <c r="J239" s="479"/>
      <c r="K239" s="487"/>
      <c r="L239" s="487"/>
      <c r="M239" s="487"/>
      <c r="N239" s="488"/>
      <c r="O239" s="487"/>
      <c r="P239" s="487"/>
      <c r="Q239" s="487"/>
      <c r="R239" s="487"/>
      <c r="S239" s="489"/>
      <c r="T239" s="479"/>
    </row>
    <row r="240" spans="1:20">
      <c r="A240" s="479"/>
      <c r="B240" s="489"/>
      <c r="C240" s="489"/>
      <c r="D240" s="489"/>
      <c r="E240" s="489"/>
      <c r="F240" s="489"/>
      <c r="G240" s="489"/>
      <c r="H240" s="489"/>
      <c r="I240" s="489"/>
      <c r="J240" s="479"/>
      <c r="K240" s="487"/>
      <c r="L240" s="487"/>
      <c r="M240" s="487"/>
      <c r="N240" s="488"/>
      <c r="O240" s="487"/>
      <c r="P240" s="487"/>
      <c r="Q240" s="487"/>
      <c r="R240" s="487"/>
      <c r="S240" s="489"/>
      <c r="T240" s="479"/>
    </row>
    <row r="241" spans="1:20">
      <c r="A241" s="479"/>
      <c r="B241" s="489"/>
      <c r="C241" s="489"/>
      <c r="D241" s="489"/>
      <c r="E241" s="489"/>
      <c r="F241" s="489"/>
      <c r="G241" s="489"/>
      <c r="H241" s="489"/>
      <c r="I241" s="489"/>
      <c r="J241" s="479"/>
      <c r="K241" s="487"/>
      <c r="L241" s="487"/>
      <c r="M241" s="487"/>
      <c r="N241" s="488"/>
      <c r="O241" s="487"/>
      <c r="P241" s="487"/>
      <c r="Q241" s="487"/>
      <c r="R241" s="487"/>
      <c r="S241" s="489"/>
      <c r="T241" s="479"/>
    </row>
    <row r="242" spans="1:20">
      <c r="A242" s="479"/>
      <c r="B242" s="489"/>
      <c r="C242" s="489"/>
      <c r="D242" s="489"/>
      <c r="E242" s="489"/>
      <c r="F242" s="489"/>
      <c r="G242" s="489"/>
      <c r="H242" s="489"/>
      <c r="I242" s="489"/>
      <c r="J242" s="479"/>
      <c r="K242" s="487"/>
      <c r="L242" s="487"/>
      <c r="M242" s="487"/>
      <c r="N242" s="488"/>
      <c r="O242" s="487"/>
      <c r="P242" s="487"/>
      <c r="Q242" s="487"/>
      <c r="R242" s="487"/>
      <c r="S242" s="489"/>
      <c r="T242" s="479"/>
    </row>
    <row r="243" spans="1:20">
      <c r="A243" s="479"/>
      <c r="B243" s="489"/>
      <c r="C243" s="489"/>
      <c r="D243" s="489"/>
      <c r="E243" s="489"/>
      <c r="F243" s="489"/>
      <c r="G243" s="489"/>
      <c r="H243" s="489"/>
      <c r="I243" s="489"/>
      <c r="J243" s="479"/>
      <c r="K243" s="487"/>
      <c r="L243" s="487"/>
      <c r="M243" s="487"/>
      <c r="N243" s="488"/>
      <c r="O243" s="487"/>
      <c r="P243" s="487"/>
      <c r="Q243" s="487"/>
      <c r="R243" s="487"/>
      <c r="S243" s="489"/>
      <c r="T243" s="479"/>
    </row>
    <row r="244" spans="1:20">
      <c r="A244" s="479"/>
      <c r="B244" s="489"/>
      <c r="C244" s="489"/>
      <c r="D244" s="489"/>
      <c r="E244" s="489"/>
      <c r="F244" s="489"/>
      <c r="G244" s="489"/>
      <c r="H244" s="489"/>
      <c r="I244" s="489"/>
      <c r="J244" s="479"/>
      <c r="K244" s="487"/>
      <c r="L244" s="487"/>
      <c r="M244" s="487"/>
      <c r="N244" s="488"/>
      <c r="O244" s="487"/>
      <c r="P244" s="487"/>
      <c r="Q244" s="487"/>
      <c r="R244" s="487"/>
      <c r="S244" s="489"/>
      <c r="T244" s="479"/>
    </row>
    <row r="245" spans="1:20">
      <c r="A245" s="479"/>
      <c r="B245" s="489"/>
      <c r="C245" s="489"/>
      <c r="D245" s="489"/>
      <c r="E245" s="489"/>
      <c r="F245" s="489"/>
      <c r="G245" s="489"/>
      <c r="H245" s="489"/>
      <c r="I245" s="489"/>
      <c r="J245" s="479"/>
      <c r="K245" s="487"/>
      <c r="L245" s="487"/>
      <c r="M245" s="487"/>
      <c r="N245" s="488"/>
      <c r="O245" s="487"/>
      <c r="P245" s="487"/>
      <c r="Q245" s="487"/>
      <c r="R245" s="487"/>
      <c r="S245" s="489"/>
      <c r="T245" s="479"/>
    </row>
    <row r="246" spans="1:20">
      <c r="A246" s="479"/>
      <c r="B246" s="489"/>
      <c r="C246" s="489"/>
      <c r="D246" s="489"/>
      <c r="E246" s="489"/>
      <c r="F246" s="489"/>
      <c r="G246" s="489"/>
      <c r="H246" s="489"/>
      <c r="I246" s="489"/>
      <c r="J246" s="479"/>
      <c r="K246" s="487"/>
      <c r="L246" s="487"/>
      <c r="M246" s="487"/>
      <c r="N246" s="488"/>
      <c r="O246" s="487"/>
      <c r="P246" s="487"/>
      <c r="Q246" s="487"/>
      <c r="R246" s="487"/>
      <c r="S246" s="489"/>
      <c r="T246" s="479"/>
    </row>
    <row r="247" spans="1:20">
      <c r="A247" s="479"/>
      <c r="B247" s="489"/>
      <c r="C247" s="489"/>
      <c r="D247" s="489"/>
      <c r="E247" s="489"/>
      <c r="F247" s="489"/>
      <c r="G247" s="489"/>
      <c r="H247" s="489"/>
      <c r="I247" s="489"/>
      <c r="J247" s="479"/>
      <c r="K247" s="487"/>
      <c r="L247" s="487"/>
      <c r="M247" s="487"/>
      <c r="N247" s="488"/>
      <c r="O247" s="487"/>
      <c r="P247" s="487"/>
      <c r="Q247" s="487"/>
      <c r="R247" s="487"/>
      <c r="S247" s="489"/>
      <c r="T247" s="479"/>
    </row>
    <row r="248" spans="1:20">
      <c r="A248" s="479"/>
      <c r="B248" s="489"/>
      <c r="C248" s="489"/>
      <c r="D248" s="489"/>
      <c r="E248" s="489"/>
      <c r="F248" s="489"/>
      <c r="G248" s="489"/>
      <c r="H248" s="489"/>
      <c r="I248" s="489"/>
      <c r="J248" s="479"/>
      <c r="K248" s="487"/>
      <c r="L248" s="487"/>
      <c r="M248" s="487"/>
      <c r="N248" s="488"/>
      <c r="O248" s="487"/>
      <c r="P248" s="487"/>
      <c r="Q248" s="487"/>
      <c r="R248" s="487"/>
      <c r="S248" s="489"/>
      <c r="T248" s="479"/>
    </row>
    <row r="249" spans="1:20">
      <c r="A249" s="479"/>
      <c r="B249" s="489"/>
      <c r="C249" s="489"/>
      <c r="D249" s="489"/>
      <c r="E249" s="489"/>
      <c r="F249" s="489"/>
      <c r="G249" s="489"/>
      <c r="H249" s="489"/>
      <c r="I249" s="489"/>
      <c r="J249" s="479"/>
      <c r="K249" s="487"/>
      <c r="L249" s="487"/>
      <c r="M249" s="487"/>
      <c r="N249" s="488"/>
      <c r="O249" s="487"/>
      <c r="P249" s="487"/>
      <c r="Q249" s="487"/>
      <c r="R249" s="487"/>
      <c r="S249" s="489"/>
      <c r="T249" s="479"/>
    </row>
    <row r="250" spans="1:20">
      <c r="A250" s="479"/>
      <c r="B250" s="489"/>
      <c r="C250" s="489"/>
      <c r="D250" s="489"/>
      <c r="E250" s="489"/>
      <c r="F250" s="489"/>
      <c r="G250" s="489"/>
      <c r="H250" s="489"/>
      <c r="I250" s="489"/>
      <c r="J250" s="479"/>
      <c r="K250" s="487"/>
      <c r="L250" s="487"/>
      <c r="M250" s="487"/>
      <c r="N250" s="488"/>
      <c r="O250" s="487"/>
      <c r="P250" s="487"/>
      <c r="Q250" s="487"/>
      <c r="R250" s="487"/>
      <c r="S250" s="489"/>
      <c r="T250" s="479"/>
    </row>
    <row r="251" spans="1:20">
      <c r="A251" s="479"/>
      <c r="B251" s="489"/>
      <c r="C251" s="489"/>
      <c r="D251" s="489"/>
      <c r="E251" s="489"/>
      <c r="F251" s="489"/>
      <c r="G251" s="489"/>
      <c r="H251" s="489"/>
      <c r="I251" s="489"/>
      <c r="J251" s="479"/>
      <c r="K251" s="487"/>
      <c r="L251" s="487"/>
      <c r="M251" s="487"/>
      <c r="N251" s="488"/>
      <c r="O251" s="487"/>
      <c r="P251" s="487"/>
      <c r="Q251" s="487"/>
      <c r="R251" s="487"/>
      <c r="S251" s="489"/>
      <c r="T251" s="479"/>
    </row>
    <row r="252" spans="1:20">
      <c r="A252" s="479"/>
      <c r="B252" s="489"/>
      <c r="C252" s="489"/>
      <c r="D252" s="489"/>
      <c r="E252" s="489"/>
      <c r="F252" s="489"/>
      <c r="G252" s="489"/>
      <c r="H252" s="489"/>
      <c r="I252" s="489"/>
      <c r="J252" s="479"/>
      <c r="K252" s="487"/>
      <c r="L252" s="487"/>
      <c r="M252" s="487"/>
      <c r="N252" s="488"/>
      <c r="O252" s="487"/>
      <c r="P252" s="487"/>
      <c r="Q252" s="487"/>
      <c r="R252" s="487"/>
      <c r="S252" s="489"/>
      <c r="T252" s="479"/>
    </row>
    <row r="253" spans="1:20">
      <c r="A253" s="479"/>
      <c r="B253" s="489"/>
      <c r="C253" s="489"/>
      <c r="D253" s="489"/>
      <c r="E253" s="489"/>
      <c r="F253" s="489"/>
      <c r="G253" s="489"/>
      <c r="H253" s="489"/>
      <c r="I253" s="489"/>
      <c r="J253" s="479"/>
      <c r="K253" s="487"/>
      <c r="L253" s="487"/>
      <c r="M253" s="487"/>
      <c r="N253" s="488"/>
      <c r="O253" s="487"/>
      <c r="P253" s="487"/>
      <c r="Q253" s="487"/>
      <c r="R253" s="487"/>
      <c r="S253" s="489"/>
      <c r="T253" s="479"/>
    </row>
    <row r="254" spans="1:20">
      <c r="A254" s="479"/>
      <c r="B254" s="489"/>
      <c r="C254" s="489"/>
      <c r="D254" s="489"/>
      <c r="E254" s="489"/>
      <c r="F254" s="489"/>
      <c r="G254" s="489"/>
      <c r="H254" s="489"/>
      <c r="I254" s="489"/>
      <c r="J254" s="479"/>
      <c r="K254" s="487"/>
      <c r="L254" s="487"/>
      <c r="M254" s="487"/>
      <c r="N254" s="488"/>
      <c r="O254" s="487"/>
      <c r="P254" s="487"/>
      <c r="Q254" s="487"/>
      <c r="R254" s="487"/>
      <c r="S254" s="489"/>
      <c r="T254" s="479"/>
    </row>
    <row r="255" spans="1:20">
      <c r="A255" s="479"/>
      <c r="B255" s="489"/>
      <c r="C255" s="489"/>
      <c r="D255" s="489"/>
      <c r="E255" s="489"/>
      <c r="F255" s="489"/>
      <c r="G255" s="489"/>
      <c r="H255" s="489"/>
      <c r="I255" s="489"/>
      <c r="J255" s="479"/>
      <c r="K255" s="487"/>
      <c r="L255" s="487"/>
      <c r="M255" s="487"/>
      <c r="N255" s="488"/>
      <c r="O255" s="487"/>
      <c r="P255" s="487"/>
      <c r="Q255" s="487"/>
      <c r="R255" s="487"/>
      <c r="S255" s="489"/>
      <c r="T255" s="479"/>
    </row>
    <row r="256" spans="1:20">
      <c r="A256" s="479"/>
      <c r="B256" s="489"/>
      <c r="C256" s="489"/>
      <c r="D256" s="489"/>
      <c r="E256" s="489"/>
      <c r="F256" s="489"/>
      <c r="G256" s="489"/>
      <c r="H256" s="489"/>
      <c r="I256" s="489"/>
      <c r="J256" s="479"/>
      <c r="K256" s="487"/>
      <c r="L256" s="487"/>
      <c r="M256" s="487"/>
      <c r="N256" s="488"/>
      <c r="O256" s="487"/>
      <c r="P256" s="487"/>
      <c r="Q256" s="487"/>
      <c r="R256" s="487"/>
      <c r="S256" s="489"/>
      <c r="T256" s="479"/>
    </row>
    <row r="257" spans="1:20">
      <c r="A257" s="479"/>
      <c r="B257" s="489"/>
      <c r="C257" s="489"/>
      <c r="D257" s="489"/>
      <c r="E257" s="489"/>
      <c r="F257" s="489"/>
      <c r="G257" s="489"/>
      <c r="H257" s="489"/>
      <c r="I257" s="489"/>
      <c r="J257" s="479"/>
      <c r="K257" s="487"/>
      <c r="L257" s="487"/>
      <c r="M257" s="487"/>
      <c r="N257" s="488"/>
      <c r="O257" s="487"/>
      <c r="P257" s="487"/>
      <c r="Q257" s="487"/>
      <c r="R257" s="487"/>
      <c r="S257" s="489"/>
      <c r="T257" s="479"/>
    </row>
  </sheetData>
  <sheetProtection formatCells="0" formatColumns="0" formatRows="0" insertColumns="0" insertRows="0" insertHyperlinks="0" deleteColumns="0" deleteRows="0" sort="0" autoFilter="0" pivotTables="0"/>
  <mergeCells count="26">
    <mergeCell ref="A1:T1"/>
    <mergeCell ref="A3:T3"/>
    <mergeCell ref="L4:T4"/>
    <mergeCell ref="A5:A7"/>
    <mergeCell ref="B5:B7"/>
    <mergeCell ref="C5:C7"/>
    <mergeCell ref="D5:D7"/>
    <mergeCell ref="E5:E7"/>
    <mergeCell ref="F5:F7"/>
    <mergeCell ref="A2:T2"/>
    <mergeCell ref="G5:G7"/>
    <mergeCell ref="H5:H7"/>
    <mergeCell ref="I5:I7"/>
    <mergeCell ref="U5:U7"/>
    <mergeCell ref="J6:J7"/>
    <mergeCell ref="K6:K7"/>
    <mergeCell ref="L6:M6"/>
    <mergeCell ref="P6:P7"/>
    <mergeCell ref="Q6:Q7"/>
    <mergeCell ref="J5:M5"/>
    <mergeCell ref="N5:N7"/>
    <mergeCell ref="O5:O7"/>
    <mergeCell ref="P5:Q5"/>
    <mergeCell ref="R5:R7"/>
    <mergeCell ref="S5:S7"/>
    <mergeCell ref="T5:T7"/>
  </mergeCells>
  <pageMargins left="0.31496062992126" right="0.196850393700787" top="0.43307086614173201" bottom="0.196850393700787" header="0" footer="0"/>
  <pageSetup paperSize="9" scale="40" fitToHeight="0" orientation="landscape" r:id="rId1"/>
  <headerFooter differentFirst="1">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O988"/>
  <sheetViews>
    <sheetView view="pageLayout" topLeftCell="A18" zoomScale="40" zoomScaleNormal="40" zoomScalePageLayoutView="40" workbookViewId="0">
      <selection activeCell="A3" sqref="A3:AM3"/>
    </sheetView>
    <sheetView workbookViewId="1">
      <selection sqref="A1:AM1"/>
    </sheetView>
  </sheetViews>
  <sheetFormatPr defaultColWidth="14.44140625" defaultRowHeight="15" customHeight="1" outlineLevelCol="1"/>
  <cols>
    <col min="1" max="1" width="0.109375" style="461" customWidth="1"/>
    <col min="2" max="2" width="8.5546875" customWidth="1"/>
    <col min="3" max="3" width="64.33203125" style="461" customWidth="1"/>
    <col min="4" max="4" width="15.5546875" style="461" hidden="1" customWidth="1"/>
    <col min="5" max="5" width="13.33203125" style="461" hidden="1" customWidth="1"/>
    <col min="6" max="6" width="15.5546875" style="461" hidden="1" customWidth="1" outlineLevel="1"/>
    <col min="7" max="7" width="25.5546875" style="461" hidden="1" customWidth="1" outlineLevel="1"/>
    <col min="8" max="8" width="13.5546875" style="461" hidden="1" customWidth="1" outlineLevel="1"/>
    <col min="9" max="9" width="12.109375" style="461" hidden="1" customWidth="1" outlineLevel="1"/>
    <col min="10" max="10" width="16.44140625" style="461" customWidth="1" outlineLevel="1"/>
    <col min="11" max="11" width="20.88671875" style="461" customWidth="1" outlineLevel="1"/>
    <col min="12" max="12" width="18.109375" style="461" customWidth="1" outlineLevel="1"/>
    <col min="13" max="13" width="16.88671875" style="461" customWidth="1" outlineLevel="1"/>
    <col min="14" max="14" width="17.6640625" style="461" customWidth="1" outlineLevel="1"/>
    <col min="15" max="15" width="18.109375" style="461" customWidth="1" outlineLevel="1"/>
    <col min="16" max="16" width="19.33203125" style="461" customWidth="1" outlineLevel="1"/>
    <col min="17" max="18" width="18" style="461" customWidth="1" outlineLevel="1"/>
    <col min="19" max="19" width="18.6640625" style="461" customWidth="1" outlineLevel="1"/>
    <col min="20" max="20" width="16" customWidth="1" outlineLevel="1" collapsed="1"/>
    <col min="21" max="21" width="16.33203125" customWidth="1" outlineLevel="1"/>
    <col min="22" max="22" width="16.44140625" customWidth="1" outlineLevel="1"/>
    <col min="23" max="23" width="17.5546875" customWidth="1" outlineLevel="1"/>
    <col min="24" max="24" width="18.6640625" customWidth="1" outlineLevel="1"/>
    <col min="25" max="27" width="17.33203125" customWidth="1" outlineLevel="1"/>
    <col min="28" max="28" width="16.44140625" customWidth="1" outlineLevel="1"/>
    <col min="29" max="29" width="19.88671875" customWidth="1" outlineLevel="1"/>
    <col min="30" max="30" width="18.44140625" customWidth="1" outlineLevel="1"/>
    <col min="31" max="31" width="15.33203125" customWidth="1" outlineLevel="1"/>
    <col min="32" max="32" width="17.33203125" customWidth="1" outlineLevel="1"/>
    <col min="33" max="33" width="19" customWidth="1" outlineLevel="1"/>
    <col min="34" max="34" width="18.44140625" customWidth="1" outlineLevel="1"/>
    <col min="35" max="37" width="19" customWidth="1" outlineLevel="1"/>
    <col min="38" max="38" width="20.109375" hidden="1" customWidth="1" outlineLevel="1"/>
    <col min="39" max="39" width="19.88671875" style="461" hidden="1" customWidth="1"/>
    <col min="40" max="40" width="14.44140625" style="461"/>
    <col min="41" max="41" width="0" style="461" hidden="1" customWidth="1"/>
    <col min="42" max="16384" width="14.44140625" style="461"/>
  </cols>
  <sheetData>
    <row r="1" spans="1:39" ht="25.5" customHeight="1">
      <c r="A1" s="744" t="s">
        <v>607</v>
      </c>
      <c r="B1" s="745"/>
      <c r="C1" s="745"/>
      <c r="D1" s="745"/>
      <c r="E1" s="745"/>
      <c r="F1" s="745"/>
      <c r="G1" s="745"/>
      <c r="H1" s="745"/>
      <c r="I1" s="745"/>
      <c r="J1" s="745"/>
      <c r="K1" s="745"/>
      <c r="L1" s="745"/>
      <c r="M1" s="745"/>
      <c r="N1" s="745"/>
      <c r="O1" s="745"/>
      <c r="P1" s="745"/>
      <c r="Q1" s="745"/>
      <c r="R1" s="745"/>
      <c r="S1" s="745"/>
      <c r="T1" s="745"/>
      <c r="U1" s="745"/>
      <c r="V1" s="745"/>
      <c r="W1" s="745"/>
      <c r="X1" s="745"/>
      <c r="Y1" s="745"/>
      <c r="Z1" s="745"/>
      <c r="AA1" s="745"/>
      <c r="AB1" s="745"/>
      <c r="AC1" s="745"/>
      <c r="AD1" s="745"/>
      <c r="AE1" s="745"/>
      <c r="AF1" s="745"/>
      <c r="AG1" s="745"/>
      <c r="AH1" s="745"/>
      <c r="AI1" s="745"/>
      <c r="AJ1" s="745"/>
      <c r="AK1" s="745"/>
      <c r="AL1" s="745"/>
      <c r="AM1" s="745"/>
    </row>
    <row r="2" spans="1:39" ht="58.95" customHeight="1">
      <c r="A2" s="744" t="s">
        <v>590</v>
      </c>
      <c r="B2" s="745"/>
      <c r="C2" s="745"/>
      <c r="D2" s="745"/>
      <c r="E2" s="745"/>
      <c r="F2" s="745"/>
      <c r="G2" s="745"/>
      <c r="H2" s="745"/>
      <c r="I2" s="745"/>
      <c r="J2" s="745"/>
      <c r="K2" s="745"/>
      <c r="L2" s="745"/>
      <c r="M2" s="745"/>
      <c r="N2" s="745"/>
      <c r="O2" s="745"/>
      <c r="P2" s="745"/>
      <c r="Q2" s="745"/>
      <c r="R2" s="745"/>
      <c r="S2" s="745"/>
      <c r="T2" s="745"/>
      <c r="U2" s="745"/>
      <c r="V2" s="745"/>
      <c r="W2" s="745"/>
      <c r="X2" s="745"/>
      <c r="Y2" s="745"/>
      <c r="Z2" s="745"/>
      <c r="AA2" s="745"/>
      <c r="AB2" s="745"/>
      <c r="AC2" s="745"/>
      <c r="AD2" s="745"/>
      <c r="AE2" s="745"/>
      <c r="AF2" s="745"/>
      <c r="AG2" s="745"/>
      <c r="AH2" s="745"/>
      <c r="AI2" s="745"/>
      <c r="AJ2" s="745"/>
      <c r="AK2" s="745"/>
      <c r="AL2" s="745"/>
      <c r="AM2" s="745"/>
    </row>
    <row r="3" spans="1:39" ht="37.5" customHeight="1">
      <c r="A3" s="746" t="s">
        <v>608</v>
      </c>
      <c r="B3" s="745"/>
      <c r="C3" s="745"/>
      <c r="D3" s="745"/>
      <c r="E3" s="745"/>
      <c r="F3" s="745"/>
      <c r="G3" s="745"/>
      <c r="H3" s="745"/>
      <c r="I3" s="745"/>
      <c r="J3" s="745"/>
      <c r="K3" s="745"/>
      <c r="L3" s="745"/>
      <c r="M3" s="745"/>
      <c r="N3" s="745"/>
      <c r="O3" s="745"/>
      <c r="P3" s="745"/>
      <c r="Q3" s="745"/>
      <c r="R3" s="745"/>
      <c r="S3" s="745"/>
      <c r="T3" s="745"/>
      <c r="U3" s="745"/>
      <c r="V3" s="745"/>
      <c r="W3" s="745"/>
      <c r="X3" s="745"/>
      <c r="Y3" s="745"/>
      <c r="Z3" s="745"/>
      <c r="AA3" s="745"/>
      <c r="AB3" s="745"/>
      <c r="AC3" s="745"/>
      <c r="AD3" s="745"/>
      <c r="AE3" s="745"/>
      <c r="AF3" s="745"/>
      <c r="AG3" s="745"/>
      <c r="AH3" s="745"/>
      <c r="AI3" s="745"/>
      <c r="AJ3" s="745"/>
      <c r="AK3" s="745"/>
      <c r="AL3" s="745"/>
      <c r="AM3" s="745"/>
    </row>
    <row r="4" spans="1:39" ht="30.6" customHeight="1">
      <c r="A4" s="751" t="s">
        <v>95</v>
      </c>
      <c r="B4" s="751"/>
      <c r="C4" s="751"/>
      <c r="D4" s="751"/>
      <c r="E4" s="751"/>
      <c r="F4" s="751"/>
      <c r="G4" s="751"/>
      <c r="H4" s="751"/>
      <c r="I4" s="751"/>
      <c r="J4" s="751"/>
      <c r="K4" s="751"/>
      <c r="L4" s="751"/>
      <c r="M4" s="751"/>
      <c r="N4" s="751"/>
      <c r="O4" s="751"/>
      <c r="P4" s="751"/>
      <c r="Q4" s="751"/>
      <c r="R4" s="751"/>
      <c r="S4" s="751"/>
      <c r="T4" s="751"/>
      <c r="U4" s="751"/>
      <c r="V4" s="751"/>
      <c r="W4" s="751"/>
      <c r="X4" s="751"/>
      <c r="Y4" s="751"/>
      <c r="Z4" s="751"/>
      <c r="AA4" s="751"/>
      <c r="AB4" s="751"/>
      <c r="AC4" s="751"/>
      <c r="AD4" s="751"/>
      <c r="AE4" s="751"/>
      <c r="AF4" s="751"/>
      <c r="AG4" s="751"/>
      <c r="AH4" s="751"/>
      <c r="AI4" s="751"/>
      <c r="AJ4" s="751"/>
      <c r="AK4" s="751"/>
      <c r="AL4" s="751"/>
      <c r="AM4" s="751"/>
    </row>
    <row r="5" spans="1:39" s="475" customFormat="1" ht="38.4" customHeight="1">
      <c r="A5" s="747" t="s">
        <v>96</v>
      </c>
      <c r="B5" s="749" t="s">
        <v>33</v>
      </c>
      <c r="C5" s="749" t="s">
        <v>97</v>
      </c>
      <c r="D5" s="749" t="s">
        <v>553</v>
      </c>
      <c r="E5" s="749" t="s">
        <v>101</v>
      </c>
      <c r="F5" s="752" t="s">
        <v>98</v>
      </c>
      <c r="G5" s="752" t="s">
        <v>531</v>
      </c>
      <c r="H5" s="753" t="s">
        <v>528</v>
      </c>
      <c r="I5" s="753" t="s">
        <v>529</v>
      </c>
      <c r="J5" s="749" t="s">
        <v>99</v>
      </c>
      <c r="K5" s="743"/>
      <c r="L5" s="743"/>
      <c r="M5" s="743"/>
      <c r="N5" s="743"/>
      <c r="O5" s="743"/>
      <c r="P5" s="743"/>
      <c r="Q5" s="743"/>
      <c r="R5" s="743"/>
      <c r="S5" s="743"/>
      <c r="T5" s="742" t="s">
        <v>588</v>
      </c>
      <c r="U5" s="743"/>
      <c r="V5" s="743"/>
      <c r="W5" s="743"/>
      <c r="X5" s="743"/>
      <c r="Y5" s="743"/>
      <c r="Z5" s="743"/>
      <c r="AA5" s="743"/>
      <c r="AB5" s="743"/>
      <c r="AC5" s="742" t="s">
        <v>587</v>
      </c>
      <c r="AD5" s="743"/>
      <c r="AE5" s="743"/>
      <c r="AF5" s="743"/>
      <c r="AG5" s="743"/>
      <c r="AH5" s="743"/>
      <c r="AI5" s="743"/>
      <c r="AJ5" s="743"/>
      <c r="AK5" s="743"/>
      <c r="AL5" s="739" t="s">
        <v>5</v>
      </c>
      <c r="AM5" s="750" t="s">
        <v>527</v>
      </c>
    </row>
    <row r="6" spans="1:39" s="475" customFormat="1" ht="26.25" customHeight="1">
      <c r="A6" s="748"/>
      <c r="B6" s="743"/>
      <c r="C6" s="743"/>
      <c r="D6" s="749"/>
      <c r="E6" s="749"/>
      <c r="F6" s="743"/>
      <c r="G6" s="743"/>
      <c r="H6" s="753"/>
      <c r="I6" s="753"/>
      <c r="J6" s="752" t="s">
        <v>102</v>
      </c>
      <c r="K6" s="742" t="s">
        <v>103</v>
      </c>
      <c r="L6" s="743"/>
      <c r="M6" s="743"/>
      <c r="N6" s="743"/>
      <c r="O6" s="743"/>
      <c r="P6" s="743"/>
      <c r="Q6" s="743"/>
      <c r="R6" s="743"/>
      <c r="S6" s="743"/>
      <c r="T6" s="742" t="s">
        <v>104</v>
      </c>
      <c r="U6" s="742" t="s">
        <v>37</v>
      </c>
      <c r="V6" s="743"/>
      <c r="W6" s="743"/>
      <c r="X6" s="743"/>
      <c r="Y6" s="743"/>
      <c r="Z6" s="743"/>
      <c r="AA6" s="743"/>
      <c r="AB6" s="743"/>
      <c r="AC6" s="742" t="s">
        <v>104</v>
      </c>
      <c r="AD6" s="742" t="s">
        <v>37</v>
      </c>
      <c r="AE6" s="743"/>
      <c r="AF6" s="743"/>
      <c r="AG6" s="743"/>
      <c r="AH6" s="743"/>
      <c r="AI6" s="743"/>
      <c r="AJ6" s="743"/>
      <c r="AK6" s="743"/>
      <c r="AL6" s="740"/>
      <c r="AM6" s="748"/>
    </row>
    <row r="7" spans="1:39" s="475" customFormat="1" ht="36.6" customHeight="1">
      <c r="A7" s="748"/>
      <c r="B7" s="743"/>
      <c r="C7" s="743"/>
      <c r="D7" s="749"/>
      <c r="E7" s="749"/>
      <c r="F7" s="743"/>
      <c r="G7" s="743"/>
      <c r="H7" s="753"/>
      <c r="I7" s="753"/>
      <c r="J7" s="743"/>
      <c r="K7" s="742" t="s">
        <v>38</v>
      </c>
      <c r="L7" s="742" t="s">
        <v>106</v>
      </c>
      <c r="M7" s="743"/>
      <c r="N7" s="743"/>
      <c r="O7" s="743"/>
      <c r="P7" s="743"/>
      <c r="Q7" s="743"/>
      <c r="R7" s="743"/>
      <c r="S7" s="743"/>
      <c r="T7" s="743"/>
      <c r="U7" s="742" t="s">
        <v>107</v>
      </c>
      <c r="V7" s="743"/>
      <c r="W7" s="743"/>
      <c r="X7" s="742" t="s">
        <v>108</v>
      </c>
      <c r="Y7" s="743"/>
      <c r="Z7" s="743"/>
      <c r="AA7" s="743"/>
      <c r="AB7" s="743"/>
      <c r="AC7" s="743"/>
      <c r="AD7" s="742" t="s">
        <v>107</v>
      </c>
      <c r="AE7" s="743"/>
      <c r="AF7" s="743"/>
      <c r="AG7" s="743"/>
      <c r="AH7" s="742" t="s">
        <v>109</v>
      </c>
      <c r="AI7" s="743"/>
      <c r="AJ7" s="743"/>
      <c r="AK7" s="743"/>
      <c r="AL7" s="740"/>
      <c r="AM7" s="748"/>
    </row>
    <row r="8" spans="1:39" s="475" customFormat="1" ht="36.6" customHeight="1">
      <c r="A8" s="748"/>
      <c r="B8" s="743"/>
      <c r="C8" s="743"/>
      <c r="D8" s="749"/>
      <c r="E8" s="749"/>
      <c r="F8" s="743"/>
      <c r="G8" s="743"/>
      <c r="H8" s="753"/>
      <c r="I8" s="753"/>
      <c r="J8" s="743"/>
      <c r="K8" s="743"/>
      <c r="L8" s="742" t="s">
        <v>107</v>
      </c>
      <c r="M8" s="743"/>
      <c r="N8" s="743"/>
      <c r="O8" s="742" t="s">
        <v>108</v>
      </c>
      <c r="P8" s="743"/>
      <c r="Q8" s="743"/>
      <c r="R8" s="743"/>
      <c r="S8" s="743"/>
      <c r="T8" s="743"/>
      <c r="U8" s="742" t="s">
        <v>40</v>
      </c>
      <c r="V8" s="742" t="s">
        <v>105</v>
      </c>
      <c r="W8" s="743"/>
      <c r="X8" s="742" t="s">
        <v>110</v>
      </c>
      <c r="Y8" s="742" t="s">
        <v>111</v>
      </c>
      <c r="Z8" s="742"/>
      <c r="AA8" s="742"/>
      <c r="AB8" s="743"/>
      <c r="AC8" s="743"/>
      <c r="AD8" s="742" t="s">
        <v>40</v>
      </c>
      <c r="AE8" s="742" t="s">
        <v>105</v>
      </c>
      <c r="AF8" s="743"/>
      <c r="AG8" s="743"/>
      <c r="AH8" s="742" t="s">
        <v>40</v>
      </c>
      <c r="AI8" s="742" t="s">
        <v>37</v>
      </c>
      <c r="AJ8" s="742"/>
      <c r="AK8" s="743"/>
      <c r="AL8" s="740"/>
      <c r="AM8" s="748"/>
    </row>
    <row r="9" spans="1:39" s="475" customFormat="1" ht="36" customHeight="1">
      <c r="A9" s="748"/>
      <c r="B9" s="743"/>
      <c r="C9" s="743"/>
      <c r="D9" s="749"/>
      <c r="E9" s="749"/>
      <c r="F9" s="743"/>
      <c r="G9" s="743"/>
      <c r="H9" s="753"/>
      <c r="I9" s="753"/>
      <c r="J9" s="743"/>
      <c r="K9" s="743"/>
      <c r="L9" s="742" t="s">
        <v>40</v>
      </c>
      <c r="M9" s="742" t="s">
        <v>39</v>
      </c>
      <c r="N9" s="743"/>
      <c r="O9" s="742" t="s">
        <v>110</v>
      </c>
      <c r="P9" s="742" t="s">
        <v>111</v>
      </c>
      <c r="Q9" s="743"/>
      <c r="R9" s="743"/>
      <c r="S9" s="743"/>
      <c r="T9" s="743"/>
      <c r="U9" s="743"/>
      <c r="V9" s="742" t="s">
        <v>41</v>
      </c>
      <c r="W9" s="742" t="s">
        <v>42</v>
      </c>
      <c r="X9" s="743"/>
      <c r="Y9" s="742" t="s">
        <v>40</v>
      </c>
      <c r="Z9" s="733" t="s">
        <v>37</v>
      </c>
      <c r="AA9" s="734"/>
      <c r="AB9" s="735"/>
      <c r="AC9" s="743"/>
      <c r="AD9" s="743"/>
      <c r="AE9" s="742" t="s">
        <v>41</v>
      </c>
      <c r="AF9" s="743"/>
      <c r="AG9" s="742" t="s">
        <v>42</v>
      </c>
      <c r="AH9" s="743"/>
      <c r="AI9" s="742" t="s">
        <v>112</v>
      </c>
      <c r="AJ9" s="742" t="s">
        <v>113</v>
      </c>
      <c r="AK9" s="742" t="s">
        <v>602</v>
      </c>
      <c r="AL9" s="740"/>
      <c r="AM9" s="748"/>
    </row>
    <row r="10" spans="1:39" s="475" customFormat="1" ht="24.75" customHeight="1">
      <c r="A10" s="748"/>
      <c r="B10" s="743"/>
      <c r="C10" s="743"/>
      <c r="D10" s="749"/>
      <c r="E10" s="749"/>
      <c r="F10" s="743"/>
      <c r="G10" s="743"/>
      <c r="H10" s="753"/>
      <c r="I10" s="753"/>
      <c r="J10" s="743"/>
      <c r="K10" s="743"/>
      <c r="L10" s="743"/>
      <c r="M10" s="742" t="s">
        <v>41</v>
      </c>
      <c r="N10" s="742" t="s">
        <v>42</v>
      </c>
      <c r="O10" s="743"/>
      <c r="P10" s="742" t="s">
        <v>40</v>
      </c>
      <c r="Q10" s="742" t="s">
        <v>105</v>
      </c>
      <c r="R10" s="742"/>
      <c r="S10" s="743"/>
      <c r="T10" s="743"/>
      <c r="U10" s="743"/>
      <c r="V10" s="743"/>
      <c r="W10" s="743"/>
      <c r="X10" s="743"/>
      <c r="Y10" s="743"/>
      <c r="Z10" s="736"/>
      <c r="AA10" s="737"/>
      <c r="AB10" s="738"/>
      <c r="AC10" s="743"/>
      <c r="AD10" s="743"/>
      <c r="AE10" s="742" t="s">
        <v>40</v>
      </c>
      <c r="AF10" s="742" t="s">
        <v>114</v>
      </c>
      <c r="AG10" s="743"/>
      <c r="AH10" s="743"/>
      <c r="AI10" s="743"/>
      <c r="AJ10" s="743"/>
      <c r="AK10" s="743"/>
      <c r="AL10" s="740"/>
      <c r="AM10" s="748"/>
    </row>
    <row r="11" spans="1:39" s="475" customFormat="1" ht="85.2" customHeight="1">
      <c r="A11" s="748"/>
      <c r="B11" s="743"/>
      <c r="C11" s="743"/>
      <c r="D11" s="749"/>
      <c r="E11" s="749"/>
      <c r="F11" s="743"/>
      <c r="G11" s="743"/>
      <c r="H11" s="753"/>
      <c r="I11" s="753"/>
      <c r="J11" s="743"/>
      <c r="K11" s="743"/>
      <c r="L11" s="743"/>
      <c r="M11" s="743"/>
      <c r="N11" s="743"/>
      <c r="O11" s="743"/>
      <c r="P11" s="743"/>
      <c r="Q11" s="565" t="s">
        <v>112</v>
      </c>
      <c r="R11" s="565" t="s">
        <v>113</v>
      </c>
      <c r="S11" s="565" t="s">
        <v>602</v>
      </c>
      <c r="T11" s="743"/>
      <c r="U11" s="743"/>
      <c r="V11" s="743"/>
      <c r="W11" s="743"/>
      <c r="X11" s="743"/>
      <c r="Y11" s="743"/>
      <c r="Z11" s="544" t="s">
        <v>112</v>
      </c>
      <c r="AA11" s="565" t="s">
        <v>113</v>
      </c>
      <c r="AB11" s="565" t="s">
        <v>602</v>
      </c>
      <c r="AC11" s="743"/>
      <c r="AD11" s="743"/>
      <c r="AE11" s="743"/>
      <c r="AF11" s="743"/>
      <c r="AG11" s="743"/>
      <c r="AH11" s="743"/>
      <c r="AI11" s="743"/>
      <c r="AJ11" s="743"/>
      <c r="AK11" s="743"/>
      <c r="AL11" s="741"/>
      <c r="AM11" s="748"/>
    </row>
    <row r="12" spans="1:39" ht="50.4" customHeight="1">
      <c r="A12" s="499"/>
      <c r="B12" s="564"/>
      <c r="C12" s="564" t="s">
        <v>6</v>
      </c>
      <c r="D12" s="564"/>
      <c r="E12" s="564"/>
      <c r="F12" s="563"/>
      <c r="G12" s="563"/>
      <c r="H12" s="564"/>
      <c r="I12" s="564"/>
      <c r="J12" s="543"/>
      <c r="K12" s="578">
        <f>K13</f>
        <v>4650528.42</v>
      </c>
      <c r="L12" s="578">
        <f t="shared" ref="L12:AK12" si="0">L13</f>
        <v>1272748.42</v>
      </c>
      <c r="M12" s="578">
        <f t="shared" si="0"/>
        <v>178055.21</v>
      </c>
      <c r="N12" s="578">
        <f t="shared" si="0"/>
        <v>1094693.21</v>
      </c>
      <c r="O12" s="578">
        <f t="shared" si="0"/>
        <v>0</v>
      </c>
      <c r="P12" s="578">
        <f t="shared" si="0"/>
        <v>3377729</v>
      </c>
      <c r="Q12" s="578">
        <f t="shared" si="0"/>
        <v>2356343.6</v>
      </c>
      <c r="R12" s="578">
        <f t="shared" si="0"/>
        <v>635723.4</v>
      </c>
      <c r="S12" s="578">
        <f t="shared" si="0"/>
        <v>385712</v>
      </c>
      <c r="T12" s="578">
        <f t="shared" si="0"/>
        <v>718184.16931269434</v>
      </c>
      <c r="U12" s="578">
        <f t="shared" si="0"/>
        <v>224619</v>
      </c>
      <c r="V12" s="578">
        <f t="shared" si="0"/>
        <v>75832</v>
      </c>
      <c r="W12" s="578">
        <f t="shared" si="0"/>
        <v>148787</v>
      </c>
      <c r="X12" s="578">
        <f t="shared" si="0"/>
        <v>0</v>
      </c>
      <c r="Y12" s="578">
        <f t="shared" si="0"/>
        <v>493565.1693126944</v>
      </c>
      <c r="Z12" s="578">
        <f t="shared" si="0"/>
        <v>116245</v>
      </c>
      <c r="AA12" s="578">
        <f t="shared" si="0"/>
        <v>234830.1693126944</v>
      </c>
      <c r="AB12" s="578">
        <f t="shared" si="0"/>
        <v>142490</v>
      </c>
      <c r="AC12" s="578">
        <f t="shared" si="0"/>
        <v>4051089.2506873058</v>
      </c>
      <c r="AD12" s="578">
        <f t="shared" si="0"/>
        <v>1048129.4199999999</v>
      </c>
      <c r="AE12" s="578">
        <f t="shared" si="0"/>
        <v>102223.21</v>
      </c>
      <c r="AF12" s="578">
        <f t="shared" si="0"/>
        <v>0</v>
      </c>
      <c r="AG12" s="578">
        <f t="shared" si="0"/>
        <v>945906.21</v>
      </c>
      <c r="AH12" s="578">
        <f t="shared" si="0"/>
        <v>3002959.8306873054</v>
      </c>
      <c r="AI12" s="578">
        <f>AI13</f>
        <v>2081513.4306873058</v>
      </c>
      <c r="AJ12" s="578">
        <f t="shared" si="0"/>
        <v>559478.4</v>
      </c>
      <c r="AK12" s="578">
        <f t="shared" si="0"/>
        <v>361968</v>
      </c>
      <c r="AL12" s="562"/>
      <c r="AM12" s="496"/>
    </row>
    <row r="13" spans="1:39" s="476" customFormat="1" ht="57" customHeight="1">
      <c r="A13" s="493"/>
      <c r="B13" s="544" t="s">
        <v>43</v>
      </c>
      <c r="C13" s="545" t="s">
        <v>17</v>
      </c>
      <c r="D13" s="546"/>
      <c r="E13" s="546"/>
      <c r="F13" s="546"/>
      <c r="G13" s="546"/>
      <c r="H13" s="546"/>
      <c r="I13" s="546"/>
      <c r="J13" s="546"/>
      <c r="K13" s="547">
        <f>K14+K22+K25</f>
        <v>4650528.42</v>
      </c>
      <c r="L13" s="547">
        <f>L14+L22+L25</f>
        <v>1272748.42</v>
      </c>
      <c r="M13" s="547">
        <f>M14+M22+M25</f>
        <v>178055.21</v>
      </c>
      <c r="N13" s="547">
        <f>N14+N22+N25</f>
        <v>1094693.21</v>
      </c>
      <c r="O13" s="547"/>
      <c r="P13" s="547">
        <f t="shared" ref="P13:W13" si="1">P14+P22+P25</f>
        <v>3377729</v>
      </c>
      <c r="Q13" s="547">
        <f t="shared" si="1"/>
        <v>2356343.6</v>
      </c>
      <c r="R13" s="547">
        <f t="shared" si="1"/>
        <v>635723.4</v>
      </c>
      <c r="S13" s="547">
        <f t="shared" si="1"/>
        <v>385712</v>
      </c>
      <c r="T13" s="547">
        <f t="shared" si="1"/>
        <v>718184.16931269434</v>
      </c>
      <c r="U13" s="547">
        <f t="shared" si="1"/>
        <v>224619</v>
      </c>
      <c r="V13" s="547">
        <f t="shared" si="1"/>
        <v>75832</v>
      </c>
      <c r="W13" s="547">
        <f t="shared" si="1"/>
        <v>148787</v>
      </c>
      <c r="X13" s="547"/>
      <c r="Y13" s="547">
        <f t="shared" ref="Y13:AB13" si="2">Y14+Y22+Y25</f>
        <v>493565.1693126944</v>
      </c>
      <c r="Z13" s="547">
        <f t="shared" si="2"/>
        <v>116245</v>
      </c>
      <c r="AA13" s="547">
        <f t="shared" si="2"/>
        <v>234830.1693126944</v>
      </c>
      <c r="AB13" s="547">
        <f t="shared" si="2"/>
        <v>142490</v>
      </c>
      <c r="AC13" s="547">
        <f t="shared" ref="AC13:AK13" si="3">AC14+AC22+AC25</f>
        <v>4051089.2506873058</v>
      </c>
      <c r="AD13" s="547">
        <f t="shared" si="3"/>
        <v>1048129.4199999999</v>
      </c>
      <c r="AE13" s="547">
        <f t="shared" si="3"/>
        <v>102223.21</v>
      </c>
      <c r="AF13" s="547">
        <f t="shared" si="3"/>
        <v>0</v>
      </c>
      <c r="AG13" s="547">
        <f t="shared" si="3"/>
        <v>945906.21</v>
      </c>
      <c r="AH13" s="547">
        <f>AH14+AH22+AH25</f>
        <v>3002959.8306873054</v>
      </c>
      <c r="AI13" s="547">
        <f t="shared" si="3"/>
        <v>2081513.4306873058</v>
      </c>
      <c r="AJ13" s="547">
        <f t="shared" si="3"/>
        <v>559478.4</v>
      </c>
      <c r="AK13" s="547">
        <f t="shared" si="3"/>
        <v>361968</v>
      </c>
      <c r="AL13" s="547"/>
      <c r="AM13" s="547">
        <f>AM14+AM22+AM25</f>
        <v>0</v>
      </c>
    </row>
    <row r="14" spans="1:39" s="477" customFormat="1" ht="63.6" customHeight="1">
      <c r="A14" s="493"/>
      <c r="B14" s="544" t="s">
        <v>566</v>
      </c>
      <c r="C14" s="545" t="s">
        <v>536</v>
      </c>
      <c r="D14" s="546"/>
      <c r="E14" s="546"/>
      <c r="F14" s="546"/>
      <c r="G14" s="546"/>
      <c r="H14" s="546"/>
      <c r="I14" s="546"/>
      <c r="J14" s="546"/>
      <c r="K14" s="547">
        <f>+K15+K20</f>
        <v>3711829</v>
      </c>
      <c r="L14" s="547">
        <f t="shared" ref="L14:AK14" si="4">+L15+L20</f>
        <v>916638</v>
      </c>
      <c r="M14" s="547">
        <f t="shared" si="4"/>
        <v>0</v>
      </c>
      <c r="N14" s="547">
        <f t="shared" si="4"/>
        <v>916638</v>
      </c>
      <c r="O14" s="547">
        <f t="shared" si="4"/>
        <v>0</v>
      </c>
      <c r="P14" s="547">
        <f t="shared" si="4"/>
        <v>2795140</v>
      </c>
      <c r="Q14" s="547">
        <f t="shared" si="4"/>
        <v>1773754.6</v>
      </c>
      <c r="R14" s="547">
        <f t="shared" si="4"/>
        <v>635723.4</v>
      </c>
      <c r="S14" s="547">
        <f t="shared" si="4"/>
        <v>385712</v>
      </c>
      <c r="T14" s="547">
        <f t="shared" si="4"/>
        <v>478632</v>
      </c>
      <c r="U14" s="547">
        <f t="shared" si="4"/>
        <v>143652</v>
      </c>
      <c r="V14" s="547">
        <f t="shared" si="4"/>
        <v>0</v>
      </c>
      <c r="W14" s="547">
        <f t="shared" si="4"/>
        <v>143652</v>
      </c>
      <c r="X14" s="547">
        <f t="shared" si="4"/>
        <v>0</v>
      </c>
      <c r="Y14" s="547">
        <f t="shared" si="4"/>
        <v>334980</v>
      </c>
      <c r="Z14" s="547">
        <f t="shared" si="4"/>
        <v>116245</v>
      </c>
      <c r="AA14" s="547">
        <f t="shared" si="4"/>
        <v>76245</v>
      </c>
      <c r="AB14" s="547">
        <f t="shared" si="4"/>
        <v>142490</v>
      </c>
      <c r="AC14" s="547">
        <f t="shared" si="4"/>
        <v>3351942</v>
      </c>
      <c r="AD14" s="547">
        <f t="shared" si="4"/>
        <v>772986</v>
      </c>
      <c r="AE14" s="547">
        <f t="shared" si="4"/>
        <v>0</v>
      </c>
      <c r="AF14" s="547">
        <f t="shared" si="4"/>
        <v>0</v>
      </c>
      <c r="AG14" s="547">
        <f t="shared" si="4"/>
        <v>772986</v>
      </c>
      <c r="AH14" s="547">
        <f>+AH15+AH20</f>
        <v>2578956</v>
      </c>
      <c r="AI14" s="547">
        <f t="shared" si="4"/>
        <v>1657509.6</v>
      </c>
      <c r="AJ14" s="547">
        <f t="shared" si="4"/>
        <v>559478.4</v>
      </c>
      <c r="AK14" s="547">
        <f t="shared" si="4"/>
        <v>361968</v>
      </c>
      <c r="AL14" s="547"/>
      <c r="AM14" s="501"/>
    </row>
    <row r="15" spans="1:39" s="477" customFormat="1" ht="63.6" customHeight="1">
      <c r="A15" s="493"/>
      <c r="B15" s="553" t="s">
        <v>44</v>
      </c>
      <c r="C15" s="554" t="s">
        <v>545</v>
      </c>
      <c r="D15" s="584"/>
      <c r="E15" s="584"/>
      <c r="F15" s="584"/>
      <c r="G15" s="584"/>
      <c r="H15" s="584"/>
      <c r="I15" s="584"/>
      <c r="J15" s="584"/>
      <c r="K15" s="585">
        <f>+K16+K17+K18+K19</f>
        <v>2766846</v>
      </c>
      <c r="L15" s="585">
        <f t="shared" ref="L15:AK15" si="5">+L16+L17+L18+L19</f>
        <v>622954</v>
      </c>
      <c r="M15" s="585">
        <f t="shared" si="5"/>
        <v>0</v>
      </c>
      <c r="N15" s="585">
        <f t="shared" si="5"/>
        <v>622954</v>
      </c>
      <c r="O15" s="585">
        <f t="shared" si="5"/>
        <v>0</v>
      </c>
      <c r="P15" s="585">
        <f t="shared" si="5"/>
        <v>2143841</v>
      </c>
      <c r="Q15" s="585">
        <f t="shared" si="5"/>
        <v>1389463</v>
      </c>
      <c r="R15" s="585">
        <f t="shared" si="5"/>
        <v>471027</v>
      </c>
      <c r="S15" s="585">
        <f t="shared" si="5"/>
        <v>283401</v>
      </c>
      <c r="T15" s="585">
        <f t="shared" si="5"/>
        <v>478632</v>
      </c>
      <c r="U15" s="585">
        <f t="shared" si="5"/>
        <v>143652</v>
      </c>
      <c r="V15" s="585">
        <f t="shared" si="5"/>
        <v>0</v>
      </c>
      <c r="W15" s="585">
        <f t="shared" si="5"/>
        <v>143652</v>
      </c>
      <c r="X15" s="585">
        <f t="shared" si="5"/>
        <v>0</v>
      </c>
      <c r="Y15" s="585">
        <f t="shared" si="5"/>
        <v>334980</v>
      </c>
      <c r="Z15" s="585">
        <f t="shared" si="5"/>
        <v>116245</v>
      </c>
      <c r="AA15" s="585">
        <f t="shared" si="5"/>
        <v>76245</v>
      </c>
      <c r="AB15" s="585">
        <f t="shared" si="5"/>
        <v>142490</v>
      </c>
      <c r="AC15" s="585">
        <f t="shared" si="5"/>
        <v>2406959</v>
      </c>
      <c r="AD15" s="585">
        <f t="shared" si="5"/>
        <v>479302</v>
      </c>
      <c r="AE15" s="585">
        <f t="shared" si="5"/>
        <v>0</v>
      </c>
      <c r="AF15" s="585">
        <f t="shared" si="5"/>
        <v>0</v>
      </c>
      <c r="AG15" s="585">
        <f t="shared" si="5"/>
        <v>479302</v>
      </c>
      <c r="AH15" s="585">
        <f>+AH16+AH17+AH18+AH19</f>
        <v>1927657</v>
      </c>
      <c r="AI15" s="585">
        <f>+AI16+AI17+AI18+AI19</f>
        <v>1273218</v>
      </c>
      <c r="AJ15" s="585">
        <f t="shared" si="5"/>
        <v>394782</v>
      </c>
      <c r="AK15" s="585">
        <f t="shared" si="5"/>
        <v>259657</v>
      </c>
      <c r="AL15" s="546"/>
      <c r="AM15" s="501"/>
    </row>
    <row r="16" spans="1:39" s="476" customFormat="1" ht="177.6" customHeight="1">
      <c r="A16" s="493"/>
      <c r="B16" s="589">
        <v>1</v>
      </c>
      <c r="C16" s="590" t="s">
        <v>594</v>
      </c>
      <c r="D16" s="591" t="s">
        <v>579</v>
      </c>
      <c r="E16" s="589" t="s">
        <v>118</v>
      </c>
      <c r="F16" s="589" t="s">
        <v>560</v>
      </c>
      <c r="G16" s="589" t="s">
        <v>561</v>
      </c>
      <c r="H16" s="589">
        <v>2025</v>
      </c>
      <c r="I16" s="589">
        <v>2028</v>
      </c>
      <c r="J16" s="589" t="s">
        <v>562</v>
      </c>
      <c r="K16" s="588">
        <v>921178</v>
      </c>
      <c r="L16" s="588">
        <v>208732</v>
      </c>
      <c r="M16" s="592"/>
      <c r="N16" s="588">
        <v>208732</v>
      </c>
      <c r="O16" s="592"/>
      <c r="P16" s="588">
        <v>712446</v>
      </c>
      <c r="Q16" s="588">
        <v>356223</v>
      </c>
      <c r="R16" s="588">
        <v>356223</v>
      </c>
      <c r="S16" s="588"/>
      <c r="T16" s="588">
        <f>U16+Y16</f>
        <v>238764</v>
      </c>
      <c r="U16" s="588">
        <f>+V16+W16</f>
        <v>96274</v>
      </c>
      <c r="V16" s="592"/>
      <c r="W16" s="588">
        <f>+N16-AD16</f>
        <v>96274</v>
      </c>
      <c r="X16" s="592"/>
      <c r="Y16" s="588">
        <f>SUM(Z16:AB16)</f>
        <v>142490</v>
      </c>
      <c r="Z16" s="588">
        <v>71245</v>
      </c>
      <c r="AA16" s="588">
        <v>71245</v>
      </c>
      <c r="AB16" s="588"/>
      <c r="AC16" s="588">
        <f>AD16+AH16</f>
        <v>682414</v>
      </c>
      <c r="AD16" s="588">
        <f>+AE16+AG16</f>
        <v>112458</v>
      </c>
      <c r="AE16" s="592"/>
      <c r="AF16" s="592"/>
      <c r="AG16" s="588">
        <v>112458</v>
      </c>
      <c r="AH16" s="588">
        <f>SUM(AI16:AK16)</f>
        <v>569956</v>
      </c>
      <c r="AI16" s="588">
        <v>284978</v>
      </c>
      <c r="AJ16" s="588">
        <v>284978</v>
      </c>
      <c r="AK16" s="588"/>
      <c r="AL16" s="552"/>
      <c r="AM16" s="502" t="s">
        <v>554</v>
      </c>
    </row>
    <row r="17" spans="1:41" s="476" customFormat="1" ht="151.5" customHeight="1">
      <c r="A17" s="576"/>
      <c r="B17" s="593">
        <v>2</v>
      </c>
      <c r="C17" s="590" t="s">
        <v>595</v>
      </c>
      <c r="D17" s="591"/>
      <c r="E17" s="589"/>
      <c r="F17" s="589"/>
      <c r="G17" s="589"/>
      <c r="H17" s="589"/>
      <c r="I17" s="589"/>
      <c r="J17" s="589" t="s">
        <v>592</v>
      </c>
      <c r="K17" s="588">
        <v>288920</v>
      </c>
      <c r="L17" s="588">
        <f>+M17+N17</f>
        <v>46370</v>
      </c>
      <c r="M17" s="592"/>
      <c r="N17" s="588">
        <v>46370</v>
      </c>
      <c r="O17" s="592"/>
      <c r="P17" s="588">
        <f>SUM(Q17:S17)</f>
        <v>242550</v>
      </c>
      <c r="Q17" s="588"/>
      <c r="R17" s="588"/>
      <c r="S17" s="588">
        <v>242550</v>
      </c>
      <c r="T17" s="588">
        <f>U17+Y17</f>
        <v>148386</v>
      </c>
      <c r="U17" s="588">
        <f>+V17+W17</f>
        <v>5896</v>
      </c>
      <c r="V17" s="592"/>
      <c r="W17" s="588">
        <f>+N17-AG17</f>
        <v>5896</v>
      </c>
      <c r="X17" s="592"/>
      <c r="Y17" s="588">
        <f t="shared" ref="Y17:Y18" si="6">SUM(Z17:AB17)</f>
        <v>142490</v>
      </c>
      <c r="Z17" s="588"/>
      <c r="AA17" s="588"/>
      <c r="AB17" s="588">
        <v>142490</v>
      </c>
      <c r="AC17" s="588">
        <f>AD17+AH17</f>
        <v>259280</v>
      </c>
      <c r="AD17" s="588">
        <f>+AE17+AG17</f>
        <v>40474</v>
      </c>
      <c r="AE17" s="592"/>
      <c r="AF17" s="592"/>
      <c r="AG17" s="588">
        <v>40474</v>
      </c>
      <c r="AH17" s="588">
        <f>SUM(AI17:AK17)</f>
        <v>218806</v>
      </c>
      <c r="AI17" s="588"/>
      <c r="AJ17" s="588"/>
      <c r="AK17" s="588">
        <v>218806</v>
      </c>
      <c r="AL17" s="552"/>
      <c r="AM17" s="502"/>
      <c r="AO17" s="586" t="s">
        <v>593</v>
      </c>
    </row>
    <row r="18" spans="1:41" s="476" customFormat="1" ht="114" customHeight="1">
      <c r="A18" s="576"/>
      <c r="B18" s="593">
        <v>3</v>
      </c>
      <c r="C18" s="590" t="s">
        <v>596</v>
      </c>
      <c r="D18" s="591"/>
      <c r="E18" s="589"/>
      <c r="F18" s="589"/>
      <c r="G18" s="589"/>
      <c r="H18" s="589"/>
      <c r="I18" s="589"/>
      <c r="J18" s="589" t="s">
        <v>601</v>
      </c>
      <c r="K18" s="588">
        <v>685142</v>
      </c>
      <c r="L18" s="588">
        <f>+M18+N18</f>
        <v>152019</v>
      </c>
      <c r="M18" s="592"/>
      <c r="N18" s="588">
        <v>152019</v>
      </c>
      <c r="O18" s="592"/>
      <c r="P18" s="588">
        <f>SUM(Q18:S18)</f>
        <v>533123</v>
      </c>
      <c r="Q18" s="588">
        <v>443045</v>
      </c>
      <c r="R18" s="588">
        <v>49227</v>
      </c>
      <c r="S18" s="588">
        <f>685142-152019-492272</f>
        <v>40851</v>
      </c>
      <c r="T18" s="588">
        <f>U18+Y18</f>
        <v>90000</v>
      </c>
      <c r="U18" s="588">
        <f t="shared" ref="U18" si="7">+V18+W18</f>
        <v>40000</v>
      </c>
      <c r="V18" s="592"/>
      <c r="W18" s="588">
        <v>40000</v>
      </c>
      <c r="X18" s="592"/>
      <c r="Y18" s="588">
        <f t="shared" si="6"/>
        <v>50000</v>
      </c>
      <c r="Z18" s="588">
        <v>45000</v>
      </c>
      <c r="AA18" s="588">
        <v>5000</v>
      </c>
      <c r="AB18" s="588"/>
      <c r="AC18" s="588">
        <f>AD18+AH18</f>
        <v>595142</v>
      </c>
      <c r="AD18" s="588">
        <f>+AE18+AG18</f>
        <v>112019</v>
      </c>
      <c r="AE18" s="592"/>
      <c r="AF18" s="592"/>
      <c r="AG18" s="588">
        <f>+N18-W18</f>
        <v>112019</v>
      </c>
      <c r="AH18" s="588">
        <f>SUM(AI18:AK18)</f>
        <v>483123</v>
      </c>
      <c r="AI18" s="588">
        <f>+Q18-Z18</f>
        <v>398045</v>
      </c>
      <c r="AJ18" s="588">
        <f>+R18-AA18</f>
        <v>44227</v>
      </c>
      <c r="AK18" s="588">
        <f>685142-152019-492272</f>
        <v>40851</v>
      </c>
      <c r="AL18" s="552"/>
      <c r="AM18" s="502"/>
      <c r="AO18" s="586"/>
    </row>
    <row r="19" spans="1:41" s="476" customFormat="1" ht="144" customHeight="1">
      <c r="A19" s="576"/>
      <c r="B19" s="593">
        <v>4</v>
      </c>
      <c r="C19" s="590" t="s">
        <v>603</v>
      </c>
      <c r="D19" s="591"/>
      <c r="E19" s="589"/>
      <c r="F19" s="589"/>
      <c r="G19" s="589"/>
      <c r="H19" s="589"/>
      <c r="I19" s="589"/>
      <c r="J19" s="589" t="s">
        <v>600</v>
      </c>
      <c r="K19" s="588">
        <v>871606</v>
      </c>
      <c r="L19" s="588">
        <v>215833</v>
      </c>
      <c r="M19" s="592"/>
      <c r="N19" s="588">
        <v>215833</v>
      </c>
      <c r="O19" s="592"/>
      <c r="P19" s="588">
        <v>655722</v>
      </c>
      <c r="Q19" s="588">
        <v>590195</v>
      </c>
      <c r="R19" s="588">
        <v>65577</v>
      </c>
      <c r="S19" s="588"/>
      <c r="T19" s="588">
        <f>U19+Y19</f>
        <v>1482</v>
      </c>
      <c r="U19" s="588">
        <f>+V19+W19</f>
        <v>1482</v>
      </c>
      <c r="V19" s="592"/>
      <c r="W19" s="588">
        <v>1482</v>
      </c>
      <c r="X19" s="592"/>
      <c r="Y19" s="588">
        <f>SUM(Z19:AB19)</f>
        <v>0</v>
      </c>
      <c r="Z19" s="588"/>
      <c r="AA19" s="588"/>
      <c r="AB19" s="588"/>
      <c r="AC19" s="588">
        <f>AD19+AH19</f>
        <v>870123</v>
      </c>
      <c r="AD19" s="588">
        <f>+AE19+AG19</f>
        <v>214351</v>
      </c>
      <c r="AE19" s="592"/>
      <c r="AF19" s="592"/>
      <c r="AG19" s="588">
        <v>214351</v>
      </c>
      <c r="AH19" s="588">
        <f>SUM(AI19:AK19)</f>
        <v>655772</v>
      </c>
      <c r="AI19" s="588">
        <f>590195</f>
        <v>590195</v>
      </c>
      <c r="AJ19" s="588">
        <v>65577</v>
      </c>
      <c r="AK19" s="588"/>
      <c r="AL19" s="552"/>
      <c r="AM19" s="587"/>
      <c r="AN19"/>
      <c r="AO19" s="586"/>
    </row>
    <row r="20" spans="1:41" s="477" customFormat="1" ht="51.6" customHeight="1">
      <c r="A20" s="572"/>
      <c r="B20" s="560" t="s">
        <v>51</v>
      </c>
      <c r="C20" s="554" t="s">
        <v>563</v>
      </c>
      <c r="D20" s="564"/>
      <c r="E20" s="564"/>
      <c r="F20" s="564"/>
      <c r="G20" s="564"/>
      <c r="H20" s="558"/>
      <c r="I20" s="558"/>
      <c r="J20" s="571"/>
      <c r="K20" s="581">
        <f>+K21</f>
        <v>944983</v>
      </c>
      <c r="L20" s="581">
        <f t="shared" ref="L20:AK20" si="8">+L21</f>
        <v>293684</v>
      </c>
      <c r="M20" s="581">
        <f t="shared" si="8"/>
        <v>0</v>
      </c>
      <c r="N20" s="581">
        <f t="shared" si="8"/>
        <v>293684</v>
      </c>
      <c r="O20" s="581">
        <f t="shared" si="8"/>
        <v>0</v>
      </c>
      <c r="P20" s="581">
        <f t="shared" si="8"/>
        <v>651299</v>
      </c>
      <c r="Q20" s="581">
        <f t="shared" si="8"/>
        <v>384291.6</v>
      </c>
      <c r="R20" s="581">
        <f t="shared" si="8"/>
        <v>164696.4</v>
      </c>
      <c r="S20" s="581">
        <f t="shared" si="8"/>
        <v>102311</v>
      </c>
      <c r="T20" s="581">
        <f t="shared" si="8"/>
        <v>0</v>
      </c>
      <c r="U20" s="581">
        <f t="shared" si="8"/>
        <v>0</v>
      </c>
      <c r="V20" s="581">
        <f t="shared" si="8"/>
        <v>0</v>
      </c>
      <c r="W20" s="581">
        <f t="shared" si="8"/>
        <v>0</v>
      </c>
      <c r="X20" s="581">
        <f t="shared" si="8"/>
        <v>0</v>
      </c>
      <c r="Y20" s="581">
        <f t="shared" si="8"/>
        <v>0</v>
      </c>
      <c r="Z20" s="581">
        <f t="shared" si="8"/>
        <v>0</v>
      </c>
      <c r="AA20" s="581">
        <f t="shared" si="8"/>
        <v>0</v>
      </c>
      <c r="AB20" s="581">
        <f t="shared" si="8"/>
        <v>0</v>
      </c>
      <c r="AC20" s="581">
        <f t="shared" si="8"/>
        <v>944983</v>
      </c>
      <c r="AD20" s="581">
        <f t="shared" si="8"/>
        <v>293684</v>
      </c>
      <c r="AE20" s="581">
        <f t="shared" si="8"/>
        <v>0</v>
      </c>
      <c r="AF20" s="581">
        <f t="shared" si="8"/>
        <v>0</v>
      </c>
      <c r="AG20" s="581">
        <f t="shared" si="8"/>
        <v>293684</v>
      </c>
      <c r="AH20" s="581">
        <f t="shared" si="8"/>
        <v>651299</v>
      </c>
      <c r="AI20" s="581">
        <f t="shared" si="8"/>
        <v>384291.6</v>
      </c>
      <c r="AJ20" s="581">
        <f t="shared" si="8"/>
        <v>164696.4</v>
      </c>
      <c r="AK20" s="581">
        <f t="shared" si="8"/>
        <v>102311</v>
      </c>
      <c r="AL20" s="559"/>
      <c r="AM20" s="542"/>
    </row>
    <row r="21" spans="1:41" s="476" customFormat="1" ht="67.5" customHeight="1">
      <c r="A21" s="493"/>
      <c r="B21" s="549">
        <v>1</v>
      </c>
      <c r="C21" s="550" t="s">
        <v>591</v>
      </c>
      <c r="D21" s="551"/>
      <c r="E21" s="549"/>
      <c r="F21" s="549"/>
      <c r="G21" s="549"/>
      <c r="H21" s="549"/>
      <c r="I21" s="549"/>
      <c r="J21" s="549"/>
      <c r="K21" s="580">
        <v>944983</v>
      </c>
      <c r="L21" s="580">
        <f>+M21+N21</f>
        <v>293684</v>
      </c>
      <c r="M21" s="579"/>
      <c r="N21" s="580">
        <v>293684</v>
      </c>
      <c r="O21" s="579"/>
      <c r="P21" s="580">
        <f>SUM(Q21:S21)</f>
        <v>651299</v>
      </c>
      <c r="Q21" s="580">
        <v>384291.6</v>
      </c>
      <c r="R21" s="580">
        <v>164696.4</v>
      </c>
      <c r="S21" s="580">
        <v>102311</v>
      </c>
      <c r="T21" s="580"/>
      <c r="U21" s="580"/>
      <c r="V21" s="579"/>
      <c r="W21" s="580"/>
      <c r="X21" s="579"/>
      <c r="Y21" s="580"/>
      <c r="Z21" s="580"/>
      <c r="AA21" s="580"/>
      <c r="AB21" s="580"/>
      <c r="AC21" s="580">
        <f>+AD21+AH21</f>
        <v>944983</v>
      </c>
      <c r="AD21" s="580">
        <f>+AE21+AG21</f>
        <v>293684</v>
      </c>
      <c r="AE21" s="579"/>
      <c r="AF21" s="579"/>
      <c r="AG21" s="580">
        <v>293684</v>
      </c>
      <c r="AH21" s="580">
        <f>SUM(AI21:AK21)</f>
        <v>651299</v>
      </c>
      <c r="AI21" s="580">
        <v>384291.6</v>
      </c>
      <c r="AJ21" s="580">
        <v>164696.4</v>
      </c>
      <c r="AK21" s="580">
        <v>102311</v>
      </c>
      <c r="AL21" s="552"/>
      <c r="AM21" s="502"/>
    </row>
    <row r="22" spans="1:41" s="477" customFormat="1" ht="55.95" customHeight="1">
      <c r="A22" s="493"/>
      <c r="B22" s="544" t="s">
        <v>567</v>
      </c>
      <c r="C22" s="545" t="s">
        <v>21</v>
      </c>
      <c r="D22" s="546"/>
      <c r="E22" s="546"/>
      <c r="F22" s="546"/>
      <c r="G22" s="546"/>
      <c r="H22" s="546"/>
      <c r="I22" s="546"/>
      <c r="J22" s="546"/>
      <c r="K22" s="547">
        <f>K24</f>
        <v>738219.41999999993</v>
      </c>
      <c r="L22" s="547">
        <f t="shared" ref="L22:AK22" si="9">L24</f>
        <v>356110.42</v>
      </c>
      <c r="M22" s="547">
        <f t="shared" si="9"/>
        <v>178055.21</v>
      </c>
      <c r="N22" s="547">
        <f t="shared" si="9"/>
        <v>178055.21</v>
      </c>
      <c r="O22" s="577" t="str">
        <f t="shared" si="9"/>
        <v>14.251.937,3 EURO</v>
      </c>
      <c r="P22" s="547">
        <f t="shared" si="9"/>
        <v>382109</v>
      </c>
      <c r="Q22" s="547">
        <f t="shared" si="9"/>
        <v>382109</v>
      </c>
      <c r="R22" s="547">
        <f t="shared" si="9"/>
        <v>0</v>
      </c>
      <c r="S22" s="547">
        <f t="shared" si="9"/>
        <v>0</v>
      </c>
      <c r="T22" s="547">
        <f t="shared" si="9"/>
        <v>239552.1693126944</v>
      </c>
      <c r="U22" s="547">
        <f t="shared" si="9"/>
        <v>80967</v>
      </c>
      <c r="V22" s="547">
        <f t="shared" si="9"/>
        <v>75832</v>
      </c>
      <c r="W22" s="547">
        <f t="shared" si="9"/>
        <v>5135</v>
      </c>
      <c r="X22" s="577" t="str">
        <f t="shared" si="9"/>
        <v>6.081.678,5 EURO</v>
      </c>
      <c r="Y22" s="547">
        <f t="shared" si="9"/>
        <v>158585.1693126944</v>
      </c>
      <c r="Z22" s="547">
        <f t="shared" si="9"/>
        <v>0</v>
      </c>
      <c r="AA22" s="547">
        <f t="shared" si="9"/>
        <v>158585.1693126944</v>
      </c>
      <c r="AB22" s="547">
        <f t="shared" si="9"/>
        <v>0</v>
      </c>
      <c r="AC22" s="547">
        <f t="shared" si="9"/>
        <v>498667.25068730558</v>
      </c>
      <c r="AD22" s="547">
        <f t="shared" si="9"/>
        <v>275143.42</v>
      </c>
      <c r="AE22" s="547">
        <f t="shared" si="9"/>
        <v>102223.21</v>
      </c>
      <c r="AF22" s="547">
        <f t="shared" si="9"/>
        <v>0</v>
      </c>
      <c r="AG22" s="547">
        <f t="shared" si="9"/>
        <v>172920.21</v>
      </c>
      <c r="AH22" s="547">
        <f t="shared" si="9"/>
        <v>223523.8306873056</v>
      </c>
      <c r="AI22" s="547">
        <f t="shared" si="9"/>
        <v>223523.8306873056</v>
      </c>
      <c r="AJ22" s="547">
        <f t="shared" si="9"/>
        <v>0</v>
      </c>
      <c r="AK22" s="547">
        <f t="shared" si="9"/>
        <v>0</v>
      </c>
      <c r="AL22" s="548"/>
      <c r="AM22" s="501"/>
    </row>
    <row r="23" spans="1:41" s="477" customFormat="1" ht="60" customHeight="1">
      <c r="A23" s="493"/>
      <c r="B23" s="594" t="s">
        <v>44</v>
      </c>
      <c r="C23" s="595" t="s">
        <v>545</v>
      </c>
      <c r="D23" s="596"/>
      <c r="E23" s="596"/>
      <c r="F23" s="596"/>
      <c r="G23" s="596"/>
      <c r="H23" s="596"/>
      <c r="I23" s="596"/>
      <c r="J23" s="596"/>
      <c r="K23" s="597">
        <f>+K24</f>
        <v>738219.41999999993</v>
      </c>
      <c r="L23" s="597">
        <f t="shared" ref="L23:AK23" si="10">+L24</f>
        <v>356110.42</v>
      </c>
      <c r="M23" s="597">
        <f t="shared" si="10"/>
        <v>178055.21</v>
      </c>
      <c r="N23" s="597">
        <f t="shared" si="10"/>
        <v>178055.21</v>
      </c>
      <c r="O23" s="597"/>
      <c r="P23" s="597">
        <f t="shared" si="10"/>
        <v>382109</v>
      </c>
      <c r="Q23" s="597">
        <f t="shared" si="10"/>
        <v>382109</v>
      </c>
      <c r="R23" s="597">
        <f t="shared" si="10"/>
        <v>0</v>
      </c>
      <c r="S23" s="597">
        <f t="shared" si="10"/>
        <v>0</v>
      </c>
      <c r="T23" s="597">
        <f t="shared" si="10"/>
        <v>239552.1693126944</v>
      </c>
      <c r="U23" s="597">
        <f t="shared" si="10"/>
        <v>80967</v>
      </c>
      <c r="V23" s="597">
        <f t="shared" si="10"/>
        <v>75832</v>
      </c>
      <c r="W23" s="597">
        <f t="shared" si="10"/>
        <v>5135</v>
      </c>
      <c r="X23" s="597"/>
      <c r="Y23" s="597">
        <f t="shared" si="10"/>
        <v>158585.1693126944</v>
      </c>
      <c r="Z23" s="597">
        <f t="shared" si="10"/>
        <v>0</v>
      </c>
      <c r="AA23" s="597">
        <f t="shared" si="10"/>
        <v>158585.1693126944</v>
      </c>
      <c r="AB23" s="597">
        <f t="shared" si="10"/>
        <v>0</v>
      </c>
      <c r="AC23" s="597">
        <f t="shared" si="10"/>
        <v>498667.25068730558</v>
      </c>
      <c r="AD23" s="597">
        <f t="shared" si="10"/>
        <v>275143.42</v>
      </c>
      <c r="AE23" s="597">
        <f t="shared" si="10"/>
        <v>102223.21</v>
      </c>
      <c r="AF23" s="597">
        <f t="shared" si="10"/>
        <v>0</v>
      </c>
      <c r="AG23" s="597">
        <f t="shared" si="10"/>
        <v>172920.21</v>
      </c>
      <c r="AH23" s="597">
        <f t="shared" si="10"/>
        <v>223523.8306873056</v>
      </c>
      <c r="AI23" s="597">
        <f t="shared" si="10"/>
        <v>223523.8306873056</v>
      </c>
      <c r="AJ23" s="597">
        <f t="shared" si="10"/>
        <v>0</v>
      </c>
      <c r="AK23" s="597">
        <f t="shared" si="10"/>
        <v>0</v>
      </c>
      <c r="AL23" s="550"/>
      <c r="AM23" s="501"/>
    </row>
    <row r="24" spans="1:41" s="477" customFormat="1" ht="214.95" customHeight="1">
      <c r="A24" s="493"/>
      <c r="B24" s="589">
        <v>1</v>
      </c>
      <c r="C24" s="590" t="s">
        <v>555</v>
      </c>
      <c r="D24" s="598" t="s">
        <v>580</v>
      </c>
      <c r="E24" s="377" t="s">
        <v>118</v>
      </c>
      <c r="F24" s="599" t="s">
        <v>127</v>
      </c>
      <c r="G24" s="589" t="s">
        <v>556</v>
      </c>
      <c r="H24" s="600">
        <v>2019</v>
      </c>
      <c r="I24" s="377" t="s">
        <v>557</v>
      </c>
      <c r="J24" s="601" t="s">
        <v>558</v>
      </c>
      <c r="K24" s="588">
        <v>738219.41999999993</v>
      </c>
      <c r="L24" s="588">
        <v>356110.42</v>
      </c>
      <c r="M24" s="588">
        <v>178055.21</v>
      </c>
      <c r="N24" s="588">
        <v>178055.21</v>
      </c>
      <c r="O24" s="377" t="s">
        <v>564</v>
      </c>
      <c r="P24" s="588">
        <v>382109</v>
      </c>
      <c r="Q24" s="588">
        <v>382109</v>
      </c>
      <c r="R24" s="588"/>
      <c r="S24" s="602">
        <v>0</v>
      </c>
      <c r="T24" s="588">
        <v>239552.1693126944</v>
      </c>
      <c r="U24" s="588">
        <v>80967</v>
      </c>
      <c r="V24" s="588">
        <v>75832</v>
      </c>
      <c r="W24" s="588">
        <v>5135</v>
      </c>
      <c r="X24" s="377" t="s">
        <v>565</v>
      </c>
      <c r="Y24" s="588">
        <v>158585.1693126944</v>
      </c>
      <c r="Z24" s="588"/>
      <c r="AA24" s="588">
        <v>158585.1693126944</v>
      </c>
      <c r="AB24" s="588"/>
      <c r="AC24" s="588">
        <v>498667.25068730558</v>
      </c>
      <c r="AD24" s="588">
        <v>275143.42</v>
      </c>
      <c r="AE24" s="588">
        <v>102223.21</v>
      </c>
      <c r="AF24" s="602">
        <v>0</v>
      </c>
      <c r="AG24" s="588">
        <v>172920.21</v>
      </c>
      <c r="AH24" s="580">
        <f>SUM(AI24:AK24)</f>
        <v>223523.8306873056</v>
      </c>
      <c r="AI24" s="588">
        <v>223523.8306873056</v>
      </c>
      <c r="AJ24" s="588"/>
      <c r="AK24" s="602"/>
      <c r="AL24" s="358" t="s">
        <v>585</v>
      </c>
      <c r="AM24" s="503" t="s">
        <v>559</v>
      </c>
      <c r="AO24" s="586" t="s">
        <v>597</v>
      </c>
    </row>
    <row r="25" spans="1:41" s="477" customFormat="1" ht="51.6" customHeight="1">
      <c r="A25" s="570"/>
      <c r="B25" s="556" t="s">
        <v>584</v>
      </c>
      <c r="C25" s="557" t="s">
        <v>19</v>
      </c>
      <c r="D25" s="564"/>
      <c r="E25" s="564"/>
      <c r="F25" s="564"/>
      <c r="G25" s="564"/>
      <c r="H25" s="558"/>
      <c r="I25" s="558"/>
      <c r="J25" s="571"/>
      <c r="K25" s="581">
        <f>K26</f>
        <v>200480</v>
      </c>
      <c r="L25" s="581">
        <f t="shared" ref="L25:AK26" si="11">L26</f>
        <v>0</v>
      </c>
      <c r="M25" s="581">
        <f t="shared" si="11"/>
        <v>0</v>
      </c>
      <c r="N25" s="581">
        <f t="shared" si="11"/>
        <v>0</v>
      </c>
      <c r="O25" s="581">
        <f t="shared" si="11"/>
        <v>0</v>
      </c>
      <c r="P25" s="581">
        <f t="shared" si="11"/>
        <v>200480</v>
      </c>
      <c r="Q25" s="581">
        <f t="shared" si="11"/>
        <v>200480</v>
      </c>
      <c r="R25" s="581">
        <f t="shared" si="11"/>
        <v>0</v>
      </c>
      <c r="S25" s="581">
        <f t="shared" si="11"/>
        <v>0</v>
      </c>
      <c r="T25" s="581">
        <f t="shared" si="11"/>
        <v>0</v>
      </c>
      <c r="U25" s="581">
        <f t="shared" si="11"/>
        <v>0</v>
      </c>
      <c r="V25" s="581">
        <f t="shared" si="11"/>
        <v>0</v>
      </c>
      <c r="W25" s="581">
        <f t="shared" si="11"/>
        <v>0</v>
      </c>
      <c r="X25" s="581">
        <f t="shared" si="11"/>
        <v>0</v>
      </c>
      <c r="Y25" s="581">
        <f t="shared" si="11"/>
        <v>0</v>
      </c>
      <c r="Z25" s="581">
        <f t="shared" si="11"/>
        <v>0</v>
      </c>
      <c r="AA25" s="581">
        <f t="shared" si="11"/>
        <v>0</v>
      </c>
      <c r="AB25" s="581">
        <f t="shared" si="11"/>
        <v>0</v>
      </c>
      <c r="AC25" s="581">
        <f t="shared" si="11"/>
        <v>200480</v>
      </c>
      <c r="AD25" s="581">
        <f t="shared" si="11"/>
        <v>0</v>
      </c>
      <c r="AE25" s="581">
        <f t="shared" si="11"/>
        <v>0</v>
      </c>
      <c r="AF25" s="581">
        <f t="shared" si="11"/>
        <v>0</v>
      </c>
      <c r="AG25" s="581">
        <f t="shared" si="11"/>
        <v>0</v>
      </c>
      <c r="AH25" s="581">
        <f t="shared" si="11"/>
        <v>200480</v>
      </c>
      <c r="AI25" s="581">
        <f t="shared" si="11"/>
        <v>200480</v>
      </c>
      <c r="AJ25" s="581">
        <f t="shared" si="11"/>
        <v>0</v>
      </c>
      <c r="AK25" s="581">
        <f t="shared" si="11"/>
        <v>0</v>
      </c>
      <c r="AL25" s="559"/>
      <c r="AM25" s="542"/>
    </row>
    <row r="26" spans="1:41" s="477" customFormat="1" ht="51.6" customHeight="1">
      <c r="A26" s="572"/>
      <c r="B26" s="560" t="s">
        <v>44</v>
      </c>
      <c r="C26" s="554" t="s">
        <v>563</v>
      </c>
      <c r="D26" s="564"/>
      <c r="E26" s="564"/>
      <c r="F26" s="564"/>
      <c r="G26" s="564"/>
      <c r="H26" s="558"/>
      <c r="I26" s="558"/>
      <c r="J26" s="571"/>
      <c r="K26" s="581">
        <f>K27</f>
        <v>200480</v>
      </c>
      <c r="L26" s="581">
        <f t="shared" si="11"/>
        <v>0</v>
      </c>
      <c r="M26" s="581">
        <f t="shared" si="11"/>
        <v>0</v>
      </c>
      <c r="N26" s="581">
        <f t="shared" si="11"/>
        <v>0</v>
      </c>
      <c r="O26" s="581">
        <f t="shared" si="11"/>
        <v>0</v>
      </c>
      <c r="P26" s="581">
        <f t="shared" si="11"/>
        <v>200480</v>
      </c>
      <c r="Q26" s="581">
        <f t="shared" si="11"/>
        <v>200480</v>
      </c>
      <c r="R26" s="581">
        <f t="shared" si="11"/>
        <v>0</v>
      </c>
      <c r="S26" s="581">
        <f t="shared" si="11"/>
        <v>0</v>
      </c>
      <c r="T26" s="581">
        <f t="shared" si="11"/>
        <v>0</v>
      </c>
      <c r="U26" s="581">
        <f t="shared" si="11"/>
        <v>0</v>
      </c>
      <c r="V26" s="581">
        <f t="shared" si="11"/>
        <v>0</v>
      </c>
      <c r="W26" s="581">
        <f t="shared" si="11"/>
        <v>0</v>
      </c>
      <c r="X26" s="581">
        <f t="shared" si="11"/>
        <v>0</v>
      </c>
      <c r="Y26" s="581">
        <f t="shared" si="11"/>
        <v>0</v>
      </c>
      <c r="Z26" s="581">
        <f t="shared" si="11"/>
        <v>0</v>
      </c>
      <c r="AA26" s="581">
        <f t="shared" si="11"/>
        <v>0</v>
      </c>
      <c r="AB26" s="581">
        <f t="shared" si="11"/>
        <v>0</v>
      </c>
      <c r="AC26" s="581">
        <f t="shared" si="11"/>
        <v>200480</v>
      </c>
      <c r="AD26" s="581">
        <f t="shared" si="11"/>
        <v>0</v>
      </c>
      <c r="AE26" s="581">
        <f t="shared" si="11"/>
        <v>0</v>
      </c>
      <c r="AF26" s="581">
        <f t="shared" si="11"/>
        <v>0</v>
      </c>
      <c r="AG26" s="581">
        <f t="shared" si="11"/>
        <v>0</v>
      </c>
      <c r="AH26" s="581">
        <f t="shared" si="11"/>
        <v>200480</v>
      </c>
      <c r="AI26" s="581">
        <f t="shared" si="11"/>
        <v>200480</v>
      </c>
      <c r="AJ26" s="581">
        <f t="shared" si="11"/>
        <v>0</v>
      </c>
      <c r="AK26" s="581">
        <f t="shared" si="11"/>
        <v>0</v>
      </c>
      <c r="AL26" s="559"/>
      <c r="AM26" s="542"/>
    </row>
    <row r="27" spans="1:41" s="477" customFormat="1" ht="70.2" customHeight="1">
      <c r="A27" s="572"/>
      <c r="B27" s="549">
        <v>1</v>
      </c>
      <c r="C27" s="561" t="s">
        <v>604</v>
      </c>
      <c r="D27" s="551" t="s">
        <v>581</v>
      </c>
      <c r="E27" s="551" t="s">
        <v>118</v>
      </c>
      <c r="F27" s="551" t="s">
        <v>363</v>
      </c>
      <c r="G27" s="551" t="s">
        <v>582</v>
      </c>
      <c r="H27" s="555">
        <v>2026</v>
      </c>
      <c r="I27" s="555">
        <v>2028</v>
      </c>
      <c r="J27" s="571"/>
      <c r="K27" s="580">
        <v>200480</v>
      </c>
      <c r="L27" s="582"/>
      <c r="M27" s="580"/>
      <c r="N27" s="580"/>
      <c r="O27" s="580"/>
      <c r="P27" s="580">
        <v>200480</v>
      </c>
      <c r="Q27" s="580">
        <v>200480</v>
      </c>
      <c r="R27" s="580"/>
      <c r="S27" s="583"/>
      <c r="T27" s="580"/>
      <c r="U27" s="580"/>
      <c r="V27" s="580"/>
      <c r="W27" s="580"/>
      <c r="X27" s="580"/>
      <c r="Y27" s="580"/>
      <c r="Z27" s="580"/>
      <c r="AA27" s="580"/>
      <c r="AB27" s="580"/>
      <c r="AC27" s="580">
        <v>200480</v>
      </c>
      <c r="AD27" s="580"/>
      <c r="AE27" s="580"/>
      <c r="AF27" s="580"/>
      <c r="AG27" s="580"/>
      <c r="AH27" s="580">
        <f>SUM(AI27:AK27)</f>
        <v>200480</v>
      </c>
      <c r="AI27" s="580">
        <v>200480</v>
      </c>
      <c r="AJ27" s="580"/>
      <c r="AK27" s="580"/>
      <c r="AL27" s="552"/>
      <c r="AM27" s="541" t="s">
        <v>583</v>
      </c>
    </row>
    <row r="28" spans="1:41" s="477" customFormat="1" ht="18" customHeight="1">
      <c r="A28" s="478"/>
      <c r="B28" s="483"/>
      <c r="C28" s="479"/>
      <c r="D28" s="479"/>
      <c r="E28" s="479"/>
      <c r="F28" s="480"/>
      <c r="G28" s="480"/>
      <c r="H28" s="481"/>
      <c r="I28" s="481"/>
      <c r="J28" s="480"/>
      <c r="K28" s="482"/>
      <c r="L28" s="482"/>
      <c r="M28" s="482"/>
      <c r="N28" s="482"/>
      <c r="O28" s="482"/>
      <c r="P28" s="482"/>
      <c r="Q28" s="482"/>
      <c r="R28" s="482"/>
      <c r="S28" s="482"/>
      <c r="T28" s="484"/>
      <c r="U28" s="484"/>
      <c r="V28" s="484"/>
      <c r="W28" s="484"/>
      <c r="X28" s="484"/>
      <c r="Y28" s="484"/>
      <c r="Z28" s="484"/>
      <c r="AA28" s="484"/>
      <c r="AB28" s="484"/>
      <c r="AC28" s="484"/>
      <c r="AD28" s="484"/>
      <c r="AE28" s="484"/>
      <c r="AF28" s="484"/>
      <c r="AG28" s="484"/>
      <c r="AH28" s="484"/>
      <c r="AI28" s="484"/>
      <c r="AJ28" s="484"/>
      <c r="AK28" s="484"/>
      <c r="AL28" s="484"/>
      <c r="AM28" s="482"/>
    </row>
    <row r="29" spans="1:41" s="477" customFormat="1" ht="18" customHeight="1">
      <c r="A29" s="478"/>
      <c r="B29" s="483"/>
      <c r="C29" s="479"/>
      <c r="D29" s="479"/>
      <c r="E29" s="479"/>
      <c r="F29" s="480"/>
      <c r="G29" s="480"/>
      <c r="H29" s="481"/>
      <c r="I29" s="481"/>
      <c r="J29" s="480"/>
      <c r="K29" s="482"/>
      <c r="L29" s="482"/>
      <c r="M29" s="482"/>
      <c r="N29" s="482"/>
      <c r="O29" s="482"/>
      <c r="P29" s="482"/>
      <c r="Q29" s="482"/>
      <c r="R29" s="482"/>
      <c r="S29" s="482"/>
      <c r="T29" s="484"/>
      <c r="U29" s="484"/>
      <c r="V29" s="484"/>
      <c r="W29" s="484"/>
      <c r="X29" s="484"/>
      <c r="Y29" s="484"/>
      <c r="Z29" s="484"/>
      <c r="AA29" s="484"/>
      <c r="AB29" s="484"/>
      <c r="AC29" s="484"/>
      <c r="AD29" s="484"/>
      <c r="AE29" s="484"/>
      <c r="AF29" s="484"/>
      <c r="AG29" s="484"/>
      <c r="AH29" s="484"/>
      <c r="AI29" s="484"/>
      <c r="AJ29" s="484"/>
      <c r="AK29" s="484"/>
      <c r="AL29" s="484"/>
      <c r="AM29" s="482"/>
    </row>
    <row r="30" spans="1:41" s="477" customFormat="1" ht="18" customHeight="1">
      <c r="A30" s="478"/>
      <c r="B30" s="483"/>
      <c r="C30" s="479"/>
      <c r="D30" s="479"/>
      <c r="E30" s="479"/>
      <c r="F30" s="480"/>
      <c r="G30" s="480"/>
      <c r="H30" s="481"/>
      <c r="I30" s="481"/>
      <c r="J30" s="480"/>
      <c r="K30" s="482"/>
      <c r="L30" s="482"/>
      <c r="M30" s="482"/>
      <c r="N30" s="482"/>
      <c r="O30" s="482"/>
      <c r="P30" s="482"/>
      <c r="Q30" s="482"/>
      <c r="R30" s="482"/>
      <c r="S30" s="482"/>
      <c r="T30" s="484"/>
      <c r="U30" s="484"/>
      <c r="V30" s="484"/>
      <c r="W30" s="484"/>
      <c r="X30" s="484"/>
      <c r="Y30" s="484"/>
      <c r="Z30" s="484"/>
      <c r="AA30" s="484"/>
      <c r="AB30" s="484"/>
      <c r="AC30" s="484"/>
      <c r="AD30" s="484"/>
      <c r="AE30" s="484"/>
      <c r="AF30" s="484"/>
      <c r="AG30" s="484"/>
      <c r="AH30" s="484"/>
      <c r="AI30" s="484"/>
      <c r="AJ30" s="484"/>
      <c r="AK30" s="484"/>
      <c r="AL30" s="484"/>
      <c r="AM30" s="482"/>
    </row>
    <row r="31" spans="1:41" ht="18" customHeight="1">
      <c r="A31" s="464"/>
      <c r="B31" s="11"/>
      <c r="C31" s="460"/>
      <c r="D31" s="460"/>
      <c r="E31" s="460"/>
      <c r="F31" s="465"/>
      <c r="G31" s="465"/>
      <c r="H31" s="462"/>
      <c r="I31" s="462"/>
      <c r="J31" s="465"/>
      <c r="K31" s="466"/>
      <c r="L31" s="466"/>
      <c r="M31" s="466"/>
      <c r="N31" s="466"/>
      <c r="O31" s="466"/>
      <c r="P31" s="466"/>
      <c r="Q31" s="466"/>
      <c r="R31" s="466"/>
      <c r="S31" s="466"/>
      <c r="T31" s="33"/>
      <c r="U31" s="33"/>
      <c r="V31" s="33"/>
      <c r="W31" s="33"/>
      <c r="X31" s="33"/>
      <c r="Y31" s="33"/>
      <c r="Z31" s="33"/>
      <c r="AA31" s="33"/>
      <c r="AB31" s="33"/>
      <c r="AC31" s="33"/>
      <c r="AD31" s="33"/>
      <c r="AE31" s="33"/>
      <c r="AF31" s="33"/>
      <c r="AG31" s="33"/>
      <c r="AH31" s="33"/>
      <c r="AI31" s="33"/>
      <c r="AJ31" s="33"/>
      <c r="AK31" s="33"/>
      <c r="AL31" s="33"/>
      <c r="AM31" s="466"/>
    </row>
    <row r="32" spans="1:41" ht="18" customHeight="1">
      <c r="A32" s="464"/>
      <c r="B32" s="11"/>
      <c r="C32" s="460"/>
      <c r="D32" s="460"/>
      <c r="E32" s="460"/>
      <c r="F32" s="465"/>
      <c r="G32" s="465"/>
      <c r="H32" s="462"/>
      <c r="I32" s="462"/>
      <c r="J32" s="465"/>
      <c r="K32" s="466"/>
      <c r="L32" s="466"/>
      <c r="M32" s="466"/>
      <c r="N32" s="466"/>
      <c r="O32" s="466"/>
      <c r="P32" s="466"/>
      <c r="Q32" s="466"/>
      <c r="R32" s="466"/>
      <c r="S32" s="466"/>
      <c r="T32" s="33"/>
      <c r="U32" s="33"/>
      <c r="V32" s="33"/>
      <c r="W32" s="33"/>
      <c r="X32" s="33"/>
      <c r="Y32" s="33"/>
      <c r="Z32" s="33"/>
      <c r="AA32" s="33"/>
      <c r="AB32" s="33"/>
      <c r="AC32" s="33"/>
      <c r="AD32" s="33"/>
      <c r="AE32" s="33"/>
      <c r="AF32" s="33"/>
      <c r="AG32" s="33"/>
      <c r="AH32" s="33"/>
      <c r="AI32" s="33"/>
      <c r="AJ32" s="33"/>
      <c r="AK32" s="33"/>
      <c r="AL32" s="33"/>
      <c r="AM32" s="466"/>
    </row>
    <row r="33" spans="1:39" ht="18" customHeight="1">
      <c r="A33" s="464"/>
      <c r="B33" s="11"/>
      <c r="C33" s="460"/>
      <c r="D33" s="460"/>
      <c r="E33" s="460"/>
      <c r="F33" s="465"/>
      <c r="G33" s="465"/>
      <c r="H33" s="462"/>
      <c r="I33" s="462"/>
      <c r="J33" s="465"/>
      <c r="K33" s="466"/>
      <c r="L33" s="466"/>
      <c r="M33" s="466"/>
      <c r="N33" s="466"/>
      <c r="O33" s="466"/>
      <c r="P33" s="466"/>
      <c r="Q33" s="466"/>
      <c r="R33" s="466"/>
      <c r="S33" s="466"/>
      <c r="T33" s="33"/>
      <c r="U33" s="33"/>
      <c r="V33" s="33"/>
      <c r="W33" s="33"/>
      <c r="X33" s="33"/>
      <c r="Y33" s="33"/>
      <c r="Z33" s="33"/>
      <c r="AA33" s="33"/>
      <c r="AB33" s="33"/>
      <c r="AC33" s="33"/>
      <c r="AD33" s="33"/>
      <c r="AE33" s="33"/>
      <c r="AF33" s="33"/>
      <c r="AG33" s="33"/>
      <c r="AH33" s="33"/>
      <c r="AI33" s="33"/>
      <c r="AJ33" s="33"/>
      <c r="AK33" s="33"/>
      <c r="AL33" s="33"/>
      <c r="AM33" s="466"/>
    </row>
    <row r="34" spans="1:39" ht="18" customHeight="1">
      <c r="A34" s="464"/>
      <c r="B34" s="11"/>
      <c r="C34" s="460"/>
      <c r="D34" s="460"/>
      <c r="E34" s="460"/>
      <c r="F34" s="465"/>
      <c r="G34" s="465"/>
      <c r="H34" s="462"/>
      <c r="I34" s="462"/>
      <c r="J34" s="465"/>
      <c r="K34" s="466"/>
      <c r="L34" s="466"/>
      <c r="M34" s="466"/>
      <c r="N34" s="466"/>
      <c r="O34" s="466"/>
      <c r="P34" s="466"/>
      <c r="Q34" s="466"/>
      <c r="R34" s="466"/>
      <c r="S34" s="466"/>
      <c r="T34" s="33"/>
      <c r="U34" s="33"/>
      <c r="V34" s="33"/>
      <c r="W34" s="33"/>
      <c r="X34" s="33"/>
      <c r="Y34" s="33"/>
      <c r="Z34" s="33"/>
      <c r="AA34" s="33"/>
      <c r="AB34" s="33"/>
      <c r="AC34" s="33"/>
      <c r="AD34" s="33"/>
      <c r="AE34" s="33"/>
      <c r="AF34" s="33"/>
      <c r="AG34" s="33"/>
      <c r="AH34" s="33"/>
      <c r="AI34" s="33"/>
      <c r="AJ34" s="33"/>
      <c r="AK34" s="33"/>
      <c r="AL34" s="33"/>
      <c r="AM34" s="466"/>
    </row>
    <row r="35" spans="1:39" ht="18" customHeight="1">
      <c r="A35" s="464"/>
      <c r="B35" s="11"/>
      <c r="C35" s="460"/>
      <c r="D35" s="460"/>
      <c r="E35" s="460"/>
      <c r="F35" s="465"/>
      <c r="G35" s="465"/>
      <c r="H35" s="462"/>
      <c r="I35" s="462"/>
      <c r="J35" s="465"/>
      <c r="K35" s="466"/>
      <c r="L35" s="466"/>
      <c r="M35" s="466"/>
      <c r="N35" s="466"/>
      <c r="O35" s="466"/>
      <c r="P35" s="466"/>
      <c r="Q35" s="466"/>
      <c r="R35" s="466"/>
      <c r="S35" s="466"/>
      <c r="T35" s="33"/>
      <c r="U35" s="33"/>
      <c r="V35" s="33"/>
      <c r="W35" s="33"/>
      <c r="X35" s="33"/>
      <c r="Y35" s="33"/>
      <c r="Z35" s="33"/>
      <c r="AA35" s="33"/>
      <c r="AB35" s="33"/>
      <c r="AC35" s="33"/>
      <c r="AD35" s="33"/>
      <c r="AE35" s="33"/>
      <c r="AF35" s="33"/>
      <c r="AG35" s="33"/>
      <c r="AH35" s="33"/>
      <c r="AI35" s="33"/>
      <c r="AJ35" s="33"/>
      <c r="AK35" s="33"/>
      <c r="AL35" s="33"/>
      <c r="AM35" s="466"/>
    </row>
    <row r="36" spans="1:39" ht="18" customHeight="1">
      <c r="A36" s="464"/>
      <c r="B36" s="11"/>
      <c r="C36" s="460"/>
      <c r="D36" s="460"/>
      <c r="E36" s="460"/>
      <c r="F36" s="465"/>
      <c r="G36" s="465"/>
      <c r="H36" s="462"/>
      <c r="I36" s="462"/>
      <c r="J36" s="465"/>
      <c r="K36" s="466"/>
      <c r="L36" s="466"/>
      <c r="M36" s="466"/>
      <c r="N36" s="466"/>
      <c r="O36" s="466"/>
      <c r="P36" s="466"/>
      <c r="Q36" s="466"/>
      <c r="R36" s="466"/>
      <c r="S36" s="466"/>
      <c r="T36" s="33"/>
      <c r="U36" s="33"/>
      <c r="V36" s="33"/>
      <c r="W36" s="33"/>
      <c r="X36" s="33"/>
      <c r="Y36" s="33"/>
      <c r="Z36" s="33"/>
      <c r="AA36" s="33"/>
      <c r="AB36" s="33"/>
      <c r="AC36" s="33"/>
      <c r="AD36" s="33"/>
      <c r="AE36" s="33"/>
      <c r="AF36" s="33"/>
      <c r="AG36" s="33"/>
      <c r="AH36" s="33"/>
      <c r="AI36" s="33"/>
      <c r="AJ36" s="33"/>
      <c r="AK36" s="33"/>
      <c r="AL36" s="33"/>
      <c r="AM36" s="466"/>
    </row>
    <row r="37" spans="1:39" ht="18" customHeight="1">
      <c r="A37" s="464"/>
      <c r="B37" s="11"/>
      <c r="C37" s="460"/>
      <c r="D37" s="460"/>
      <c r="E37" s="460"/>
      <c r="F37" s="465"/>
      <c r="G37" s="465"/>
      <c r="H37" s="462"/>
      <c r="I37" s="462"/>
      <c r="J37" s="465"/>
      <c r="K37" s="466"/>
      <c r="L37" s="466"/>
      <c r="M37" s="466"/>
      <c r="N37" s="466"/>
      <c r="O37" s="466"/>
      <c r="P37" s="466"/>
      <c r="Q37" s="466"/>
      <c r="R37" s="466"/>
      <c r="S37" s="466"/>
      <c r="T37" s="33"/>
      <c r="U37" s="33"/>
      <c r="V37" s="33"/>
      <c r="W37" s="33"/>
      <c r="X37" s="33"/>
      <c r="Y37" s="33"/>
      <c r="Z37" s="33"/>
      <c r="AA37" s="33"/>
      <c r="AB37" s="33"/>
      <c r="AC37" s="33"/>
      <c r="AD37" s="33"/>
      <c r="AE37" s="33"/>
      <c r="AF37" s="33"/>
      <c r="AG37" s="33"/>
      <c r="AH37" s="33"/>
      <c r="AI37" s="33"/>
      <c r="AJ37" s="33"/>
      <c r="AK37" s="33"/>
      <c r="AL37" s="33"/>
      <c r="AM37" s="466"/>
    </row>
    <row r="38" spans="1:39" ht="18" customHeight="1">
      <c r="A38" s="464"/>
      <c r="B38" s="11"/>
      <c r="C38" s="460"/>
      <c r="D38" s="460"/>
      <c r="E38" s="460"/>
      <c r="F38" s="465"/>
      <c r="G38" s="465"/>
      <c r="H38" s="462"/>
      <c r="I38" s="462"/>
      <c r="J38" s="465"/>
      <c r="K38" s="466"/>
      <c r="L38" s="466"/>
      <c r="M38" s="466"/>
      <c r="N38" s="466"/>
      <c r="O38" s="466"/>
      <c r="P38" s="466"/>
      <c r="Q38" s="466"/>
      <c r="R38" s="466"/>
      <c r="S38" s="466"/>
      <c r="T38" s="33"/>
      <c r="U38" s="33"/>
      <c r="V38" s="33"/>
      <c r="W38" s="33"/>
      <c r="X38" s="33"/>
      <c r="Y38" s="33"/>
      <c r="Z38" s="33"/>
      <c r="AA38" s="33"/>
      <c r="AB38" s="33"/>
      <c r="AC38" s="33"/>
      <c r="AD38" s="33"/>
      <c r="AE38" s="33"/>
      <c r="AF38" s="33"/>
      <c r="AG38" s="33"/>
      <c r="AH38" s="33"/>
      <c r="AI38" s="33"/>
      <c r="AJ38" s="33"/>
      <c r="AK38" s="33"/>
      <c r="AL38" s="33"/>
      <c r="AM38" s="466"/>
    </row>
    <row r="39" spans="1:39" ht="18" customHeight="1">
      <c r="A39" s="464"/>
      <c r="B39" s="11"/>
      <c r="C39" s="460"/>
      <c r="D39" s="460"/>
      <c r="E39" s="460"/>
      <c r="F39" s="465"/>
      <c r="G39" s="465"/>
      <c r="H39" s="462"/>
      <c r="I39" s="462"/>
      <c r="J39" s="465"/>
      <c r="K39" s="466"/>
      <c r="L39" s="466"/>
      <c r="M39" s="466"/>
      <c r="N39" s="466"/>
      <c r="O39" s="466"/>
      <c r="P39" s="466"/>
      <c r="Q39" s="466"/>
      <c r="R39" s="466"/>
      <c r="S39" s="466"/>
      <c r="T39" s="33"/>
      <c r="U39" s="33"/>
      <c r="V39" s="33"/>
      <c r="W39" s="33"/>
      <c r="X39" s="33"/>
      <c r="Y39" s="33"/>
      <c r="Z39" s="33"/>
      <c r="AA39" s="33"/>
      <c r="AB39" s="33"/>
      <c r="AC39" s="33"/>
      <c r="AD39" s="33"/>
      <c r="AE39" s="33"/>
      <c r="AF39" s="33"/>
      <c r="AG39" s="33"/>
      <c r="AH39" s="33"/>
      <c r="AI39" s="33"/>
      <c r="AJ39" s="33"/>
      <c r="AK39" s="33"/>
      <c r="AL39" s="33"/>
      <c r="AM39" s="466"/>
    </row>
    <row r="40" spans="1:39" ht="18" customHeight="1">
      <c r="A40" s="464"/>
      <c r="B40" s="11"/>
      <c r="C40" s="460"/>
      <c r="D40" s="460"/>
      <c r="E40" s="460"/>
      <c r="F40" s="465"/>
      <c r="G40" s="465"/>
      <c r="H40" s="462"/>
      <c r="I40" s="462"/>
      <c r="J40" s="465"/>
      <c r="K40" s="466"/>
      <c r="L40" s="466"/>
      <c r="M40" s="466"/>
      <c r="N40" s="466"/>
      <c r="O40" s="466"/>
      <c r="P40" s="466"/>
      <c r="Q40" s="466"/>
      <c r="R40" s="466"/>
      <c r="S40" s="466"/>
      <c r="T40" s="33"/>
      <c r="U40" s="33"/>
      <c r="V40" s="33"/>
      <c r="W40" s="33"/>
      <c r="X40" s="33"/>
      <c r="Y40" s="33"/>
      <c r="Z40" s="33"/>
      <c r="AA40" s="33"/>
      <c r="AB40" s="33"/>
      <c r="AC40" s="33"/>
      <c r="AD40" s="33"/>
      <c r="AE40" s="33"/>
      <c r="AF40" s="33"/>
      <c r="AG40" s="33"/>
      <c r="AH40" s="33"/>
      <c r="AI40" s="33"/>
      <c r="AJ40" s="33"/>
      <c r="AK40" s="33"/>
      <c r="AL40" s="33"/>
      <c r="AM40" s="466"/>
    </row>
    <row r="41" spans="1:39" ht="18" customHeight="1">
      <c r="A41" s="464"/>
      <c r="B41" s="11"/>
      <c r="C41" s="460"/>
      <c r="D41" s="460"/>
      <c r="E41" s="460"/>
      <c r="F41" s="465"/>
      <c r="G41" s="465"/>
      <c r="H41" s="462"/>
      <c r="I41" s="462"/>
      <c r="J41" s="465"/>
      <c r="K41" s="466"/>
      <c r="L41" s="466"/>
      <c r="M41" s="466"/>
      <c r="N41" s="466"/>
      <c r="O41" s="466"/>
      <c r="P41" s="466"/>
      <c r="Q41" s="466"/>
      <c r="R41" s="466"/>
      <c r="S41" s="466"/>
      <c r="T41" s="33"/>
      <c r="U41" s="33"/>
      <c r="V41" s="33"/>
      <c r="W41" s="33"/>
      <c r="X41" s="33"/>
      <c r="Y41" s="33"/>
      <c r="Z41" s="33"/>
      <c r="AA41" s="33"/>
      <c r="AB41" s="33"/>
      <c r="AC41" s="33"/>
      <c r="AD41" s="33"/>
      <c r="AE41" s="33"/>
      <c r="AF41" s="33"/>
      <c r="AG41" s="33"/>
      <c r="AH41" s="33"/>
      <c r="AI41" s="33"/>
      <c r="AJ41" s="33"/>
      <c r="AK41" s="33"/>
      <c r="AL41" s="33"/>
      <c r="AM41" s="466"/>
    </row>
    <row r="42" spans="1:39" ht="18" customHeight="1">
      <c r="A42" s="464"/>
      <c r="B42" s="11"/>
      <c r="C42" s="460"/>
      <c r="D42" s="460"/>
      <c r="E42" s="460"/>
      <c r="F42" s="465"/>
      <c r="G42" s="465"/>
      <c r="H42" s="462"/>
      <c r="I42" s="462"/>
      <c r="J42" s="465"/>
      <c r="K42" s="466"/>
      <c r="L42" s="466"/>
      <c r="M42" s="466"/>
      <c r="N42" s="466"/>
      <c r="O42" s="466"/>
      <c r="P42" s="466"/>
      <c r="Q42" s="466"/>
      <c r="R42" s="466"/>
      <c r="S42" s="466"/>
      <c r="T42" s="33"/>
      <c r="U42" s="33"/>
      <c r="V42" s="33"/>
      <c r="W42" s="33"/>
      <c r="X42" s="33"/>
      <c r="Y42" s="33"/>
      <c r="Z42" s="33"/>
      <c r="AA42" s="33"/>
      <c r="AB42" s="33"/>
      <c r="AC42" s="33"/>
      <c r="AD42" s="33"/>
      <c r="AE42" s="33"/>
      <c r="AF42" s="33"/>
      <c r="AG42" s="33"/>
      <c r="AH42" s="33"/>
      <c r="AI42" s="33"/>
      <c r="AJ42" s="33"/>
      <c r="AK42" s="33"/>
      <c r="AL42" s="33"/>
      <c r="AM42" s="466"/>
    </row>
    <row r="43" spans="1:39" ht="18" customHeight="1">
      <c r="A43" s="464"/>
      <c r="B43" s="11"/>
      <c r="C43" s="460"/>
      <c r="D43" s="460"/>
      <c r="E43" s="460"/>
      <c r="F43" s="465"/>
      <c r="G43" s="465"/>
      <c r="H43" s="462"/>
      <c r="I43" s="462"/>
      <c r="J43" s="465"/>
      <c r="K43" s="466"/>
      <c r="L43" s="466"/>
      <c r="M43" s="466"/>
      <c r="N43" s="466"/>
      <c r="O43" s="466"/>
      <c r="P43" s="466"/>
      <c r="Q43" s="466"/>
      <c r="R43" s="466"/>
      <c r="S43" s="466"/>
      <c r="T43" s="33"/>
      <c r="U43" s="33"/>
      <c r="V43" s="33"/>
      <c r="W43" s="33"/>
      <c r="X43" s="33"/>
      <c r="Y43" s="33"/>
      <c r="Z43" s="33"/>
      <c r="AA43" s="33"/>
      <c r="AB43" s="33"/>
      <c r="AC43" s="33"/>
      <c r="AD43" s="33"/>
      <c r="AE43" s="33"/>
      <c r="AF43" s="33"/>
      <c r="AG43" s="33"/>
      <c r="AH43" s="33"/>
      <c r="AI43" s="33"/>
      <c r="AJ43" s="33"/>
      <c r="AK43" s="33"/>
      <c r="AL43" s="33"/>
      <c r="AM43" s="466"/>
    </row>
    <row r="44" spans="1:39" ht="18" customHeight="1">
      <c r="A44" s="464"/>
      <c r="B44" s="11"/>
      <c r="C44" s="460"/>
      <c r="D44" s="460"/>
      <c r="E44" s="460"/>
      <c r="F44" s="465"/>
      <c r="G44" s="465"/>
      <c r="H44" s="462"/>
      <c r="I44" s="462"/>
      <c r="J44" s="465"/>
      <c r="K44" s="466"/>
      <c r="L44" s="466"/>
      <c r="M44" s="466"/>
      <c r="N44" s="466"/>
      <c r="O44" s="466"/>
      <c r="P44" s="466"/>
      <c r="Q44" s="466"/>
      <c r="R44" s="466"/>
      <c r="S44" s="466"/>
      <c r="T44" s="33"/>
      <c r="U44" s="33"/>
      <c r="V44" s="33"/>
      <c r="W44" s="33"/>
      <c r="X44" s="33"/>
      <c r="Y44" s="33"/>
      <c r="Z44" s="33"/>
      <c r="AA44" s="33"/>
      <c r="AB44" s="33"/>
      <c r="AC44" s="33"/>
      <c r="AD44" s="33"/>
      <c r="AE44" s="33"/>
      <c r="AF44" s="33"/>
      <c r="AG44" s="33"/>
      <c r="AH44" s="33"/>
      <c r="AI44" s="33"/>
      <c r="AJ44" s="33"/>
      <c r="AK44" s="33"/>
      <c r="AL44" s="33"/>
      <c r="AM44" s="466"/>
    </row>
    <row r="45" spans="1:39" ht="18" customHeight="1">
      <c r="A45" s="464"/>
      <c r="B45" s="11"/>
      <c r="C45" s="460"/>
      <c r="D45" s="460"/>
      <c r="E45" s="460"/>
      <c r="F45" s="465"/>
      <c r="G45" s="465"/>
      <c r="H45" s="462"/>
      <c r="I45" s="462"/>
      <c r="J45" s="465"/>
      <c r="K45" s="466"/>
      <c r="L45" s="466"/>
      <c r="M45" s="466"/>
      <c r="N45" s="466"/>
      <c r="O45" s="466"/>
      <c r="P45" s="466"/>
      <c r="Q45" s="466"/>
      <c r="R45" s="466"/>
      <c r="S45" s="466"/>
      <c r="T45" s="33"/>
      <c r="U45" s="33"/>
      <c r="V45" s="33"/>
      <c r="W45" s="33"/>
      <c r="X45" s="33"/>
      <c r="Y45" s="33"/>
      <c r="Z45" s="33"/>
      <c r="AA45" s="33"/>
      <c r="AB45" s="33"/>
      <c r="AC45" s="33"/>
      <c r="AD45" s="33"/>
      <c r="AE45" s="33"/>
      <c r="AF45" s="33"/>
      <c r="AG45" s="33"/>
      <c r="AH45" s="33"/>
      <c r="AI45" s="33"/>
      <c r="AJ45" s="33"/>
      <c r="AK45" s="33"/>
      <c r="AL45" s="33"/>
      <c r="AM45" s="466"/>
    </row>
    <row r="46" spans="1:39" ht="18" customHeight="1">
      <c r="A46" s="464"/>
      <c r="B46" s="11"/>
      <c r="C46" s="460"/>
      <c r="D46" s="460"/>
      <c r="E46" s="460"/>
      <c r="F46" s="465"/>
      <c r="G46" s="465"/>
      <c r="H46" s="462"/>
      <c r="I46" s="462"/>
      <c r="J46" s="465"/>
      <c r="K46" s="466"/>
      <c r="L46" s="466"/>
      <c r="M46" s="466"/>
      <c r="N46" s="466"/>
      <c r="O46" s="466"/>
      <c r="P46" s="466"/>
      <c r="Q46" s="466"/>
      <c r="R46" s="466"/>
      <c r="S46" s="466"/>
      <c r="T46" s="33"/>
      <c r="U46" s="33"/>
      <c r="V46" s="33"/>
      <c r="W46" s="33"/>
      <c r="X46" s="33"/>
      <c r="Y46" s="33"/>
      <c r="Z46" s="33"/>
      <c r="AA46" s="33"/>
      <c r="AB46" s="33"/>
      <c r="AC46" s="33"/>
      <c r="AD46" s="33"/>
      <c r="AE46" s="33"/>
      <c r="AF46" s="33"/>
      <c r="AG46" s="33"/>
      <c r="AH46" s="33"/>
      <c r="AI46" s="33"/>
      <c r="AJ46" s="33"/>
      <c r="AK46" s="33"/>
      <c r="AL46" s="33"/>
      <c r="AM46" s="466"/>
    </row>
    <row r="47" spans="1:39" ht="18" customHeight="1">
      <c r="A47" s="464"/>
      <c r="B47" s="11"/>
      <c r="C47" s="460"/>
      <c r="D47" s="460"/>
      <c r="E47" s="460"/>
      <c r="F47" s="465"/>
      <c r="G47" s="465"/>
      <c r="H47" s="462"/>
      <c r="I47" s="462"/>
      <c r="J47" s="465"/>
      <c r="K47" s="466"/>
      <c r="L47" s="466"/>
      <c r="M47" s="466"/>
      <c r="N47" s="466"/>
      <c r="O47" s="466"/>
      <c r="P47" s="466"/>
      <c r="Q47" s="466"/>
      <c r="R47" s="466"/>
      <c r="S47" s="466"/>
      <c r="T47" s="33"/>
      <c r="U47" s="33"/>
      <c r="V47" s="33"/>
      <c r="W47" s="33"/>
      <c r="X47" s="33"/>
      <c r="Y47" s="33"/>
      <c r="Z47" s="33"/>
      <c r="AA47" s="33"/>
      <c r="AB47" s="33"/>
      <c r="AC47" s="33"/>
      <c r="AD47" s="33"/>
      <c r="AE47" s="33"/>
      <c r="AF47" s="33"/>
      <c r="AG47" s="33"/>
      <c r="AH47" s="33"/>
      <c r="AI47" s="33"/>
      <c r="AJ47" s="33"/>
      <c r="AK47" s="33"/>
      <c r="AL47" s="33"/>
      <c r="AM47" s="466"/>
    </row>
    <row r="48" spans="1:39" ht="18" customHeight="1">
      <c r="A48" s="464"/>
      <c r="B48" s="11"/>
      <c r="C48" s="460"/>
      <c r="D48" s="460"/>
      <c r="E48" s="460"/>
      <c r="F48" s="465"/>
      <c r="G48" s="465"/>
      <c r="H48" s="462"/>
      <c r="I48" s="462"/>
      <c r="J48" s="465"/>
      <c r="K48" s="466"/>
      <c r="L48" s="466"/>
      <c r="M48" s="466"/>
      <c r="N48" s="466"/>
      <c r="O48" s="466"/>
      <c r="P48" s="466"/>
      <c r="Q48" s="466"/>
      <c r="R48" s="466"/>
      <c r="S48" s="466"/>
      <c r="T48" s="33"/>
      <c r="U48" s="33"/>
      <c r="V48" s="33"/>
      <c r="W48" s="33"/>
      <c r="X48" s="33"/>
      <c r="Y48" s="33"/>
      <c r="Z48" s="33"/>
      <c r="AA48" s="33"/>
      <c r="AB48" s="33"/>
      <c r="AC48" s="33"/>
      <c r="AD48" s="33"/>
      <c r="AE48" s="33"/>
      <c r="AF48" s="33"/>
      <c r="AG48" s="33"/>
      <c r="AH48" s="33"/>
      <c r="AI48" s="33"/>
      <c r="AJ48" s="33"/>
      <c r="AK48" s="33"/>
      <c r="AL48" s="33"/>
      <c r="AM48" s="466"/>
    </row>
    <row r="49" spans="1:39" ht="18" customHeight="1">
      <c r="A49" s="464"/>
      <c r="B49" s="11"/>
      <c r="C49" s="460"/>
      <c r="D49" s="460"/>
      <c r="E49" s="460"/>
      <c r="F49" s="465"/>
      <c r="G49" s="465"/>
      <c r="H49" s="462"/>
      <c r="I49" s="462"/>
      <c r="J49" s="465"/>
      <c r="K49" s="466"/>
      <c r="L49" s="466"/>
      <c r="M49" s="466"/>
      <c r="N49" s="466"/>
      <c r="O49" s="466"/>
      <c r="P49" s="466"/>
      <c r="Q49" s="466"/>
      <c r="R49" s="466"/>
      <c r="S49" s="466"/>
      <c r="T49" s="33"/>
      <c r="U49" s="33"/>
      <c r="V49" s="33"/>
      <c r="W49" s="33"/>
      <c r="X49" s="33"/>
      <c r="Y49" s="33"/>
      <c r="Z49" s="33"/>
      <c r="AA49" s="33"/>
      <c r="AB49" s="33"/>
      <c r="AC49" s="33"/>
      <c r="AD49" s="33"/>
      <c r="AE49" s="33"/>
      <c r="AF49" s="33"/>
      <c r="AG49" s="33"/>
      <c r="AH49" s="33"/>
      <c r="AI49" s="33"/>
      <c r="AJ49" s="33"/>
      <c r="AK49" s="33"/>
      <c r="AL49" s="33"/>
      <c r="AM49" s="466"/>
    </row>
    <row r="50" spans="1:39" ht="18" customHeight="1">
      <c r="A50" s="464"/>
      <c r="B50" s="11"/>
      <c r="C50" s="460"/>
      <c r="D50" s="460"/>
      <c r="E50" s="460"/>
      <c r="F50" s="465"/>
      <c r="G50" s="465"/>
      <c r="H50" s="462"/>
      <c r="I50" s="462"/>
      <c r="J50" s="465"/>
      <c r="K50" s="466"/>
      <c r="L50" s="466"/>
      <c r="M50" s="466"/>
      <c r="N50" s="466"/>
      <c r="O50" s="466"/>
      <c r="P50" s="466"/>
      <c r="Q50" s="466"/>
      <c r="R50" s="466"/>
      <c r="S50" s="466"/>
      <c r="T50" s="33"/>
      <c r="U50" s="33"/>
      <c r="V50" s="33"/>
      <c r="W50" s="33"/>
      <c r="X50" s="33"/>
      <c r="Y50" s="33"/>
      <c r="Z50" s="33"/>
      <c r="AA50" s="33"/>
      <c r="AB50" s="33"/>
      <c r="AC50" s="33"/>
      <c r="AD50" s="33"/>
      <c r="AE50" s="33"/>
      <c r="AF50" s="33"/>
      <c r="AG50" s="33"/>
      <c r="AH50" s="33"/>
      <c r="AI50" s="33"/>
      <c r="AJ50" s="33"/>
      <c r="AK50" s="33"/>
      <c r="AL50" s="33"/>
      <c r="AM50" s="466"/>
    </row>
    <row r="51" spans="1:39" ht="18" customHeight="1">
      <c r="A51" s="464"/>
      <c r="B51" s="11"/>
      <c r="C51" s="460"/>
      <c r="D51" s="460"/>
      <c r="E51" s="460"/>
      <c r="F51" s="465"/>
      <c r="G51" s="465"/>
      <c r="H51" s="462"/>
      <c r="I51" s="462"/>
      <c r="J51" s="465"/>
      <c r="K51" s="466"/>
      <c r="L51" s="466"/>
      <c r="M51" s="466"/>
      <c r="N51" s="466"/>
      <c r="O51" s="466"/>
      <c r="P51" s="466"/>
      <c r="Q51" s="466"/>
      <c r="R51" s="466"/>
      <c r="S51" s="466"/>
      <c r="T51" s="33"/>
      <c r="U51" s="33"/>
      <c r="V51" s="33"/>
      <c r="W51" s="33"/>
      <c r="X51" s="33"/>
      <c r="Y51" s="33"/>
      <c r="Z51" s="33"/>
      <c r="AA51" s="33"/>
      <c r="AB51" s="33"/>
      <c r="AC51" s="33"/>
      <c r="AD51" s="33"/>
      <c r="AE51" s="33"/>
      <c r="AF51" s="33"/>
      <c r="AG51" s="33"/>
      <c r="AH51" s="33"/>
      <c r="AI51" s="33"/>
      <c r="AJ51" s="33"/>
      <c r="AK51" s="33"/>
      <c r="AL51" s="33"/>
      <c r="AM51" s="466"/>
    </row>
    <row r="52" spans="1:39" ht="18" customHeight="1">
      <c r="A52" s="464"/>
      <c r="B52" s="11"/>
      <c r="C52" s="460"/>
      <c r="D52" s="460"/>
      <c r="E52" s="460"/>
      <c r="F52" s="465"/>
      <c r="G52" s="465"/>
      <c r="H52" s="462"/>
      <c r="I52" s="462"/>
      <c r="J52" s="465"/>
      <c r="K52" s="466"/>
      <c r="L52" s="466"/>
      <c r="M52" s="466"/>
      <c r="N52" s="466"/>
      <c r="O52" s="466"/>
      <c r="P52" s="466"/>
      <c r="Q52" s="466"/>
      <c r="R52" s="466"/>
      <c r="S52" s="466"/>
      <c r="T52" s="33"/>
      <c r="U52" s="33"/>
      <c r="V52" s="33"/>
      <c r="W52" s="33"/>
      <c r="X52" s="33"/>
      <c r="Y52" s="33"/>
      <c r="Z52" s="33"/>
      <c r="AA52" s="33"/>
      <c r="AB52" s="33"/>
      <c r="AC52" s="33"/>
      <c r="AD52" s="33"/>
      <c r="AE52" s="33"/>
      <c r="AF52" s="33"/>
      <c r="AG52" s="33"/>
      <c r="AH52" s="33"/>
      <c r="AI52" s="33"/>
      <c r="AJ52" s="33"/>
      <c r="AK52" s="33"/>
      <c r="AL52" s="33"/>
      <c r="AM52" s="466"/>
    </row>
    <row r="53" spans="1:39" ht="18" customHeight="1">
      <c r="A53" s="464"/>
      <c r="B53" s="11"/>
      <c r="C53" s="460"/>
      <c r="D53" s="460"/>
      <c r="E53" s="460"/>
      <c r="F53" s="465"/>
      <c r="G53" s="465"/>
      <c r="H53" s="462"/>
      <c r="I53" s="462"/>
      <c r="J53" s="465"/>
      <c r="K53" s="466"/>
      <c r="L53" s="466"/>
      <c r="M53" s="466"/>
      <c r="N53" s="466"/>
      <c r="O53" s="466"/>
      <c r="P53" s="466"/>
      <c r="Q53" s="466"/>
      <c r="R53" s="466"/>
      <c r="S53" s="466"/>
      <c r="T53" s="33"/>
      <c r="U53" s="33"/>
      <c r="V53" s="33"/>
      <c r="W53" s="33"/>
      <c r="X53" s="33"/>
      <c r="Y53" s="33"/>
      <c r="Z53" s="33"/>
      <c r="AA53" s="33"/>
      <c r="AB53" s="33"/>
      <c r="AC53" s="33"/>
      <c r="AD53" s="33"/>
      <c r="AE53" s="33"/>
      <c r="AF53" s="33"/>
      <c r="AG53" s="33"/>
      <c r="AH53" s="33"/>
      <c r="AI53" s="33"/>
      <c r="AJ53" s="33"/>
      <c r="AK53" s="33"/>
      <c r="AL53" s="33"/>
      <c r="AM53" s="466"/>
    </row>
    <row r="54" spans="1:39" ht="18" customHeight="1">
      <c r="A54" s="464"/>
      <c r="B54" s="11"/>
      <c r="C54" s="460"/>
      <c r="D54" s="460"/>
      <c r="E54" s="460"/>
      <c r="F54" s="465"/>
      <c r="G54" s="465"/>
      <c r="H54" s="462"/>
      <c r="I54" s="462"/>
      <c r="J54" s="465"/>
      <c r="K54" s="466"/>
      <c r="L54" s="466"/>
      <c r="M54" s="466"/>
      <c r="N54" s="466"/>
      <c r="O54" s="466"/>
      <c r="P54" s="466"/>
      <c r="Q54" s="466"/>
      <c r="R54" s="466"/>
      <c r="S54" s="466"/>
      <c r="T54" s="33"/>
      <c r="U54" s="33"/>
      <c r="V54" s="33"/>
      <c r="W54" s="33"/>
      <c r="X54" s="33"/>
      <c r="Y54" s="33"/>
      <c r="Z54" s="33"/>
      <c r="AA54" s="33"/>
      <c r="AB54" s="33"/>
      <c r="AC54" s="33"/>
      <c r="AD54" s="33"/>
      <c r="AE54" s="33"/>
      <c r="AF54" s="33"/>
      <c r="AG54" s="33"/>
      <c r="AH54" s="33"/>
      <c r="AI54" s="33"/>
      <c r="AJ54" s="33"/>
      <c r="AK54" s="33"/>
      <c r="AL54" s="33"/>
      <c r="AM54" s="466"/>
    </row>
    <row r="55" spans="1:39" ht="18" customHeight="1">
      <c r="A55" s="464"/>
      <c r="B55" s="11"/>
      <c r="C55" s="460"/>
      <c r="D55" s="460"/>
      <c r="E55" s="460"/>
      <c r="F55" s="465"/>
      <c r="G55" s="465"/>
      <c r="H55" s="462"/>
      <c r="I55" s="462"/>
      <c r="J55" s="465"/>
      <c r="K55" s="466"/>
      <c r="L55" s="466"/>
      <c r="M55" s="466"/>
      <c r="N55" s="466"/>
      <c r="O55" s="466"/>
      <c r="P55" s="466"/>
      <c r="Q55" s="466"/>
      <c r="R55" s="466"/>
      <c r="S55" s="466"/>
      <c r="T55" s="33"/>
      <c r="U55" s="33"/>
      <c r="V55" s="33"/>
      <c r="W55" s="33"/>
      <c r="X55" s="33"/>
      <c r="Y55" s="33"/>
      <c r="Z55" s="33"/>
      <c r="AA55" s="33"/>
      <c r="AB55" s="33"/>
      <c r="AC55" s="33"/>
      <c r="AD55" s="33"/>
      <c r="AE55" s="33"/>
      <c r="AF55" s="33"/>
      <c r="AG55" s="33"/>
      <c r="AH55" s="33"/>
      <c r="AI55" s="33"/>
      <c r="AJ55" s="33"/>
      <c r="AK55" s="33"/>
      <c r="AL55" s="33"/>
      <c r="AM55" s="466"/>
    </row>
    <row r="56" spans="1:39" ht="18" customHeight="1">
      <c r="A56" s="464"/>
      <c r="B56" s="11"/>
      <c r="C56" s="460"/>
      <c r="D56" s="460"/>
      <c r="E56" s="460"/>
      <c r="F56" s="465"/>
      <c r="G56" s="465"/>
      <c r="H56" s="462"/>
      <c r="I56" s="462"/>
      <c r="J56" s="465"/>
      <c r="K56" s="466"/>
      <c r="L56" s="466"/>
      <c r="M56" s="466"/>
      <c r="N56" s="466"/>
      <c r="O56" s="466"/>
      <c r="P56" s="466"/>
      <c r="Q56" s="466"/>
      <c r="R56" s="466"/>
      <c r="S56" s="466"/>
      <c r="T56" s="33"/>
      <c r="U56" s="33"/>
      <c r="V56" s="33"/>
      <c r="W56" s="33"/>
      <c r="X56" s="33"/>
      <c r="Y56" s="33"/>
      <c r="Z56" s="33"/>
      <c r="AA56" s="33"/>
      <c r="AB56" s="33"/>
      <c r="AC56" s="33"/>
      <c r="AD56" s="33"/>
      <c r="AE56" s="33"/>
      <c r="AF56" s="33"/>
      <c r="AG56" s="33"/>
      <c r="AH56" s="33"/>
      <c r="AI56" s="33"/>
      <c r="AJ56" s="33"/>
      <c r="AK56" s="33"/>
      <c r="AL56" s="33"/>
      <c r="AM56" s="466"/>
    </row>
    <row r="57" spans="1:39" ht="18" customHeight="1">
      <c r="A57" s="464"/>
      <c r="B57" s="11"/>
      <c r="C57" s="460"/>
      <c r="D57" s="460"/>
      <c r="E57" s="460"/>
      <c r="F57" s="465"/>
      <c r="G57" s="465"/>
      <c r="H57" s="462"/>
      <c r="I57" s="462"/>
      <c r="J57" s="465"/>
      <c r="K57" s="466"/>
      <c r="L57" s="466"/>
      <c r="M57" s="466"/>
      <c r="N57" s="466"/>
      <c r="O57" s="466"/>
      <c r="P57" s="466"/>
      <c r="Q57" s="466"/>
      <c r="R57" s="466"/>
      <c r="S57" s="466"/>
      <c r="T57" s="33"/>
      <c r="U57" s="33"/>
      <c r="V57" s="33"/>
      <c r="W57" s="33"/>
      <c r="X57" s="33"/>
      <c r="Y57" s="33"/>
      <c r="Z57" s="33"/>
      <c r="AA57" s="33"/>
      <c r="AB57" s="33"/>
      <c r="AC57" s="33"/>
      <c r="AD57" s="33"/>
      <c r="AE57" s="33"/>
      <c r="AF57" s="33"/>
      <c r="AG57" s="33"/>
      <c r="AH57" s="33"/>
      <c r="AI57" s="33"/>
      <c r="AJ57" s="33"/>
      <c r="AK57" s="33"/>
      <c r="AL57" s="33"/>
      <c r="AM57" s="466"/>
    </row>
    <row r="58" spans="1:39" ht="18" customHeight="1">
      <c r="A58" s="464"/>
      <c r="B58" s="11"/>
      <c r="C58" s="460"/>
      <c r="D58" s="460"/>
      <c r="E58" s="460"/>
      <c r="F58" s="465"/>
      <c r="G58" s="465"/>
      <c r="H58" s="462"/>
      <c r="I58" s="462"/>
      <c r="J58" s="465"/>
      <c r="K58" s="466"/>
      <c r="L58" s="466"/>
      <c r="M58" s="466"/>
      <c r="N58" s="466"/>
      <c r="O58" s="466"/>
      <c r="P58" s="466"/>
      <c r="Q58" s="466"/>
      <c r="R58" s="466"/>
      <c r="S58" s="466"/>
      <c r="T58" s="33"/>
      <c r="U58" s="33"/>
      <c r="V58" s="33"/>
      <c r="W58" s="33"/>
      <c r="X58" s="33"/>
      <c r="Y58" s="33"/>
      <c r="Z58" s="33"/>
      <c r="AA58" s="33"/>
      <c r="AB58" s="33"/>
      <c r="AC58" s="33"/>
      <c r="AD58" s="33"/>
      <c r="AE58" s="33"/>
      <c r="AF58" s="33"/>
      <c r="AG58" s="33"/>
      <c r="AH58" s="33"/>
      <c r="AI58" s="33"/>
      <c r="AJ58" s="33"/>
      <c r="AK58" s="33"/>
      <c r="AL58" s="33"/>
      <c r="AM58" s="466"/>
    </row>
    <row r="59" spans="1:39" ht="18" customHeight="1">
      <c r="A59" s="464"/>
      <c r="B59" s="11"/>
      <c r="C59" s="460"/>
      <c r="D59" s="460"/>
      <c r="E59" s="460"/>
      <c r="F59" s="465"/>
      <c r="G59" s="465"/>
      <c r="H59" s="462"/>
      <c r="I59" s="462"/>
      <c r="J59" s="465"/>
      <c r="K59" s="466"/>
      <c r="L59" s="466"/>
      <c r="M59" s="466"/>
      <c r="N59" s="466"/>
      <c r="O59" s="466"/>
      <c r="P59" s="466"/>
      <c r="Q59" s="466"/>
      <c r="R59" s="466"/>
      <c r="S59" s="466"/>
      <c r="T59" s="33"/>
      <c r="U59" s="33"/>
      <c r="V59" s="33"/>
      <c r="W59" s="33"/>
      <c r="X59" s="33"/>
      <c r="Y59" s="33"/>
      <c r="Z59" s="33"/>
      <c r="AA59" s="33"/>
      <c r="AB59" s="33"/>
      <c r="AC59" s="33"/>
      <c r="AD59" s="33"/>
      <c r="AE59" s="33"/>
      <c r="AF59" s="33"/>
      <c r="AG59" s="33"/>
      <c r="AH59" s="33"/>
      <c r="AI59" s="33"/>
      <c r="AJ59" s="33"/>
      <c r="AK59" s="33"/>
      <c r="AL59" s="33"/>
      <c r="AM59" s="466"/>
    </row>
    <row r="60" spans="1:39" ht="18" customHeight="1">
      <c r="A60" s="464"/>
      <c r="B60" s="11"/>
      <c r="C60" s="460"/>
      <c r="D60" s="460"/>
      <c r="E60" s="460"/>
      <c r="F60" s="465"/>
      <c r="G60" s="465"/>
      <c r="H60" s="462"/>
      <c r="I60" s="462"/>
      <c r="J60" s="465"/>
      <c r="K60" s="466"/>
      <c r="L60" s="466"/>
      <c r="M60" s="466"/>
      <c r="N60" s="466"/>
      <c r="O60" s="466"/>
      <c r="P60" s="466"/>
      <c r="Q60" s="466"/>
      <c r="R60" s="466"/>
      <c r="S60" s="466"/>
      <c r="T60" s="33"/>
      <c r="U60" s="33"/>
      <c r="V60" s="33"/>
      <c r="W60" s="33"/>
      <c r="X60" s="33"/>
      <c r="Y60" s="33"/>
      <c r="Z60" s="33"/>
      <c r="AA60" s="33"/>
      <c r="AB60" s="33"/>
      <c r="AC60" s="33"/>
      <c r="AD60" s="33"/>
      <c r="AE60" s="33"/>
      <c r="AF60" s="33"/>
      <c r="AG60" s="33"/>
      <c r="AH60" s="33"/>
      <c r="AI60" s="33"/>
      <c r="AJ60" s="33"/>
      <c r="AK60" s="33"/>
      <c r="AL60" s="33"/>
      <c r="AM60" s="466"/>
    </row>
    <row r="61" spans="1:39" ht="18" customHeight="1">
      <c r="A61" s="464"/>
      <c r="B61" s="11"/>
      <c r="C61" s="460"/>
      <c r="D61" s="460"/>
      <c r="E61" s="460"/>
      <c r="F61" s="465"/>
      <c r="G61" s="465"/>
      <c r="H61" s="462"/>
      <c r="I61" s="462"/>
      <c r="J61" s="465"/>
      <c r="K61" s="466"/>
      <c r="L61" s="466"/>
      <c r="M61" s="466"/>
      <c r="N61" s="466"/>
      <c r="O61" s="466"/>
      <c r="P61" s="466"/>
      <c r="Q61" s="466"/>
      <c r="R61" s="466"/>
      <c r="S61" s="466"/>
      <c r="T61" s="33"/>
      <c r="U61" s="33"/>
      <c r="V61" s="33"/>
      <c r="W61" s="33"/>
      <c r="X61" s="33"/>
      <c r="Y61" s="33"/>
      <c r="Z61" s="33"/>
      <c r="AA61" s="33"/>
      <c r="AB61" s="33"/>
      <c r="AC61" s="33"/>
      <c r="AD61" s="33"/>
      <c r="AE61" s="33"/>
      <c r="AF61" s="33"/>
      <c r="AG61" s="33"/>
      <c r="AH61" s="33"/>
      <c r="AI61" s="33"/>
      <c r="AJ61" s="33"/>
      <c r="AK61" s="33"/>
      <c r="AL61" s="33"/>
      <c r="AM61" s="466"/>
    </row>
    <row r="62" spans="1:39" ht="18" customHeight="1">
      <c r="A62" s="464"/>
      <c r="B62" s="11"/>
      <c r="C62" s="460"/>
      <c r="D62" s="460"/>
      <c r="E62" s="460"/>
      <c r="F62" s="465"/>
      <c r="G62" s="465"/>
      <c r="H62" s="462"/>
      <c r="I62" s="462"/>
      <c r="J62" s="465"/>
      <c r="K62" s="466"/>
      <c r="L62" s="466"/>
      <c r="M62" s="466"/>
      <c r="N62" s="466"/>
      <c r="O62" s="466"/>
      <c r="P62" s="466"/>
      <c r="Q62" s="466"/>
      <c r="R62" s="466"/>
      <c r="S62" s="466"/>
      <c r="T62" s="33"/>
      <c r="U62" s="33"/>
      <c r="V62" s="33"/>
      <c r="W62" s="33"/>
      <c r="X62" s="33"/>
      <c r="Y62" s="33"/>
      <c r="Z62" s="33"/>
      <c r="AA62" s="33"/>
      <c r="AB62" s="33"/>
      <c r="AC62" s="33"/>
      <c r="AD62" s="33"/>
      <c r="AE62" s="33"/>
      <c r="AF62" s="33"/>
      <c r="AG62" s="33"/>
      <c r="AH62" s="33"/>
      <c r="AI62" s="33"/>
      <c r="AJ62" s="33"/>
      <c r="AK62" s="33"/>
      <c r="AL62" s="33"/>
      <c r="AM62" s="466"/>
    </row>
    <row r="63" spans="1:39" ht="18" customHeight="1">
      <c r="A63" s="464"/>
      <c r="B63" s="11"/>
      <c r="C63" s="460"/>
      <c r="D63" s="460"/>
      <c r="E63" s="460"/>
      <c r="F63" s="465"/>
      <c r="G63" s="465"/>
      <c r="H63" s="462"/>
      <c r="I63" s="462"/>
      <c r="J63" s="465"/>
      <c r="K63" s="466"/>
      <c r="L63" s="466"/>
      <c r="M63" s="466"/>
      <c r="N63" s="466"/>
      <c r="O63" s="466"/>
      <c r="P63" s="466"/>
      <c r="Q63" s="466"/>
      <c r="R63" s="466"/>
      <c r="S63" s="466"/>
      <c r="T63" s="33"/>
      <c r="U63" s="33"/>
      <c r="V63" s="33"/>
      <c r="W63" s="33"/>
      <c r="X63" s="33"/>
      <c r="Y63" s="33"/>
      <c r="Z63" s="33"/>
      <c r="AA63" s="33"/>
      <c r="AB63" s="33"/>
      <c r="AC63" s="33"/>
      <c r="AD63" s="33"/>
      <c r="AE63" s="33"/>
      <c r="AF63" s="33"/>
      <c r="AG63" s="33"/>
      <c r="AH63" s="33"/>
      <c r="AI63" s="33"/>
      <c r="AJ63" s="33"/>
      <c r="AK63" s="33"/>
      <c r="AL63" s="33"/>
      <c r="AM63" s="466"/>
    </row>
    <row r="64" spans="1:39" ht="18" customHeight="1">
      <c r="A64" s="464"/>
      <c r="B64" s="11"/>
      <c r="C64" s="460"/>
      <c r="D64" s="460"/>
      <c r="E64" s="460"/>
      <c r="F64" s="465"/>
      <c r="G64" s="465"/>
      <c r="H64" s="462"/>
      <c r="I64" s="462"/>
      <c r="J64" s="465"/>
      <c r="K64" s="466"/>
      <c r="L64" s="466"/>
      <c r="M64" s="466"/>
      <c r="N64" s="466"/>
      <c r="O64" s="466"/>
      <c r="P64" s="466"/>
      <c r="Q64" s="466"/>
      <c r="R64" s="466"/>
      <c r="S64" s="466"/>
      <c r="T64" s="33"/>
      <c r="U64" s="33"/>
      <c r="V64" s="33"/>
      <c r="W64" s="33"/>
      <c r="X64" s="33"/>
      <c r="Y64" s="33"/>
      <c r="Z64" s="33"/>
      <c r="AA64" s="33"/>
      <c r="AB64" s="33"/>
      <c r="AC64" s="33"/>
      <c r="AD64" s="33"/>
      <c r="AE64" s="33"/>
      <c r="AF64" s="33"/>
      <c r="AG64" s="33"/>
      <c r="AH64" s="33"/>
      <c r="AI64" s="33"/>
      <c r="AJ64" s="33"/>
      <c r="AK64" s="33"/>
      <c r="AL64" s="33"/>
      <c r="AM64" s="466"/>
    </row>
    <row r="65" spans="1:39" ht="18" customHeight="1">
      <c r="A65" s="464"/>
      <c r="B65" s="11"/>
      <c r="C65" s="460"/>
      <c r="D65" s="460"/>
      <c r="E65" s="460"/>
      <c r="F65" s="465"/>
      <c r="G65" s="465"/>
      <c r="H65" s="462"/>
      <c r="I65" s="462"/>
      <c r="J65" s="465"/>
      <c r="K65" s="466"/>
      <c r="L65" s="466"/>
      <c r="M65" s="466"/>
      <c r="N65" s="466"/>
      <c r="O65" s="466"/>
      <c r="P65" s="466"/>
      <c r="Q65" s="466"/>
      <c r="R65" s="466"/>
      <c r="S65" s="466"/>
      <c r="T65" s="33"/>
      <c r="U65" s="33"/>
      <c r="V65" s="33"/>
      <c r="W65" s="33"/>
      <c r="X65" s="33"/>
      <c r="Y65" s="33"/>
      <c r="Z65" s="33"/>
      <c r="AA65" s="33"/>
      <c r="AB65" s="33"/>
      <c r="AC65" s="33"/>
      <c r="AD65" s="33"/>
      <c r="AE65" s="33"/>
      <c r="AF65" s="33"/>
      <c r="AG65" s="33"/>
      <c r="AH65" s="33"/>
      <c r="AI65" s="33"/>
      <c r="AJ65" s="33"/>
      <c r="AK65" s="33"/>
      <c r="AL65" s="33"/>
      <c r="AM65" s="466"/>
    </row>
    <row r="66" spans="1:39" ht="18" customHeight="1">
      <c r="A66" s="464"/>
      <c r="B66" s="11"/>
      <c r="C66" s="460"/>
      <c r="D66" s="460"/>
      <c r="E66" s="460"/>
      <c r="F66" s="465"/>
      <c r="G66" s="465"/>
      <c r="H66" s="462"/>
      <c r="I66" s="462"/>
      <c r="J66" s="465"/>
      <c r="K66" s="466"/>
      <c r="L66" s="466"/>
      <c r="M66" s="466"/>
      <c r="N66" s="466"/>
      <c r="O66" s="466"/>
      <c r="P66" s="466"/>
      <c r="Q66" s="466"/>
      <c r="R66" s="466"/>
      <c r="S66" s="466"/>
      <c r="T66" s="33"/>
      <c r="U66" s="33"/>
      <c r="V66" s="33"/>
      <c r="W66" s="33"/>
      <c r="X66" s="33"/>
      <c r="Y66" s="33"/>
      <c r="Z66" s="33"/>
      <c r="AA66" s="33"/>
      <c r="AB66" s="33"/>
      <c r="AC66" s="33"/>
      <c r="AD66" s="33"/>
      <c r="AE66" s="33"/>
      <c r="AF66" s="33"/>
      <c r="AG66" s="33"/>
      <c r="AH66" s="33"/>
      <c r="AI66" s="33"/>
      <c r="AJ66" s="33"/>
      <c r="AK66" s="33"/>
      <c r="AL66" s="33"/>
      <c r="AM66" s="466"/>
    </row>
    <row r="67" spans="1:39" ht="18" customHeight="1">
      <c r="A67" s="464"/>
      <c r="B67" s="11"/>
      <c r="C67" s="460"/>
      <c r="D67" s="460"/>
      <c r="E67" s="460"/>
      <c r="F67" s="465"/>
      <c r="G67" s="465"/>
      <c r="H67" s="462"/>
      <c r="I67" s="462"/>
      <c r="J67" s="465"/>
      <c r="K67" s="466"/>
      <c r="L67" s="466"/>
      <c r="M67" s="466"/>
      <c r="N67" s="466"/>
      <c r="O67" s="466"/>
      <c r="P67" s="466"/>
      <c r="Q67" s="466"/>
      <c r="R67" s="466"/>
      <c r="S67" s="466"/>
      <c r="T67" s="33"/>
      <c r="U67" s="33"/>
      <c r="V67" s="33"/>
      <c r="W67" s="33"/>
      <c r="X67" s="33"/>
      <c r="Y67" s="33"/>
      <c r="Z67" s="33"/>
      <c r="AA67" s="33"/>
      <c r="AB67" s="33"/>
      <c r="AC67" s="33"/>
      <c r="AD67" s="33"/>
      <c r="AE67" s="33"/>
      <c r="AF67" s="33"/>
      <c r="AG67" s="33"/>
      <c r="AH67" s="33"/>
      <c r="AI67" s="33"/>
      <c r="AJ67" s="33"/>
      <c r="AK67" s="33"/>
      <c r="AL67" s="33"/>
      <c r="AM67" s="466"/>
    </row>
    <row r="68" spans="1:39" ht="18" customHeight="1">
      <c r="A68" s="464"/>
      <c r="B68" s="11"/>
      <c r="C68" s="460"/>
      <c r="D68" s="460"/>
      <c r="E68" s="460"/>
      <c r="F68" s="465"/>
      <c r="G68" s="465"/>
      <c r="H68" s="462"/>
      <c r="I68" s="462"/>
      <c r="J68" s="465"/>
      <c r="K68" s="466"/>
      <c r="L68" s="466"/>
      <c r="M68" s="466"/>
      <c r="N68" s="466"/>
      <c r="O68" s="466"/>
      <c r="P68" s="466"/>
      <c r="Q68" s="466"/>
      <c r="R68" s="466"/>
      <c r="S68" s="466"/>
      <c r="T68" s="33"/>
      <c r="U68" s="33"/>
      <c r="V68" s="33"/>
      <c r="W68" s="33"/>
      <c r="X68" s="33"/>
      <c r="Y68" s="33"/>
      <c r="Z68" s="33"/>
      <c r="AA68" s="33"/>
      <c r="AB68" s="33"/>
      <c r="AC68" s="33"/>
      <c r="AD68" s="33"/>
      <c r="AE68" s="33"/>
      <c r="AF68" s="33"/>
      <c r="AG68" s="33"/>
      <c r="AH68" s="33"/>
      <c r="AI68" s="33"/>
      <c r="AJ68" s="33"/>
      <c r="AK68" s="33"/>
      <c r="AL68" s="33"/>
      <c r="AM68" s="466"/>
    </row>
    <row r="69" spans="1:39" ht="18" customHeight="1">
      <c r="A69" s="464"/>
      <c r="B69" s="11"/>
      <c r="C69" s="460"/>
      <c r="D69" s="460"/>
      <c r="E69" s="460"/>
      <c r="F69" s="465"/>
      <c r="G69" s="465"/>
      <c r="H69" s="462"/>
      <c r="I69" s="462"/>
      <c r="J69" s="465"/>
      <c r="K69" s="466"/>
      <c r="L69" s="466"/>
      <c r="M69" s="466"/>
      <c r="N69" s="466"/>
      <c r="O69" s="466"/>
      <c r="P69" s="466"/>
      <c r="Q69" s="466"/>
      <c r="R69" s="466"/>
      <c r="S69" s="466"/>
      <c r="T69" s="33"/>
      <c r="U69" s="33"/>
      <c r="V69" s="33"/>
      <c r="W69" s="33"/>
      <c r="X69" s="33"/>
      <c r="Y69" s="33"/>
      <c r="Z69" s="33"/>
      <c r="AA69" s="33"/>
      <c r="AB69" s="33"/>
      <c r="AC69" s="33"/>
      <c r="AD69" s="33"/>
      <c r="AE69" s="33"/>
      <c r="AF69" s="33"/>
      <c r="AG69" s="33"/>
      <c r="AH69" s="33"/>
      <c r="AI69" s="33"/>
      <c r="AJ69" s="33"/>
      <c r="AK69" s="33"/>
      <c r="AL69" s="33"/>
      <c r="AM69" s="466"/>
    </row>
    <row r="70" spans="1:39" ht="18" customHeight="1">
      <c r="A70" s="464"/>
      <c r="B70" s="11"/>
      <c r="C70" s="460"/>
      <c r="D70" s="460"/>
      <c r="E70" s="460"/>
      <c r="F70" s="465"/>
      <c r="G70" s="465"/>
      <c r="H70" s="462"/>
      <c r="I70" s="462"/>
      <c r="J70" s="465"/>
      <c r="K70" s="466"/>
      <c r="L70" s="466"/>
      <c r="M70" s="466"/>
      <c r="N70" s="466"/>
      <c r="O70" s="466"/>
      <c r="P70" s="466"/>
      <c r="Q70" s="466"/>
      <c r="R70" s="466"/>
      <c r="S70" s="466"/>
      <c r="T70" s="33"/>
      <c r="U70" s="33"/>
      <c r="V70" s="33"/>
      <c r="W70" s="33"/>
      <c r="X70" s="33"/>
      <c r="Y70" s="33"/>
      <c r="Z70" s="33"/>
      <c r="AA70" s="33"/>
      <c r="AB70" s="33"/>
      <c r="AC70" s="33"/>
      <c r="AD70" s="33"/>
      <c r="AE70" s="33"/>
      <c r="AF70" s="33"/>
      <c r="AG70" s="33"/>
      <c r="AH70" s="33"/>
      <c r="AI70" s="33"/>
      <c r="AJ70" s="33"/>
      <c r="AK70" s="33"/>
      <c r="AL70" s="33"/>
      <c r="AM70" s="466"/>
    </row>
    <row r="71" spans="1:39" ht="18" customHeight="1">
      <c r="A71" s="464"/>
      <c r="B71" s="11"/>
      <c r="C71" s="460"/>
      <c r="D71" s="460"/>
      <c r="E71" s="460"/>
      <c r="F71" s="465"/>
      <c r="G71" s="465"/>
      <c r="H71" s="462"/>
      <c r="I71" s="462"/>
      <c r="J71" s="465"/>
      <c r="K71" s="466"/>
      <c r="L71" s="466"/>
      <c r="M71" s="466"/>
      <c r="N71" s="466"/>
      <c r="O71" s="466"/>
      <c r="P71" s="466"/>
      <c r="Q71" s="466"/>
      <c r="R71" s="466"/>
      <c r="S71" s="466"/>
      <c r="T71" s="33"/>
      <c r="U71" s="33"/>
      <c r="V71" s="33"/>
      <c r="W71" s="33"/>
      <c r="X71" s="33"/>
      <c r="Y71" s="33"/>
      <c r="Z71" s="33"/>
      <c r="AA71" s="33"/>
      <c r="AB71" s="33"/>
      <c r="AC71" s="33"/>
      <c r="AD71" s="33"/>
      <c r="AE71" s="33"/>
      <c r="AF71" s="33"/>
      <c r="AG71" s="33"/>
      <c r="AH71" s="33"/>
      <c r="AI71" s="33"/>
      <c r="AJ71" s="33"/>
      <c r="AK71" s="33"/>
      <c r="AL71" s="33"/>
      <c r="AM71" s="466"/>
    </row>
    <row r="72" spans="1:39" ht="18" customHeight="1">
      <c r="A72" s="464"/>
      <c r="B72" s="11"/>
      <c r="C72" s="460"/>
      <c r="D72" s="460"/>
      <c r="E72" s="460"/>
      <c r="F72" s="465"/>
      <c r="G72" s="465"/>
      <c r="H72" s="462"/>
      <c r="I72" s="462"/>
      <c r="J72" s="465"/>
      <c r="K72" s="466"/>
      <c r="L72" s="466"/>
      <c r="M72" s="466"/>
      <c r="N72" s="466"/>
      <c r="O72" s="466"/>
      <c r="P72" s="466"/>
      <c r="Q72" s="466"/>
      <c r="R72" s="466"/>
      <c r="S72" s="466"/>
      <c r="T72" s="33"/>
      <c r="U72" s="33"/>
      <c r="V72" s="33"/>
      <c r="W72" s="33"/>
      <c r="X72" s="33"/>
      <c r="Y72" s="33"/>
      <c r="Z72" s="33"/>
      <c r="AA72" s="33"/>
      <c r="AB72" s="33"/>
      <c r="AC72" s="33"/>
      <c r="AD72" s="33"/>
      <c r="AE72" s="33"/>
      <c r="AF72" s="33"/>
      <c r="AG72" s="33"/>
      <c r="AH72" s="33"/>
      <c r="AI72" s="33"/>
      <c r="AJ72" s="33"/>
      <c r="AK72" s="33"/>
      <c r="AL72" s="33"/>
      <c r="AM72" s="466"/>
    </row>
    <row r="73" spans="1:39" ht="18" customHeight="1">
      <c r="A73" s="464"/>
      <c r="B73" s="11"/>
      <c r="C73" s="460"/>
      <c r="D73" s="460"/>
      <c r="E73" s="460"/>
      <c r="F73" s="465"/>
      <c r="G73" s="465"/>
      <c r="H73" s="462"/>
      <c r="I73" s="462"/>
      <c r="J73" s="465"/>
      <c r="K73" s="466"/>
      <c r="L73" s="466"/>
      <c r="M73" s="466"/>
      <c r="N73" s="466"/>
      <c r="O73" s="466"/>
      <c r="P73" s="466"/>
      <c r="Q73" s="466"/>
      <c r="R73" s="466"/>
      <c r="S73" s="466"/>
      <c r="T73" s="33"/>
      <c r="U73" s="33"/>
      <c r="V73" s="33"/>
      <c r="W73" s="33"/>
      <c r="X73" s="33"/>
      <c r="Y73" s="33"/>
      <c r="Z73" s="33"/>
      <c r="AA73" s="33"/>
      <c r="AB73" s="33"/>
      <c r="AC73" s="33"/>
      <c r="AD73" s="33"/>
      <c r="AE73" s="33"/>
      <c r="AF73" s="33"/>
      <c r="AG73" s="33"/>
      <c r="AH73" s="33"/>
      <c r="AI73" s="33"/>
      <c r="AJ73" s="33"/>
      <c r="AK73" s="33"/>
      <c r="AL73" s="33"/>
      <c r="AM73" s="466"/>
    </row>
    <row r="74" spans="1:39" ht="18" customHeight="1">
      <c r="A74" s="464"/>
      <c r="B74" s="11"/>
      <c r="C74" s="460"/>
      <c r="D74" s="460"/>
      <c r="E74" s="460"/>
      <c r="F74" s="465"/>
      <c r="G74" s="465"/>
      <c r="H74" s="462"/>
      <c r="I74" s="462"/>
      <c r="J74" s="465"/>
      <c r="K74" s="466"/>
      <c r="L74" s="466"/>
      <c r="M74" s="466"/>
      <c r="N74" s="466"/>
      <c r="O74" s="466"/>
      <c r="P74" s="466"/>
      <c r="Q74" s="466"/>
      <c r="R74" s="466"/>
      <c r="S74" s="466"/>
      <c r="T74" s="33"/>
      <c r="U74" s="33"/>
      <c r="V74" s="33"/>
      <c r="W74" s="33"/>
      <c r="X74" s="33"/>
      <c r="Y74" s="33"/>
      <c r="Z74" s="33"/>
      <c r="AA74" s="33"/>
      <c r="AB74" s="33"/>
      <c r="AC74" s="33"/>
      <c r="AD74" s="33"/>
      <c r="AE74" s="33"/>
      <c r="AF74" s="33"/>
      <c r="AG74" s="33"/>
      <c r="AH74" s="33"/>
      <c r="AI74" s="33"/>
      <c r="AJ74" s="33"/>
      <c r="AK74" s="33"/>
      <c r="AL74" s="33"/>
      <c r="AM74" s="466"/>
    </row>
    <row r="75" spans="1:39" ht="18" customHeight="1">
      <c r="A75" s="464"/>
      <c r="B75" s="11"/>
      <c r="C75" s="460"/>
      <c r="D75" s="460"/>
      <c r="E75" s="460"/>
      <c r="F75" s="465"/>
      <c r="G75" s="465"/>
      <c r="H75" s="462"/>
      <c r="I75" s="462"/>
      <c r="J75" s="465"/>
      <c r="K75" s="466"/>
      <c r="L75" s="466"/>
      <c r="M75" s="466"/>
      <c r="N75" s="466"/>
      <c r="O75" s="466"/>
      <c r="P75" s="466"/>
      <c r="Q75" s="466"/>
      <c r="R75" s="466"/>
      <c r="S75" s="466"/>
      <c r="T75" s="33"/>
      <c r="U75" s="33"/>
      <c r="V75" s="33"/>
      <c r="W75" s="33"/>
      <c r="X75" s="33"/>
      <c r="Y75" s="33"/>
      <c r="Z75" s="33"/>
      <c r="AA75" s="33"/>
      <c r="AB75" s="33"/>
      <c r="AC75" s="33"/>
      <c r="AD75" s="33"/>
      <c r="AE75" s="33"/>
      <c r="AF75" s="33"/>
      <c r="AG75" s="33"/>
      <c r="AH75" s="33"/>
      <c r="AI75" s="33"/>
      <c r="AJ75" s="33"/>
      <c r="AK75" s="33"/>
      <c r="AL75" s="33"/>
      <c r="AM75" s="466"/>
    </row>
    <row r="76" spans="1:39" ht="18" customHeight="1">
      <c r="A76" s="464"/>
      <c r="B76" s="11"/>
      <c r="C76" s="460"/>
      <c r="D76" s="460"/>
      <c r="E76" s="460"/>
      <c r="F76" s="465"/>
      <c r="G76" s="465"/>
      <c r="H76" s="462"/>
      <c r="I76" s="462"/>
      <c r="J76" s="465"/>
      <c r="K76" s="466"/>
      <c r="L76" s="466"/>
      <c r="M76" s="466"/>
      <c r="N76" s="466"/>
      <c r="O76" s="466"/>
      <c r="P76" s="466"/>
      <c r="Q76" s="466"/>
      <c r="R76" s="466"/>
      <c r="S76" s="466"/>
      <c r="T76" s="33"/>
      <c r="U76" s="33"/>
      <c r="V76" s="33"/>
      <c r="W76" s="33"/>
      <c r="X76" s="33"/>
      <c r="Y76" s="33"/>
      <c r="Z76" s="33"/>
      <c r="AA76" s="33"/>
      <c r="AB76" s="33"/>
      <c r="AC76" s="33"/>
      <c r="AD76" s="33"/>
      <c r="AE76" s="33"/>
      <c r="AF76" s="33"/>
      <c r="AG76" s="33"/>
      <c r="AH76" s="33"/>
      <c r="AI76" s="33"/>
      <c r="AJ76" s="33"/>
      <c r="AK76" s="33"/>
      <c r="AL76" s="33"/>
      <c r="AM76" s="466"/>
    </row>
    <row r="77" spans="1:39" ht="18" customHeight="1">
      <c r="A77" s="464"/>
      <c r="B77" s="11"/>
      <c r="C77" s="460"/>
      <c r="D77" s="460"/>
      <c r="E77" s="460"/>
      <c r="F77" s="465"/>
      <c r="G77" s="465"/>
      <c r="H77" s="462"/>
      <c r="I77" s="462"/>
      <c r="J77" s="465"/>
      <c r="K77" s="466"/>
      <c r="L77" s="466"/>
      <c r="M77" s="466"/>
      <c r="N77" s="466"/>
      <c r="O77" s="466"/>
      <c r="P77" s="466"/>
      <c r="Q77" s="466"/>
      <c r="R77" s="466"/>
      <c r="S77" s="466"/>
      <c r="T77" s="33"/>
      <c r="U77" s="33"/>
      <c r="V77" s="33"/>
      <c r="W77" s="33"/>
      <c r="X77" s="33"/>
      <c r="Y77" s="33"/>
      <c r="Z77" s="33"/>
      <c r="AA77" s="33"/>
      <c r="AB77" s="33"/>
      <c r="AC77" s="33"/>
      <c r="AD77" s="33"/>
      <c r="AE77" s="33"/>
      <c r="AF77" s="33"/>
      <c r="AG77" s="33"/>
      <c r="AH77" s="33"/>
      <c r="AI77" s="33"/>
      <c r="AJ77" s="33"/>
      <c r="AK77" s="33"/>
      <c r="AL77" s="33"/>
      <c r="AM77" s="466"/>
    </row>
    <row r="78" spans="1:39" ht="18" customHeight="1">
      <c r="A78" s="464"/>
      <c r="B78" s="11"/>
      <c r="C78" s="460"/>
      <c r="D78" s="460"/>
      <c r="E78" s="460"/>
      <c r="F78" s="465"/>
      <c r="G78" s="465"/>
      <c r="H78" s="462"/>
      <c r="I78" s="462"/>
      <c r="J78" s="465"/>
      <c r="K78" s="466"/>
      <c r="L78" s="466"/>
      <c r="M78" s="466"/>
      <c r="N78" s="466"/>
      <c r="O78" s="466"/>
      <c r="P78" s="466"/>
      <c r="Q78" s="466"/>
      <c r="R78" s="466"/>
      <c r="S78" s="466"/>
      <c r="T78" s="33"/>
      <c r="U78" s="33"/>
      <c r="V78" s="33"/>
      <c r="W78" s="33"/>
      <c r="X78" s="33"/>
      <c r="Y78" s="33"/>
      <c r="Z78" s="33"/>
      <c r="AA78" s="33"/>
      <c r="AB78" s="33"/>
      <c r="AC78" s="33"/>
      <c r="AD78" s="33"/>
      <c r="AE78" s="33"/>
      <c r="AF78" s="33"/>
      <c r="AG78" s="33"/>
      <c r="AH78" s="33"/>
      <c r="AI78" s="33"/>
      <c r="AJ78" s="33"/>
      <c r="AK78" s="33"/>
      <c r="AL78" s="33"/>
      <c r="AM78" s="466"/>
    </row>
    <row r="79" spans="1:39" ht="18" customHeight="1">
      <c r="A79" s="464"/>
      <c r="B79" s="11"/>
      <c r="C79" s="460"/>
      <c r="D79" s="460"/>
      <c r="E79" s="460"/>
      <c r="F79" s="465"/>
      <c r="G79" s="465"/>
      <c r="H79" s="462"/>
      <c r="I79" s="462"/>
      <c r="J79" s="465"/>
      <c r="K79" s="466"/>
      <c r="L79" s="466"/>
      <c r="M79" s="466"/>
      <c r="N79" s="466"/>
      <c r="O79" s="466"/>
      <c r="P79" s="466"/>
      <c r="Q79" s="466"/>
      <c r="R79" s="466"/>
      <c r="S79" s="466"/>
      <c r="T79" s="33"/>
      <c r="U79" s="33"/>
      <c r="V79" s="33"/>
      <c r="W79" s="33"/>
      <c r="X79" s="33"/>
      <c r="Y79" s="33"/>
      <c r="Z79" s="33"/>
      <c r="AA79" s="33"/>
      <c r="AB79" s="33"/>
      <c r="AC79" s="33"/>
      <c r="AD79" s="33"/>
      <c r="AE79" s="33"/>
      <c r="AF79" s="33"/>
      <c r="AG79" s="33"/>
      <c r="AH79" s="33"/>
      <c r="AI79" s="33"/>
      <c r="AJ79" s="33"/>
      <c r="AK79" s="33"/>
      <c r="AL79" s="33"/>
      <c r="AM79" s="466"/>
    </row>
    <row r="80" spans="1:39" ht="18" customHeight="1">
      <c r="A80" s="464"/>
      <c r="B80" s="11"/>
      <c r="C80" s="460"/>
      <c r="D80" s="460"/>
      <c r="E80" s="460"/>
      <c r="F80" s="465"/>
      <c r="G80" s="465"/>
      <c r="H80" s="462"/>
      <c r="I80" s="462"/>
      <c r="J80" s="465"/>
      <c r="K80" s="466"/>
      <c r="L80" s="466"/>
      <c r="M80" s="466"/>
      <c r="N80" s="466"/>
      <c r="O80" s="466"/>
      <c r="P80" s="466"/>
      <c r="Q80" s="466"/>
      <c r="R80" s="466"/>
      <c r="S80" s="466"/>
      <c r="T80" s="33"/>
      <c r="U80" s="33"/>
      <c r="V80" s="33"/>
      <c r="W80" s="33"/>
      <c r="X80" s="33"/>
      <c r="Y80" s="33"/>
      <c r="Z80" s="33"/>
      <c r="AA80" s="33"/>
      <c r="AB80" s="33"/>
      <c r="AC80" s="33"/>
      <c r="AD80" s="33"/>
      <c r="AE80" s="33"/>
      <c r="AF80" s="33"/>
      <c r="AG80" s="33"/>
      <c r="AH80" s="33"/>
      <c r="AI80" s="33"/>
      <c r="AJ80" s="33"/>
      <c r="AK80" s="33"/>
      <c r="AL80" s="33"/>
      <c r="AM80" s="466"/>
    </row>
    <row r="81" spans="1:39" ht="18" customHeight="1">
      <c r="A81" s="464"/>
      <c r="B81" s="11"/>
      <c r="C81" s="460"/>
      <c r="D81" s="460"/>
      <c r="E81" s="460"/>
      <c r="F81" s="465"/>
      <c r="G81" s="465"/>
      <c r="H81" s="462"/>
      <c r="I81" s="462"/>
      <c r="J81" s="465"/>
      <c r="K81" s="466"/>
      <c r="L81" s="466"/>
      <c r="M81" s="466"/>
      <c r="N81" s="466"/>
      <c r="O81" s="466"/>
      <c r="P81" s="466"/>
      <c r="Q81" s="466"/>
      <c r="R81" s="466"/>
      <c r="S81" s="466"/>
      <c r="T81" s="33"/>
      <c r="U81" s="33"/>
      <c r="V81" s="33"/>
      <c r="W81" s="33"/>
      <c r="X81" s="33"/>
      <c r="Y81" s="33"/>
      <c r="Z81" s="33"/>
      <c r="AA81" s="33"/>
      <c r="AB81" s="33"/>
      <c r="AC81" s="33"/>
      <c r="AD81" s="33"/>
      <c r="AE81" s="33"/>
      <c r="AF81" s="33"/>
      <c r="AG81" s="33"/>
      <c r="AH81" s="33"/>
      <c r="AI81" s="33"/>
      <c r="AJ81" s="33"/>
      <c r="AK81" s="33"/>
      <c r="AL81" s="33"/>
      <c r="AM81" s="466"/>
    </row>
    <row r="82" spans="1:39" ht="18" customHeight="1">
      <c r="A82" s="464"/>
      <c r="B82" s="11"/>
      <c r="C82" s="460"/>
      <c r="D82" s="460"/>
      <c r="E82" s="460"/>
      <c r="F82" s="465"/>
      <c r="G82" s="465"/>
      <c r="H82" s="462"/>
      <c r="I82" s="462"/>
      <c r="J82" s="465"/>
      <c r="K82" s="466"/>
      <c r="L82" s="466"/>
      <c r="M82" s="466"/>
      <c r="N82" s="466"/>
      <c r="O82" s="466"/>
      <c r="P82" s="466"/>
      <c r="Q82" s="466"/>
      <c r="R82" s="466"/>
      <c r="S82" s="466"/>
      <c r="T82" s="33"/>
      <c r="U82" s="33"/>
      <c r="V82" s="33"/>
      <c r="W82" s="33"/>
      <c r="X82" s="33"/>
      <c r="Y82" s="33"/>
      <c r="Z82" s="33"/>
      <c r="AA82" s="33"/>
      <c r="AB82" s="33"/>
      <c r="AC82" s="33"/>
      <c r="AD82" s="33"/>
      <c r="AE82" s="33"/>
      <c r="AF82" s="33"/>
      <c r="AG82" s="33"/>
      <c r="AH82" s="33"/>
      <c r="AI82" s="33"/>
      <c r="AJ82" s="33"/>
      <c r="AK82" s="33"/>
      <c r="AL82" s="33"/>
      <c r="AM82" s="466"/>
    </row>
    <row r="83" spans="1:39" ht="18" customHeight="1">
      <c r="A83" s="464"/>
      <c r="B83" s="11"/>
      <c r="C83" s="460"/>
      <c r="D83" s="460"/>
      <c r="E83" s="460"/>
      <c r="F83" s="465"/>
      <c r="G83" s="465"/>
      <c r="H83" s="462"/>
      <c r="I83" s="462"/>
      <c r="J83" s="465"/>
      <c r="K83" s="466"/>
      <c r="L83" s="466"/>
      <c r="M83" s="466"/>
      <c r="N83" s="466"/>
      <c r="O83" s="466"/>
      <c r="P83" s="466"/>
      <c r="Q83" s="466"/>
      <c r="R83" s="466"/>
      <c r="S83" s="466"/>
      <c r="T83" s="33"/>
      <c r="U83" s="33"/>
      <c r="V83" s="33"/>
      <c r="W83" s="33"/>
      <c r="X83" s="33"/>
      <c r="Y83" s="33"/>
      <c r="Z83" s="33"/>
      <c r="AA83" s="33"/>
      <c r="AB83" s="33"/>
      <c r="AC83" s="33"/>
      <c r="AD83" s="33"/>
      <c r="AE83" s="33"/>
      <c r="AF83" s="33"/>
      <c r="AG83" s="33"/>
      <c r="AH83" s="33"/>
      <c r="AI83" s="33"/>
      <c r="AJ83" s="33"/>
      <c r="AK83" s="33"/>
      <c r="AL83" s="33"/>
      <c r="AM83" s="466"/>
    </row>
    <row r="84" spans="1:39" ht="18" customHeight="1">
      <c r="A84" s="464"/>
      <c r="B84" s="11"/>
      <c r="C84" s="460"/>
      <c r="D84" s="460"/>
      <c r="E84" s="460"/>
      <c r="F84" s="465"/>
      <c r="G84" s="465"/>
      <c r="H84" s="462"/>
      <c r="I84" s="462"/>
      <c r="J84" s="465"/>
      <c r="K84" s="466"/>
      <c r="L84" s="466"/>
      <c r="M84" s="466"/>
      <c r="N84" s="466"/>
      <c r="O84" s="466"/>
      <c r="P84" s="466"/>
      <c r="Q84" s="466"/>
      <c r="R84" s="466"/>
      <c r="S84" s="466"/>
      <c r="T84" s="33"/>
      <c r="U84" s="33"/>
      <c r="V84" s="33"/>
      <c r="W84" s="33"/>
      <c r="X84" s="33"/>
      <c r="Y84" s="33"/>
      <c r="Z84" s="33"/>
      <c r="AA84" s="33"/>
      <c r="AB84" s="33"/>
      <c r="AC84" s="33"/>
      <c r="AD84" s="33"/>
      <c r="AE84" s="33"/>
      <c r="AF84" s="33"/>
      <c r="AG84" s="33"/>
      <c r="AH84" s="33"/>
      <c r="AI84" s="33"/>
      <c r="AJ84" s="33"/>
      <c r="AK84" s="33"/>
      <c r="AL84" s="33"/>
      <c r="AM84" s="466"/>
    </row>
    <row r="85" spans="1:39" ht="18" customHeight="1">
      <c r="A85" s="464"/>
      <c r="B85" s="11"/>
      <c r="C85" s="460"/>
      <c r="D85" s="460"/>
      <c r="E85" s="460"/>
      <c r="F85" s="465"/>
      <c r="G85" s="465"/>
      <c r="H85" s="462"/>
      <c r="I85" s="462"/>
      <c r="J85" s="465"/>
      <c r="K85" s="466"/>
      <c r="L85" s="466"/>
      <c r="M85" s="466"/>
      <c r="N85" s="466"/>
      <c r="O85" s="466"/>
      <c r="P85" s="466"/>
      <c r="Q85" s="466"/>
      <c r="R85" s="466"/>
      <c r="S85" s="466"/>
      <c r="T85" s="33"/>
      <c r="U85" s="33"/>
      <c r="V85" s="33"/>
      <c r="W85" s="33"/>
      <c r="X85" s="33"/>
      <c r="Y85" s="33"/>
      <c r="Z85" s="33"/>
      <c r="AA85" s="33"/>
      <c r="AB85" s="33"/>
      <c r="AC85" s="33"/>
      <c r="AD85" s="33"/>
      <c r="AE85" s="33"/>
      <c r="AF85" s="33"/>
      <c r="AG85" s="33"/>
      <c r="AH85" s="33"/>
      <c r="AI85" s="33"/>
      <c r="AJ85" s="33"/>
      <c r="AK85" s="33"/>
      <c r="AL85" s="33"/>
      <c r="AM85" s="466"/>
    </row>
    <row r="86" spans="1:39" ht="18" customHeight="1">
      <c r="A86" s="464"/>
      <c r="B86" s="11"/>
      <c r="C86" s="460"/>
      <c r="D86" s="460"/>
      <c r="E86" s="460"/>
      <c r="F86" s="465"/>
      <c r="G86" s="465"/>
      <c r="H86" s="462"/>
      <c r="I86" s="462"/>
      <c r="J86" s="465"/>
      <c r="K86" s="466"/>
      <c r="L86" s="466"/>
      <c r="M86" s="466"/>
      <c r="N86" s="466"/>
      <c r="O86" s="466"/>
      <c r="P86" s="466"/>
      <c r="Q86" s="466"/>
      <c r="R86" s="466"/>
      <c r="S86" s="466"/>
      <c r="T86" s="33"/>
      <c r="U86" s="33"/>
      <c r="V86" s="33"/>
      <c r="W86" s="33"/>
      <c r="X86" s="33"/>
      <c r="Y86" s="33"/>
      <c r="Z86" s="33"/>
      <c r="AA86" s="33"/>
      <c r="AB86" s="33"/>
      <c r="AC86" s="33"/>
      <c r="AD86" s="33"/>
      <c r="AE86" s="33"/>
      <c r="AF86" s="33"/>
      <c r="AG86" s="33"/>
      <c r="AH86" s="33"/>
      <c r="AI86" s="33"/>
      <c r="AJ86" s="33"/>
      <c r="AK86" s="33"/>
      <c r="AL86" s="33"/>
      <c r="AM86" s="466"/>
    </row>
    <row r="87" spans="1:39" ht="18" customHeight="1">
      <c r="A87" s="464"/>
      <c r="B87" s="11"/>
      <c r="C87" s="460"/>
      <c r="D87" s="460"/>
      <c r="E87" s="460"/>
      <c r="F87" s="465"/>
      <c r="G87" s="465"/>
      <c r="H87" s="462"/>
      <c r="I87" s="462"/>
      <c r="J87" s="465"/>
      <c r="K87" s="466"/>
      <c r="L87" s="466"/>
      <c r="M87" s="466"/>
      <c r="N87" s="466"/>
      <c r="O87" s="466"/>
      <c r="P87" s="466"/>
      <c r="Q87" s="466"/>
      <c r="R87" s="466"/>
      <c r="S87" s="466"/>
      <c r="T87" s="33"/>
      <c r="U87" s="33"/>
      <c r="V87" s="33"/>
      <c r="W87" s="33"/>
      <c r="X87" s="33"/>
      <c r="Y87" s="33"/>
      <c r="Z87" s="33"/>
      <c r="AA87" s="33"/>
      <c r="AB87" s="33"/>
      <c r="AC87" s="33"/>
      <c r="AD87" s="33"/>
      <c r="AE87" s="33"/>
      <c r="AF87" s="33"/>
      <c r="AG87" s="33"/>
      <c r="AH87" s="33"/>
      <c r="AI87" s="33"/>
      <c r="AJ87" s="33"/>
      <c r="AK87" s="33"/>
      <c r="AL87" s="33"/>
      <c r="AM87" s="466"/>
    </row>
    <row r="88" spans="1:39" ht="18" customHeight="1">
      <c r="A88" s="464"/>
      <c r="B88" s="11"/>
      <c r="C88" s="460"/>
      <c r="D88" s="460"/>
      <c r="E88" s="460"/>
      <c r="F88" s="465"/>
      <c r="G88" s="465"/>
      <c r="H88" s="462"/>
      <c r="I88" s="462"/>
      <c r="J88" s="465"/>
      <c r="K88" s="466"/>
      <c r="L88" s="466"/>
      <c r="M88" s="466"/>
      <c r="N88" s="466"/>
      <c r="O88" s="466"/>
      <c r="P88" s="466"/>
      <c r="Q88" s="466"/>
      <c r="R88" s="466"/>
      <c r="S88" s="466"/>
      <c r="T88" s="33"/>
      <c r="U88" s="33"/>
      <c r="V88" s="33"/>
      <c r="W88" s="33"/>
      <c r="X88" s="33"/>
      <c r="Y88" s="33"/>
      <c r="Z88" s="33"/>
      <c r="AA88" s="33"/>
      <c r="AB88" s="33"/>
      <c r="AC88" s="33"/>
      <c r="AD88" s="33"/>
      <c r="AE88" s="33"/>
      <c r="AF88" s="33"/>
      <c r="AG88" s="33"/>
      <c r="AH88" s="33"/>
      <c r="AI88" s="33"/>
      <c r="AJ88" s="33"/>
      <c r="AK88" s="33"/>
      <c r="AL88" s="33"/>
      <c r="AM88" s="466"/>
    </row>
    <row r="89" spans="1:39" ht="18" customHeight="1">
      <c r="A89" s="464"/>
      <c r="B89" s="11"/>
      <c r="C89" s="460"/>
      <c r="D89" s="460"/>
      <c r="E89" s="460"/>
      <c r="F89" s="465"/>
      <c r="G89" s="465"/>
      <c r="H89" s="462"/>
      <c r="I89" s="462"/>
      <c r="J89" s="465"/>
      <c r="K89" s="466"/>
      <c r="L89" s="466"/>
      <c r="M89" s="466"/>
      <c r="N89" s="466"/>
      <c r="O89" s="466"/>
      <c r="P89" s="466"/>
      <c r="Q89" s="466"/>
      <c r="R89" s="466"/>
      <c r="S89" s="466"/>
      <c r="T89" s="33"/>
      <c r="U89" s="33"/>
      <c r="V89" s="33"/>
      <c r="W89" s="33"/>
      <c r="X89" s="33"/>
      <c r="Y89" s="33"/>
      <c r="Z89" s="33"/>
      <c r="AA89" s="33"/>
      <c r="AB89" s="33"/>
      <c r="AC89" s="33"/>
      <c r="AD89" s="33"/>
      <c r="AE89" s="33"/>
      <c r="AF89" s="33"/>
      <c r="AG89" s="33"/>
      <c r="AH89" s="33"/>
      <c r="AI89" s="33"/>
      <c r="AJ89" s="33"/>
      <c r="AK89" s="33"/>
      <c r="AL89" s="33"/>
      <c r="AM89" s="466"/>
    </row>
    <row r="90" spans="1:39" ht="18" customHeight="1">
      <c r="A90" s="464"/>
      <c r="B90" s="11"/>
      <c r="C90" s="460"/>
      <c r="D90" s="460"/>
      <c r="E90" s="460"/>
      <c r="F90" s="465"/>
      <c r="G90" s="465"/>
      <c r="H90" s="462"/>
      <c r="I90" s="462"/>
      <c r="J90" s="465"/>
      <c r="K90" s="466"/>
      <c r="L90" s="466"/>
      <c r="M90" s="466"/>
      <c r="N90" s="466"/>
      <c r="O90" s="466"/>
      <c r="P90" s="466"/>
      <c r="Q90" s="466"/>
      <c r="R90" s="466"/>
      <c r="S90" s="466"/>
      <c r="T90" s="33"/>
      <c r="U90" s="33"/>
      <c r="V90" s="33"/>
      <c r="W90" s="33"/>
      <c r="X90" s="33"/>
      <c r="Y90" s="33"/>
      <c r="Z90" s="33"/>
      <c r="AA90" s="33"/>
      <c r="AB90" s="33"/>
      <c r="AC90" s="33"/>
      <c r="AD90" s="33"/>
      <c r="AE90" s="33"/>
      <c r="AF90" s="33"/>
      <c r="AG90" s="33"/>
      <c r="AH90" s="33"/>
      <c r="AI90" s="33"/>
      <c r="AJ90" s="33"/>
      <c r="AK90" s="33"/>
      <c r="AL90" s="33"/>
      <c r="AM90" s="466"/>
    </row>
    <row r="91" spans="1:39" ht="18" customHeight="1">
      <c r="A91" s="464"/>
      <c r="B91" s="11"/>
      <c r="C91" s="460"/>
      <c r="D91" s="460"/>
      <c r="E91" s="460"/>
      <c r="F91" s="465"/>
      <c r="G91" s="465"/>
      <c r="H91" s="462"/>
      <c r="I91" s="462"/>
      <c r="J91" s="465"/>
      <c r="K91" s="466"/>
      <c r="L91" s="466"/>
      <c r="M91" s="466"/>
      <c r="N91" s="466"/>
      <c r="O91" s="466"/>
      <c r="P91" s="466"/>
      <c r="Q91" s="466"/>
      <c r="R91" s="466"/>
      <c r="S91" s="466"/>
      <c r="T91" s="33"/>
      <c r="U91" s="33"/>
      <c r="V91" s="33"/>
      <c r="W91" s="33"/>
      <c r="X91" s="33"/>
      <c r="Y91" s="33"/>
      <c r="Z91" s="33"/>
      <c r="AA91" s="33"/>
      <c r="AB91" s="33"/>
      <c r="AC91" s="33"/>
      <c r="AD91" s="33"/>
      <c r="AE91" s="33"/>
      <c r="AF91" s="33"/>
      <c r="AG91" s="33"/>
      <c r="AH91" s="33"/>
      <c r="AI91" s="33"/>
      <c r="AJ91" s="33"/>
      <c r="AK91" s="33"/>
      <c r="AL91" s="33"/>
      <c r="AM91" s="466"/>
    </row>
    <row r="92" spans="1:39" ht="18" customHeight="1">
      <c r="A92" s="464"/>
      <c r="B92" s="11"/>
      <c r="C92" s="460"/>
      <c r="D92" s="460"/>
      <c r="E92" s="460"/>
      <c r="F92" s="465"/>
      <c r="G92" s="465"/>
      <c r="H92" s="462"/>
      <c r="I92" s="462"/>
      <c r="J92" s="465"/>
      <c r="K92" s="466"/>
      <c r="L92" s="466"/>
      <c r="M92" s="466"/>
      <c r="N92" s="466"/>
      <c r="O92" s="466"/>
      <c r="P92" s="466"/>
      <c r="Q92" s="466"/>
      <c r="R92" s="466"/>
      <c r="S92" s="466"/>
      <c r="T92" s="33"/>
      <c r="U92" s="33"/>
      <c r="V92" s="33"/>
      <c r="W92" s="33"/>
      <c r="X92" s="33"/>
      <c r="Y92" s="33"/>
      <c r="Z92" s="33"/>
      <c r="AA92" s="33"/>
      <c r="AB92" s="33"/>
      <c r="AC92" s="33"/>
      <c r="AD92" s="33"/>
      <c r="AE92" s="33"/>
      <c r="AF92" s="33"/>
      <c r="AG92" s="33"/>
      <c r="AH92" s="33"/>
      <c r="AI92" s="33"/>
      <c r="AJ92" s="33"/>
      <c r="AK92" s="33"/>
      <c r="AL92" s="33"/>
      <c r="AM92" s="466"/>
    </row>
    <row r="93" spans="1:39" ht="18" customHeight="1">
      <c r="A93" s="464"/>
      <c r="B93" s="11"/>
      <c r="C93" s="460"/>
      <c r="D93" s="460"/>
      <c r="E93" s="460"/>
      <c r="F93" s="465"/>
      <c r="G93" s="465"/>
      <c r="H93" s="462"/>
      <c r="I93" s="462"/>
      <c r="J93" s="465"/>
      <c r="K93" s="466"/>
      <c r="L93" s="466"/>
      <c r="M93" s="466"/>
      <c r="N93" s="466"/>
      <c r="O93" s="466"/>
      <c r="P93" s="466"/>
      <c r="Q93" s="466"/>
      <c r="R93" s="466"/>
      <c r="S93" s="466"/>
      <c r="T93" s="33"/>
      <c r="U93" s="33"/>
      <c r="V93" s="33"/>
      <c r="W93" s="33"/>
      <c r="X93" s="33"/>
      <c r="Y93" s="33"/>
      <c r="Z93" s="33"/>
      <c r="AA93" s="33"/>
      <c r="AB93" s="33"/>
      <c r="AC93" s="33"/>
      <c r="AD93" s="33"/>
      <c r="AE93" s="33"/>
      <c r="AF93" s="33"/>
      <c r="AG93" s="33"/>
      <c r="AH93" s="33"/>
      <c r="AI93" s="33"/>
      <c r="AJ93" s="33"/>
      <c r="AK93" s="33"/>
      <c r="AL93" s="33"/>
      <c r="AM93" s="466"/>
    </row>
    <row r="94" spans="1:39" ht="18" customHeight="1">
      <c r="A94" s="464"/>
      <c r="B94" s="11"/>
      <c r="C94" s="460"/>
      <c r="D94" s="460"/>
      <c r="E94" s="460"/>
      <c r="F94" s="465"/>
      <c r="G94" s="465"/>
      <c r="H94" s="462"/>
      <c r="I94" s="462"/>
      <c r="J94" s="465"/>
      <c r="K94" s="466"/>
      <c r="L94" s="466"/>
      <c r="M94" s="466"/>
      <c r="N94" s="466"/>
      <c r="O94" s="466"/>
      <c r="P94" s="466"/>
      <c r="Q94" s="466"/>
      <c r="R94" s="466"/>
      <c r="S94" s="466"/>
      <c r="T94" s="33"/>
      <c r="U94" s="33"/>
      <c r="V94" s="33"/>
      <c r="W94" s="33"/>
      <c r="X94" s="33"/>
      <c r="Y94" s="33"/>
      <c r="Z94" s="33"/>
      <c r="AA94" s="33"/>
      <c r="AB94" s="33"/>
      <c r="AC94" s="33"/>
      <c r="AD94" s="33"/>
      <c r="AE94" s="33"/>
      <c r="AF94" s="33"/>
      <c r="AG94" s="33"/>
      <c r="AH94" s="33"/>
      <c r="AI94" s="33"/>
      <c r="AJ94" s="33"/>
      <c r="AK94" s="33"/>
      <c r="AL94" s="33"/>
      <c r="AM94" s="466"/>
    </row>
    <row r="95" spans="1:39" ht="18" customHeight="1">
      <c r="A95" s="464"/>
      <c r="B95" s="11"/>
      <c r="C95" s="460"/>
      <c r="D95" s="460"/>
      <c r="E95" s="460"/>
      <c r="F95" s="465"/>
      <c r="G95" s="465"/>
      <c r="H95" s="462"/>
      <c r="I95" s="462"/>
      <c r="J95" s="465"/>
      <c r="K95" s="466"/>
      <c r="L95" s="466"/>
      <c r="M95" s="466"/>
      <c r="N95" s="466"/>
      <c r="O95" s="466"/>
      <c r="P95" s="466"/>
      <c r="Q95" s="466"/>
      <c r="R95" s="466"/>
      <c r="S95" s="466"/>
      <c r="T95" s="33"/>
      <c r="U95" s="33"/>
      <c r="V95" s="33"/>
      <c r="W95" s="33"/>
      <c r="X95" s="33"/>
      <c r="Y95" s="33"/>
      <c r="Z95" s="33"/>
      <c r="AA95" s="33"/>
      <c r="AB95" s="33"/>
      <c r="AC95" s="33"/>
      <c r="AD95" s="33"/>
      <c r="AE95" s="33"/>
      <c r="AF95" s="33"/>
      <c r="AG95" s="33"/>
      <c r="AH95" s="33"/>
      <c r="AI95" s="33"/>
      <c r="AJ95" s="33"/>
      <c r="AK95" s="33"/>
      <c r="AL95" s="33"/>
      <c r="AM95" s="466"/>
    </row>
    <row r="96" spans="1:39" ht="18" customHeight="1">
      <c r="A96" s="464"/>
      <c r="B96" s="11"/>
      <c r="C96" s="460"/>
      <c r="D96" s="460"/>
      <c r="E96" s="460"/>
      <c r="F96" s="465"/>
      <c r="G96" s="465"/>
      <c r="H96" s="462"/>
      <c r="I96" s="462"/>
      <c r="J96" s="465"/>
      <c r="K96" s="466"/>
      <c r="L96" s="466"/>
      <c r="M96" s="466"/>
      <c r="N96" s="466"/>
      <c r="O96" s="466"/>
      <c r="P96" s="466"/>
      <c r="Q96" s="466"/>
      <c r="R96" s="466"/>
      <c r="S96" s="466"/>
      <c r="T96" s="33"/>
      <c r="U96" s="33"/>
      <c r="V96" s="33"/>
      <c r="W96" s="33"/>
      <c r="X96" s="33"/>
      <c r="Y96" s="33"/>
      <c r="Z96" s="33"/>
      <c r="AA96" s="33"/>
      <c r="AB96" s="33"/>
      <c r="AC96" s="33"/>
      <c r="AD96" s="33"/>
      <c r="AE96" s="33"/>
      <c r="AF96" s="33"/>
      <c r="AG96" s="33"/>
      <c r="AH96" s="33"/>
      <c r="AI96" s="33"/>
      <c r="AJ96" s="33"/>
      <c r="AK96" s="33"/>
      <c r="AL96" s="33"/>
      <c r="AM96" s="466"/>
    </row>
    <row r="97" spans="1:39" ht="18" customHeight="1">
      <c r="A97" s="464"/>
      <c r="B97" s="11"/>
      <c r="C97" s="460"/>
      <c r="D97" s="460"/>
      <c r="E97" s="460"/>
      <c r="F97" s="465"/>
      <c r="G97" s="465"/>
      <c r="H97" s="462"/>
      <c r="I97" s="462"/>
      <c r="J97" s="465"/>
      <c r="K97" s="466"/>
      <c r="L97" s="466"/>
      <c r="M97" s="466"/>
      <c r="N97" s="466"/>
      <c r="O97" s="466"/>
      <c r="P97" s="466"/>
      <c r="Q97" s="466"/>
      <c r="R97" s="466"/>
      <c r="S97" s="466"/>
      <c r="T97" s="33"/>
      <c r="U97" s="33"/>
      <c r="V97" s="33"/>
      <c r="W97" s="33"/>
      <c r="X97" s="33"/>
      <c r="Y97" s="33"/>
      <c r="Z97" s="33"/>
      <c r="AA97" s="33"/>
      <c r="AB97" s="33"/>
      <c r="AC97" s="33"/>
      <c r="AD97" s="33"/>
      <c r="AE97" s="33"/>
      <c r="AF97" s="33"/>
      <c r="AG97" s="33"/>
      <c r="AH97" s="33"/>
      <c r="AI97" s="33"/>
      <c r="AJ97" s="33"/>
      <c r="AK97" s="33"/>
      <c r="AL97" s="33"/>
      <c r="AM97" s="466"/>
    </row>
    <row r="98" spans="1:39" ht="18" customHeight="1">
      <c r="A98" s="464"/>
      <c r="B98" s="11"/>
      <c r="C98" s="460"/>
      <c r="D98" s="460"/>
      <c r="E98" s="460"/>
      <c r="F98" s="465"/>
      <c r="G98" s="465"/>
      <c r="H98" s="462"/>
      <c r="I98" s="462"/>
      <c r="J98" s="465"/>
      <c r="K98" s="466"/>
      <c r="L98" s="466"/>
      <c r="M98" s="466"/>
      <c r="N98" s="466"/>
      <c r="O98" s="466"/>
      <c r="P98" s="466"/>
      <c r="Q98" s="466"/>
      <c r="R98" s="466"/>
      <c r="S98" s="466"/>
      <c r="T98" s="33"/>
      <c r="U98" s="33"/>
      <c r="V98" s="33"/>
      <c r="W98" s="33"/>
      <c r="X98" s="33"/>
      <c r="Y98" s="33"/>
      <c r="Z98" s="33"/>
      <c r="AA98" s="33"/>
      <c r="AB98" s="33"/>
      <c r="AC98" s="33"/>
      <c r="AD98" s="33"/>
      <c r="AE98" s="33"/>
      <c r="AF98" s="33"/>
      <c r="AG98" s="33"/>
      <c r="AH98" s="33"/>
      <c r="AI98" s="33"/>
      <c r="AJ98" s="33"/>
      <c r="AK98" s="33"/>
      <c r="AL98" s="33"/>
      <c r="AM98" s="466"/>
    </row>
    <row r="99" spans="1:39" ht="18" customHeight="1">
      <c r="A99" s="464"/>
      <c r="B99" s="11"/>
      <c r="C99" s="460"/>
      <c r="D99" s="460"/>
      <c r="E99" s="460"/>
      <c r="F99" s="465"/>
      <c r="G99" s="465"/>
      <c r="H99" s="462"/>
      <c r="I99" s="462"/>
      <c r="J99" s="465"/>
      <c r="K99" s="466"/>
      <c r="L99" s="466"/>
      <c r="M99" s="466"/>
      <c r="N99" s="466"/>
      <c r="O99" s="466"/>
      <c r="P99" s="466"/>
      <c r="Q99" s="466"/>
      <c r="R99" s="466"/>
      <c r="S99" s="466"/>
      <c r="T99" s="33"/>
      <c r="U99" s="33"/>
      <c r="V99" s="33"/>
      <c r="W99" s="33"/>
      <c r="X99" s="33"/>
      <c r="Y99" s="33"/>
      <c r="Z99" s="33"/>
      <c r="AA99" s="33"/>
      <c r="AB99" s="33"/>
      <c r="AC99" s="33"/>
      <c r="AD99" s="33"/>
      <c r="AE99" s="33"/>
      <c r="AF99" s="33"/>
      <c r="AG99" s="33"/>
      <c r="AH99" s="33"/>
      <c r="AI99" s="33"/>
      <c r="AJ99" s="33"/>
      <c r="AK99" s="33"/>
      <c r="AL99" s="33"/>
      <c r="AM99" s="466"/>
    </row>
    <row r="100" spans="1:39" ht="18" customHeight="1">
      <c r="A100" s="464"/>
      <c r="B100" s="11"/>
      <c r="C100" s="460"/>
      <c r="D100" s="460"/>
      <c r="E100" s="460"/>
      <c r="F100" s="465"/>
      <c r="G100" s="465"/>
      <c r="H100" s="462"/>
      <c r="I100" s="462"/>
      <c r="J100" s="465"/>
      <c r="K100" s="466"/>
      <c r="L100" s="466"/>
      <c r="M100" s="466"/>
      <c r="N100" s="466"/>
      <c r="O100" s="466"/>
      <c r="P100" s="466"/>
      <c r="Q100" s="466"/>
      <c r="R100" s="466"/>
      <c r="S100" s="466"/>
      <c r="T100" s="33"/>
      <c r="U100" s="33"/>
      <c r="V100" s="33"/>
      <c r="W100" s="33"/>
      <c r="X100" s="33"/>
      <c r="Y100" s="33"/>
      <c r="Z100" s="33"/>
      <c r="AA100" s="33"/>
      <c r="AB100" s="33"/>
      <c r="AC100" s="33"/>
      <c r="AD100" s="33"/>
      <c r="AE100" s="33"/>
      <c r="AF100" s="33"/>
      <c r="AG100" s="33"/>
      <c r="AH100" s="33"/>
      <c r="AI100" s="33"/>
      <c r="AJ100" s="33"/>
      <c r="AK100" s="33"/>
      <c r="AL100" s="33"/>
      <c r="AM100" s="466"/>
    </row>
    <row r="101" spans="1:39" ht="18" customHeight="1">
      <c r="A101" s="464"/>
      <c r="B101" s="11"/>
      <c r="C101" s="460"/>
      <c r="D101" s="460"/>
      <c r="E101" s="460"/>
      <c r="F101" s="465"/>
      <c r="G101" s="465"/>
      <c r="H101" s="462"/>
      <c r="I101" s="462"/>
      <c r="J101" s="465"/>
      <c r="K101" s="466"/>
      <c r="L101" s="466"/>
      <c r="M101" s="466"/>
      <c r="N101" s="466"/>
      <c r="O101" s="466"/>
      <c r="P101" s="466"/>
      <c r="Q101" s="466"/>
      <c r="R101" s="466"/>
      <c r="S101" s="466"/>
      <c r="T101" s="33"/>
      <c r="U101" s="33"/>
      <c r="V101" s="33"/>
      <c r="W101" s="33"/>
      <c r="X101" s="33"/>
      <c r="Y101" s="33"/>
      <c r="Z101" s="33"/>
      <c r="AA101" s="33"/>
      <c r="AB101" s="33"/>
      <c r="AC101" s="33"/>
      <c r="AD101" s="33"/>
      <c r="AE101" s="33"/>
      <c r="AF101" s="33"/>
      <c r="AG101" s="33"/>
      <c r="AH101" s="33"/>
      <c r="AI101" s="33"/>
      <c r="AJ101" s="33"/>
      <c r="AK101" s="33"/>
      <c r="AL101" s="33"/>
      <c r="AM101" s="466"/>
    </row>
    <row r="102" spans="1:39" ht="18" customHeight="1">
      <c r="A102" s="464"/>
      <c r="B102" s="11"/>
      <c r="C102" s="460"/>
      <c r="D102" s="460"/>
      <c r="E102" s="460"/>
      <c r="F102" s="465"/>
      <c r="G102" s="465"/>
      <c r="H102" s="462"/>
      <c r="I102" s="462"/>
      <c r="J102" s="465"/>
      <c r="K102" s="466"/>
      <c r="L102" s="466"/>
      <c r="M102" s="466"/>
      <c r="N102" s="466"/>
      <c r="O102" s="466"/>
      <c r="P102" s="466"/>
      <c r="Q102" s="466"/>
      <c r="R102" s="466"/>
      <c r="S102" s="466"/>
      <c r="T102" s="33"/>
      <c r="U102" s="33"/>
      <c r="V102" s="33"/>
      <c r="W102" s="33"/>
      <c r="X102" s="33"/>
      <c r="Y102" s="33"/>
      <c r="Z102" s="33"/>
      <c r="AA102" s="33"/>
      <c r="AB102" s="33"/>
      <c r="AC102" s="33"/>
      <c r="AD102" s="33"/>
      <c r="AE102" s="33"/>
      <c r="AF102" s="33"/>
      <c r="AG102" s="33"/>
      <c r="AH102" s="33"/>
      <c r="AI102" s="33"/>
      <c r="AJ102" s="33"/>
      <c r="AK102" s="33"/>
      <c r="AL102" s="33"/>
      <c r="AM102" s="466"/>
    </row>
    <row r="103" spans="1:39" ht="18" customHeight="1">
      <c r="A103" s="464"/>
      <c r="B103" s="11"/>
      <c r="C103" s="460"/>
      <c r="D103" s="460"/>
      <c r="E103" s="460"/>
      <c r="F103" s="465"/>
      <c r="G103" s="465"/>
      <c r="H103" s="462"/>
      <c r="I103" s="462"/>
      <c r="J103" s="465"/>
      <c r="K103" s="466"/>
      <c r="L103" s="466"/>
      <c r="M103" s="466"/>
      <c r="N103" s="466"/>
      <c r="O103" s="466"/>
      <c r="P103" s="466"/>
      <c r="Q103" s="466"/>
      <c r="R103" s="466"/>
      <c r="S103" s="466"/>
      <c r="T103" s="33"/>
      <c r="U103" s="33"/>
      <c r="V103" s="33"/>
      <c r="W103" s="33"/>
      <c r="X103" s="33"/>
      <c r="Y103" s="33"/>
      <c r="Z103" s="33"/>
      <c r="AA103" s="33"/>
      <c r="AB103" s="33"/>
      <c r="AC103" s="33"/>
      <c r="AD103" s="33"/>
      <c r="AE103" s="33"/>
      <c r="AF103" s="33"/>
      <c r="AG103" s="33"/>
      <c r="AH103" s="33"/>
      <c r="AI103" s="33"/>
      <c r="AJ103" s="33"/>
      <c r="AK103" s="33"/>
      <c r="AL103" s="33"/>
      <c r="AM103" s="466"/>
    </row>
    <row r="104" spans="1:39" ht="18" customHeight="1">
      <c r="A104" s="464"/>
      <c r="B104" s="11"/>
      <c r="C104" s="460"/>
      <c r="D104" s="460"/>
      <c r="E104" s="460"/>
      <c r="F104" s="465"/>
      <c r="G104" s="465"/>
      <c r="H104" s="462"/>
      <c r="I104" s="462"/>
      <c r="J104" s="465"/>
      <c r="K104" s="466"/>
      <c r="L104" s="466"/>
      <c r="M104" s="466"/>
      <c r="N104" s="466"/>
      <c r="O104" s="466"/>
      <c r="P104" s="466"/>
      <c r="Q104" s="466"/>
      <c r="R104" s="466"/>
      <c r="S104" s="466"/>
      <c r="T104" s="33"/>
      <c r="U104" s="33"/>
      <c r="V104" s="33"/>
      <c r="W104" s="33"/>
      <c r="X104" s="33"/>
      <c r="Y104" s="33"/>
      <c r="Z104" s="33"/>
      <c r="AA104" s="33"/>
      <c r="AB104" s="33"/>
      <c r="AC104" s="33"/>
      <c r="AD104" s="33"/>
      <c r="AE104" s="33"/>
      <c r="AF104" s="33"/>
      <c r="AG104" s="33"/>
      <c r="AH104" s="33"/>
      <c r="AI104" s="33"/>
      <c r="AJ104" s="33"/>
      <c r="AK104" s="33"/>
      <c r="AL104" s="33"/>
      <c r="AM104" s="466"/>
    </row>
    <row r="105" spans="1:39" ht="18" customHeight="1">
      <c r="A105" s="464"/>
      <c r="B105" s="11"/>
      <c r="C105" s="460"/>
      <c r="D105" s="460"/>
      <c r="E105" s="460"/>
      <c r="F105" s="465"/>
      <c r="G105" s="465"/>
      <c r="H105" s="462"/>
      <c r="I105" s="462"/>
      <c r="J105" s="465"/>
      <c r="K105" s="466"/>
      <c r="L105" s="466"/>
      <c r="M105" s="466"/>
      <c r="N105" s="466"/>
      <c r="O105" s="466"/>
      <c r="P105" s="466"/>
      <c r="Q105" s="466"/>
      <c r="R105" s="466"/>
      <c r="S105" s="466"/>
      <c r="T105" s="33"/>
      <c r="U105" s="33"/>
      <c r="V105" s="33"/>
      <c r="W105" s="33"/>
      <c r="X105" s="33"/>
      <c r="Y105" s="33"/>
      <c r="Z105" s="33"/>
      <c r="AA105" s="33"/>
      <c r="AB105" s="33"/>
      <c r="AC105" s="33"/>
      <c r="AD105" s="33"/>
      <c r="AE105" s="33"/>
      <c r="AF105" s="33"/>
      <c r="AG105" s="33"/>
      <c r="AH105" s="33"/>
      <c r="AI105" s="33"/>
      <c r="AJ105" s="33"/>
      <c r="AK105" s="33"/>
      <c r="AL105" s="33"/>
      <c r="AM105" s="466"/>
    </row>
    <row r="106" spans="1:39" ht="18" customHeight="1">
      <c r="A106" s="464"/>
      <c r="B106" s="11"/>
      <c r="C106" s="460"/>
      <c r="D106" s="460"/>
      <c r="E106" s="460"/>
      <c r="F106" s="465"/>
      <c r="G106" s="465"/>
      <c r="H106" s="462"/>
      <c r="I106" s="462"/>
      <c r="J106" s="465"/>
      <c r="K106" s="466"/>
      <c r="L106" s="466"/>
      <c r="M106" s="466"/>
      <c r="N106" s="466"/>
      <c r="O106" s="466"/>
      <c r="P106" s="466"/>
      <c r="Q106" s="466"/>
      <c r="R106" s="466"/>
      <c r="S106" s="466"/>
      <c r="T106" s="33"/>
      <c r="U106" s="33"/>
      <c r="V106" s="33"/>
      <c r="W106" s="33"/>
      <c r="X106" s="33"/>
      <c r="Y106" s="33"/>
      <c r="Z106" s="33"/>
      <c r="AA106" s="33"/>
      <c r="AB106" s="33"/>
      <c r="AC106" s="33"/>
      <c r="AD106" s="33"/>
      <c r="AE106" s="33"/>
      <c r="AF106" s="33"/>
      <c r="AG106" s="33"/>
      <c r="AH106" s="33"/>
      <c r="AI106" s="33"/>
      <c r="AJ106" s="33"/>
      <c r="AK106" s="33"/>
      <c r="AL106" s="33"/>
      <c r="AM106" s="466"/>
    </row>
    <row r="107" spans="1:39" ht="18" customHeight="1">
      <c r="A107" s="464"/>
      <c r="B107" s="11"/>
      <c r="C107" s="460"/>
      <c r="D107" s="460"/>
      <c r="E107" s="460"/>
      <c r="F107" s="465"/>
      <c r="G107" s="465"/>
      <c r="H107" s="462"/>
      <c r="I107" s="462"/>
      <c r="J107" s="465"/>
      <c r="K107" s="466"/>
      <c r="L107" s="466"/>
      <c r="M107" s="466"/>
      <c r="N107" s="466"/>
      <c r="O107" s="466"/>
      <c r="P107" s="466"/>
      <c r="Q107" s="466"/>
      <c r="R107" s="466"/>
      <c r="S107" s="466"/>
      <c r="T107" s="33"/>
      <c r="U107" s="33"/>
      <c r="V107" s="33"/>
      <c r="W107" s="33"/>
      <c r="X107" s="33"/>
      <c r="Y107" s="33"/>
      <c r="Z107" s="33"/>
      <c r="AA107" s="33"/>
      <c r="AB107" s="33"/>
      <c r="AC107" s="33"/>
      <c r="AD107" s="33"/>
      <c r="AE107" s="33"/>
      <c r="AF107" s="33"/>
      <c r="AG107" s="33"/>
      <c r="AH107" s="33"/>
      <c r="AI107" s="33"/>
      <c r="AJ107" s="33"/>
      <c r="AK107" s="33"/>
      <c r="AL107" s="33"/>
      <c r="AM107" s="466"/>
    </row>
    <row r="108" spans="1:39" ht="18" customHeight="1">
      <c r="A108" s="464"/>
      <c r="B108" s="11"/>
      <c r="C108" s="460"/>
      <c r="D108" s="460"/>
      <c r="E108" s="460"/>
      <c r="F108" s="465"/>
      <c r="G108" s="465"/>
      <c r="H108" s="462"/>
      <c r="I108" s="462"/>
      <c r="J108" s="465"/>
      <c r="K108" s="466"/>
      <c r="L108" s="466"/>
      <c r="M108" s="466"/>
      <c r="N108" s="466"/>
      <c r="O108" s="466"/>
      <c r="P108" s="466"/>
      <c r="Q108" s="466"/>
      <c r="R108" s="466"/>
      <c r="S108" s="466"/>
      <c r="T108" s="33"/>
      <c r="U108" s="33"/>
      <c r="V108" s="33"/>
      <c r="W108" s="33"/>
      <c r="X108" s="33"/>
      <c r="Y108" s="33"/>
      <c r="Z108" s="33"/>
      <c r="AA108" s="33"/>
      <c r="AB108" s="33"/>
      <c r="AC108" s="33"/>
      <c r="AD108" s="33"/>
      <c r="AE108" s="33"/>
      <c r="AF108" s="33"/>
      <c r="AG108" s="33"/>
      <c r="AH108" s="33"/>
      <c r="AI108" s="33"/>
      <c r="AJ108" s="33"/>
      <c r="AK108" s="33"/>
      <c r="AL108" s="33"/>
      <c r="AM108" s="466"/>
    </row>
    <row r="109" spans="1:39" ht="18" customHeight="1">
      <c r="A109" s="464"/>
      <c r="B109" s="11"/>
      <c r="C109" s="460"/>
      <c r="D109" s="460"/>
      <c r="E109" s="460"/>
      <c r="F109" s="465"/>
      <c r="G109" s="465"/>
      <c r="H109" s="462"/>
      <c r="I109" s="462"/>
      <c r="J109" s="465"/>
      <c r="K109" s="466"/>
      <c r="L109" s="466"/>
      <c r="M109" s="466"/>
      <c r="N109" s="466"/>
      <c r="O109" s="466"/>
      <c r="P109" s="466"/>
      <c r="Q109" s="466"/>
      <c r="R109" s="466"/>
      <c r="S109" s="466"/>
      <c r="T109" s="33"/>
      <c r="U109" s="33"/>
      <c r="V109" s="33"/>
      <c r="W109" s="33"/>
      <c r="X109" s="33"/>
      <c r="Y109" s="33"/>
      <c r="Z109" s="33"/>
      <c r="AA109" s="33"/>
      <c r="AB109" s="33"/>
      <c r="AC109" s="33"/>
      <c r="AD109" s="33"/>
      <c r="AE109" s="33"/>
      <c r="AF109" s="33"/>
      <c r="AG109" s="33"/>
      <c r="AH109" s="33"/>
      <c r="AI109" s="33"/>
      <c r="AJ109" s="33"/>
      <c r="AK109" s="33"/>
      <c r="AL109" s="33"/>
      <c r="AM109" s="466"/>
    </row>
    <row r="110" spans="1:39" ht="18" customHeight="1">
      <c r="A110" s="464"/>
      <c r="B110" s="11"/>
      <c r="C110" s="460"/>
      <c r="D110" s="460"/>
      <c r="E110" s="460"/>
      <c r="F110" s="465"/>
      <c r="G110" s="465"/>
      <c r="H110" s="462"/>
      <c r="I110" s="462"/>
      <c r="J110" s="465"/>
      <c r="K110" s="466"/>
      <c r="L110" s="466"/>
      <c r="M110" s="466"/>
      <c r="N110" s="466"/>
      <c r="O110" s="466"/>
      <c r="P110" s="466"/>
      <c r="Q110" s="466"/>
      <c r="R110" s="466"/>
      <c r="S110" s="466"/>
      <c r="T110" s="33"/>
      <c r="U110" s="33"/>
      <c r="V110" s="33"/>
      <c r="W110" s="33"/>
      <c r="X110" s="33"/>
      <c r="Y110" s="33"/>
      <c r="Z110" s="33"/>
      <c r="AA110" s="33"/>
      <c r="AB110" s="33"/>
      <c r="AC110" s="33"/>
      <c r="AD110" s="33"/>
      <c r="AE110" s="33"/>
      <c r="AF110" s="33"/>
      <c r="AG110" s="33"/>
      <c r="AH110" s="33"/>
      <c r="AI110" s="33"/>
      <c r="AJ110" s="33"/>
      <c r="AK110" s="33"/>
      <c r="AL110" s="33"/>
      <c r="AM110" s="466"/>
    </row>
    <row r="111" spans="1:39" ht="18" customHeight="1">
      <c r="A111" s="464"/>
      <c r="B111" s="11"/>
      <c r="C111" s="460"/>
      <c r="D111" s="460"/>
      <c r="E111" s="460"/>
      <c r="F111" s="465"/>
      <c r="G111" s="465"/>
      <c r="H111" s="462"/>
      <c r="I111" s="462"/>
      <c r="J111" s="465"/>
      <c r="K111" s="466"/>
      <c r="L111" s="466"/>
      <c r="M111" s="466"/>
      <c r="N111" s="466"/>
      <c r="O111" s="466"/>
      <c r="P111" s="466"/>
      <c r="Q111" s="466"/>
      <c r="R111" s="466"/>
      <c r="S111" s="466"/>
      <c r="T111" s="33"/>
      <c r="U111" s="33"/>
      <c r="V111" s="33"/>
      <c r="W111" s="33"/>
      <c r="X111" s="33"/>
      <c r="Y111" s="33"/>
      <c r="Z111" s="33"/>
      <c r="AA111" s="33"/>
      <c r="AB111" s="33"/>
      <c r="AC111" s="33"/>
      <c r="AD111" s="33"/>
      <c r="AE111" s="33"/>
      <c r="AF111" s="33"/>
      <c r="AG111" s="33"/>
      <c r="AH111" s="33"/>
      <c r="AI111" s="33"/>
      <c r="AJ111" s="33"/>
      <c r="AK111" s="33"/>
      <c r="AL111" s="33"/>
      <c r="AM111" s="466"/>
    </row>
    <row r="112" spans="1:39" ht="18" customHeight="1">
      <c r="A112" s="464"/>
      <c r="B112" s="11"/>
      <c r="C112" s="460"/>
      <c r="D112" s="460"/>
      <c r="E112" s="460"/>
      <c r="F112" s="465"/>
      <c r="G112" s="465"/>
      <c r="H112" s="462"/>
      <c r="I112" s="462"/>
      <c r="J112" s="465"/>
      <c r="K112" s="466"/>
      <c r="L112" s="466"/>
      <c r="M112" s="466"/>
      <c r="N112" s="466"/>
      <c r="O112" s="466"/>
      <c r="P112" s="466"/>
      <c r="Q112" s="466"/>
      <c r="R112" s="466"/>
      <c r="S112" s="466"/>
      <c r="T112" s="33"/>
      <c r="U112" s="33"/>
      <c r="V112" s="33"/>
      <c r="W112" s="33"/>
      <c r="X112" s="33"/>
      <c r="Y112" s="33"/>
      <c r="Z112" s="33"/>
      <c r="AA112" s="33"/>
      <c r="AB112" s="33"/>
      <c r="AC112" s="33"/>
      <c r="AD112" s="33"/>
      <c r="AE112" s="33"/>
      <c r="AF112" s="33"/>
      <c r="AG112" s="33"/>
      <c r="AH112" s="33"/>
      <c r="AI112" s="33"/>
      <c r="AJ112" s="33"/>
      <c r="AK112" s="33"/>
      <c r="AL112" s="33"/>
      <c r="AM112" s="466"/>
    </row>
    <row r="113" spans="1:39" ht="18" customHeight="1">
      <c r="A113" s="464"/>
      <c r="B113" s="11"/>
      <c r="C113" s="460"/>
      <c r="D113" s="460"/>
      <c r="E113" s="460"/>
      <c r="F113" s="465"/>
      <c r="G113" s="465"/>
      <c r="H113" s="462"/>
      <c r="I113" s="462"/>
      <c r="J113" s="465"/>
      <c r="K113" s="466"/>
      <c r="L113" s="466"/>
      <c r="M113" s="466"/>
      <c r="N113" s="466"/>
      <c r="O113" s="466"/>
      <c r="P113" s="466"/>
      <c r="Q113" s="466"/>
      <c r="R113" s="466"/>
      <c r="S113" s="466"/>
      <c r="T113" s="33"/>
      <c r="U113" s="33"/>
      <c r="V113" s="33"/>
      <c r="W113" s="33"/>
      <c r="X113" s="33"/>
      <c r="Y113" s="33"/>
      <c r="Z113" s="33"/>
      <c r="AA113" s="33"/>
      <c r="AB113" s="33"/>
      <c r="AC113" s="33"/>
      <c r="AD113" s="33"/>
      <c r="AE113" s="33"/>
      <c r="AF113" s="33"/>
      <c r="AG113" s="33"/>
      <c r="AH113" s="33"/>
      <c r="AI113" s="33"/>
      <c r="AJ113" s="33"/>
      <c r="AK113" s="33"/>
      <c r="AL113" s="33"/>
      <c r="AM113" s="466"/>
    </row>
    <row r="114" spans="1:39" ht="18" customHeight="1">
      <c r="A114" s="464"/>
      <c r="B114" s="11"/>
      <c r="C114" s="460"/>
      <c r="D114" s="460"/>
      <c r="E114" s="460"/>
      <c r="F114" s="465"/>
      <c r="G114" s="465"/>
      <c r="H114" s="462"/>
      <c r="I114" s="462"/>
      <c r="J114" s="465"/>
      <c r="K114" s="466"/>
      <c r="L114" s="466"/>
      <c r="M114" s="466"/>
      <c r="N114" s="466"/>
      <c r="O114" s="466"/>
      <c r="P114" s="466"/>
      <c r="Q114" s="466"/>
      <c r="R114" s="466"/>
      <c r="S114" s="466"/>
      <c r="T114" s="33"/>
      <c r="U114" s="33"/>
      <c r="V114" s="33"/>
      <c r="W114" s="33"/>
      <c r="X114" s="33"/>
      <c r="Y114" s="33"/>
      <c r="Z114" s="33"/>
      <c r="AA114" s="33"/>
      <c r="AB114" s="33"/>
      <c r="AC114" s="33"/>
      <c r="AD114" s="33"/>
      <c r="AE114" s="33"/>
      <c r="AF114" s="33"/>
      <c r="AG114" s="33"/>
      <c r="AH114" s="33"/>
      <c r="AI114" s="33"/>
      <c r="AJ114" s="33"/>
      <c r="AK114" s="33"/>
      <c r="AL114" s="33"/>
      <c r="AM114" s="466"/>
    </row>
    <row r="115" spans="1:39" ht="18" customHeight="1">
      <c r="A115" s="464"/>
      <c r="B115" s="11"/>
      <c r="C115" s="460"/>
      <c r="D115" s="460"/>
      <c r="E115" s="460"/>
      <c r="F115" s="465"/>
      <c r="G115" s="465"/>
      <c r="H115" s="462"/>
      <c r="I115" s="462"/>
      <c r="J115" s="465"/>
      <c r="K115" s="466"/>
      <c r="L115" s="466"/>
      <c r="M115" s="466"/>
      <c r="N115" s="466"/>
      <c r="O115" s="466"/>
      <c r="P115" s="466"/>
      <c r="Q115" s="466"/>
      <c r="R115" s="466"/>
      <c r="S115" s="466"/>
      <c r="T115" s="33"/>
      <c r="U115" s="33"/>
      <c r="V115" s="33"/>
      <c r="W115" s="33"/>
      <c r="X115" s="33"/>
      <c r="Y115" s="33"/>
      <c r="Z115" s="33"/>
      <c r="AA115" s="33"/>
      <c r="AB115" s="33"/>
      <c r="AC115" s="33"/>
      <c r="AD115" s="33"/>
      <c r="AE115" s="33"/>
      <c r="AF115" s="33"/>
      <c r="AG115" s="33"/>
      <c r="AH115" s="33"/>
      <c r="AI115" s="33"/>
      <c r="AJ115" s="33"/>
      <c r="AK115" s="33"/>
      <c r="AL115" s="33"/>
      <c r="AM115" s="466"/>
    </row>
    <row r="116" spans="1:39" ht="18" customHeight="1">
      <c r="A116" s="464"/>
      <c r="B116" s="11"/>
      <c r="C116" s="460"/>
      <c r="D116" s="460"/>
      <c r="E116" s="460"/>
      <c r="F116" s="465"/>
      <c r="G116" s="465"/>
      <c r="H116" s="462"/>
      <c r="I116" s="462"/>
      <c r="J116" s="465"/>
      <c r="K116" s="466"/>
      <c r="L116" s="466"/>
      <c r="M116" s="466"/>
      <c r="N116" s="466"/>
      <c r="O116" s="466"/>
      <c r="P116" s="466"/>
      <c r="Q116" s="466"/>
      <c r="R116" s="466"/>
      <c r="S116" s="466"/>
      <c r="T116" s="33"/>
      <c r="U116" s="33"/>
      <c r="V116" s="33"/>
      <c r="W116" s="33"/>
      <c r="X116" s="33"/>
      <c r="Y116" s="33"/>
      <c r="Z116" s="33"/>
      <c r="AA116" s="33"/>
      <c r="AB116" s="33"/>
      <c r="AC116" s="33"/>
      <c r="AD116" s="33"/>
      <c r="AE116" s="33"/>
      <c r="AF116" s="33"/>
      <c r="AG116" s="33"/>
      <c r="AH116" s="33"/>
      <c r="AI116" s="33"/>
      <c r="AJ116" s="33"/>
      <c r="AK116" s="33"/>
      <c r="AL116" s="33"/>
      <c r="AM116" s="466"/>
    </row>
    <row r="117" spans="1:39" ht="18" customHeight="1">
      <c r="A117" s="464"/>
      <c r="B117" s="11"/>
      <c r="C117" s="460"/>
      <c r="D117" s="460"/>
      <c r="E117" s="460"/>
      <c r="F117" s="465"/>
      <c r="G117" s="465"/>
      <c r="H117" s="462"/>
      <c r="I117" s="462"/>
      <c r="J117" s="465"/>
      <c r="K117" s="466"/>
      <c r="L117" s="466"/>
      <c r="M117" s="466"/>
      <c r="N117" s="466"/>
      <c r="O117" s="466"/>
      <c r="P117" s="466"/>
      <c r="Q117" s="466"/>
      <c r="R117" s="466"/>
      <c r="S117" s="466"/>
      <c r="T117" s="33"/>
      <c r="U117" s="33"/>
      <c r="V117" s="33"/>
      <c r="W117" s="33"/>
      <c r="X117" s="33"/>
      <c r="Y117" s="33"/>
      <c r="Z117" s="33"/>
      <c r="AA117" s="33"/>
      <c r="AB117" s="33"/>
      <c r="AC117" s="33"/>
      <c r="AD117" s="33"/>
      <c r="AE117" s="33"/>
      <c r="AF117" s="33"/>
      <c r="AG117" s="33"/>
      <c r="AH117" s="33"/>
      <c r="AI117" s="33"/>
      <c r="AJ117" s="33"/>
      <c r="AK117" s="33"/>
      <c r="AL117" s="33"/>
      <c r="AM117" s="466"/>
    </row>
    <row r="118" spans="1:39" ht="18" customHeight="1">
      <c r="A118" s="464"/>
      <c r="B118" s="11"/>
      <c r="C118" s="460"/>
      <c r="D118" s="460"/>
      <c r="E118" s="460"/>
      <c r="F118" s="465"/>
      <c r="G118" s="465"/>
      <c r="H118" s="462"/>
      <c r="I118" s="462"/>
      <c r="J118" s="465"/>
      <c r="K118" s="466"/>
      <c r="L118" s="466"/>
      <c r="M118" s="466"/>
      <c r="N118" s="466"/>
      <c r="O118" s="466"/>
      <c r="P118" s="466"/>
      <c r="Q118" s="466"/>
      <c r="R118" s="466"/>
      <c r="S118" s="466"/>
      <c r="T118" s="33"/>
      <c r="U118" s="33"/>
      <c r="V118" s="33"/>
      <c r="W118" s="33"/>
      <c r="X118" s="33"/>
      <c r="Y118" s="33"/>
      <c r="Z118" s="33"/>
      <c r="AA118" s="33"/>
      <c r="AB118" s="33"/>
      <c r="AC118" s="33"/>
      <c r="AD118" s="33"/>
      <c r="AE118" s="33"/>
      <c r="AF118" s="33"/>
      <c r="AG118" s="33"/>
      <c r="AH118" s="33"/>
      <c r="AI118" s="33"/>
      <c r="AJ118" s="33"/>
      <c r="AK118" s="33"/>
      <c r="AL118" s="33"/>
      <c r="AM118" s="466"/>
    </row>
    <row r="119" spans="1:39" ht="18" customHeight="1">
      <c r="A119" s="464"/>
      <c r="B119" s="11"/>
      <c r="C119" s="460"/>
      <c r="D119" s="460"/>
      <c r="E119" s="460"/>
      <c r="F119" s="465"/>
      <c r="G119" s="465"/>
      <c r="H119" s="462"/>
      <c r="I119" s="462"/>
      <c r="J119" s="465"/>
      <c r="K119" s="466"/>
      <c r="L119" s="466"/>
      <c r="M119" s="466"/>
      <c r="N119" s="466"/>
      <c r="O119" s="466"/>
      <c r="P119" s="466"/>
      <c r="Q119" s="466"/>
      <c r="R119" s="466"/>
      <c r="S119" s="466"/>
      <c r="T119" s="33"/>
      <c r="U119" s="33"/>
      <c r="V119" s="33"/>
      <c r="W119" s="33"/>
      <c r="X119" s="33"/>
      <c r="Y119" s="33"/>
      <c r="Z119" s="33"/>
      <c r="AA119" s="33"/>
      <c r="AB119" s="33"/>
      <c r="AC119" s="33"/>
      <c r="AD119" s="33"/>
      <c r="AE119" s="33"/>
      <c r="AF119" s="33"/>
      <c r="AG119" s="33"/>
      <c r="AH119" s="33"/>
      <c r="AI119" s="33"/>
      <c r="AJ119" s="33"/>
      <c r="AK119" s="33"/>
      <c r="AL119" s="33"/>
      <c r="AM119" s="466"/>
    </row>
    <row r="120" spans="1:39" ht="18" customHeight="1">
      <c r="A120" s="464"/>
      <c r="B120" s="11"/>
      <c r="C120" s="460"/>
      <c r="D120" s="460"/>
      <c r="E120" s="460"/>
      <c r="F120" s="465"/>
      <c r="G120" s="465"/>
      <c r="H120" s="462"/>
      <c r="I120" s="462"/>
      <c r="J120" s="465"/>
      <c r="K120" s="466"/>
      <c r="L120" s="466"/>
      <c r="M120" s="466"/>
      <c r="N120" s="466"/>
      <c r="O120" s="466"/>
      <c r="P120" s="466"/>
      <c r="Q120" s="466"/>
      <c r="R120" s="466"/>
      <c r="S120" s="466"/>
      <c r="T120" s="33"/>
      <c r="U120" s="33"/>
      <c r="V120" s="33"/>
      <c r="W120" s="33"/>
      <c r="X120" s="33"/>
      <c r="Y120" s="33"/>
      <c r="Z120" s="33"/>
      <c r="AA120" s="33"/>
      <c r="AB120" s="33"/>
      <c r="AC120" s="33"/>
      <c r="AD120" s="33"/>
      <c r="AE120" s="33"/>
      <c r="AF120" s="33"/>
      <c r="AG120" s="33"/>
      <c r="AH120" s="33"/>
      <c r="AI120" s="33"/>
      <c r="AJ120" s="33"/>
      <c r="AK120" s="33"/>
      <c r="AL120" s="33"/>
      <c r="AM120" s="466"/>
    </row>
    <row r="121" spans="1:39" ht="18" customHeight="1">
      <c r="A121" s="464"/>
      <c r="B121" s="11"/>
      <c r="C121" s="460"/>
      <c r="D121" s="460"/>
      <c r="E121" s="460"/>
      <c r="F121" s="465"/>
      <c r="G121" s="465"/>
      <c r="H121" s="462"/>
      <c r="I121" s="462"/>
      <c r="J121" s="465"/>
      <c r="K121" s="466"/>
      <c r="L121" s="466"/>
      <c r="M121" s="466"/>
      <c r="N121" s="466"/>
      <c r="O121" s="466"/>
      <c r="P121" s="466"/>
      <c r="Q121" s="466"/>
      <c r="R121" s="466"/>
      <c r="S121" s="466"/>
      <c r="T121" s="33"/>
      <c r="U121" s="33"/>
      <c r="V121" s="33"/>
      <c r="W121" s="33"/>
      <c r="X121" s="33"/>
      <c r="Y121" s="33"/>
      <c r="Z121" s="33"/>
      <c r="AA121" s="33"/>
      <c r="AB121" s="33"/>
      <c r="AC121" s="33"/>
      <c r="AD121" s="33"/>
      <c r="AE121" s="33"/>
      <c r="AF121" s="33"/>
      <c r="AG121" s="33"/>
      <c r="AH121" s="33"/>
      <c r="AI121" s="33"/>
      <c r="AJ121" s="33"/>
      <c r="AK121" s="33"/>
      <c r="AL121" s="33"/>
      <c r="AM121" s="466"/>
    </row>
    <row r="122" spans="1:39" ht="18" customHeight="1">
      <c r="A122" s="464"/>
      <c r="B122" s="11"/>
      <c r="C122" s="460"/>
      <c r="D122" s="460"/>
      <c r="E122" s="460"/>
      <c r="F122" s="465"/>
      <c r="G122" s="465"/>
      <c r="H122" s="462"/>
      <c r="I122" s="462"/>
      <c r="J122" s="465"/>
      <c r="K122" s="466"/>
      <c r="L122" s="466"/>
      <c r="M122" s="466"/>
      <c r="N122" s="466"/>
      <c r="O122" s="466"/>
      <c r="P122" s="466"/>
      <c r="Q122" s="466"/>
      <c r="R122" s="466"/>
      <c r="S122" s="466"/>
      <c r="T122" s="33"/>
      <c r="U122" s="33"/>
      <c r="V122" s="33"/>
      <c r="W122" s="33"/>
      <c r="X122" s="33"/>
      <c r="Y122" s="33"/>
      <c r="Z122" s="33"/>
      <c r="AA122" s="33"/>
      <c r="AB122" s="33"/>
      <c r="AC122" s="33"/>
      <c r="AD122" s="33"/>
      <c r="AE122" s="33"/>
      <c r="AF122" s="33"/>
      <c r="AG122" s="33"/>
      <c r="AH122" s="33"/>
      <c r="AI122" s="33"/>
      <c r="AJ122" s="33"/>
      <c r="AK122" s="33"/>
      <c r="AL122" s="33"/>
      <c r="AM122" s="466"/>
    </row>
    <row r="123" spans="1:39" ht="18" customHeight="1">
      <c r="A123" s="464"/>
      <c r="B123" s="11"/>
      <c r="C123" s="460"/>
      <c r="D123" s="460"/>
      <c r="E123" s="460"/>
      <c r="F123" s="465"/>
      <c r="G123" s="465"/>
      <c r="H123" s="462"/>
      <c r="I123" s="462"/>
      <c r="J123" s="465"/>
      <c r="K123" s="466"/>
      <c r="L123" s="466"/>
      <c r="M123" s="466"/>
      <c r="N123" s="466"/>
      <c r="O123" s="466"/>
      <c r="P123" s="466"/>
      <c r="Q123" s="466"/>
      <c r="R123" s="466"/>
      <c r="S123" s="466"/>
      <c r="T123" s="33"/>
      <c r="U123" s="33"/>
      <c r="V123" s="33"/>
      <c r="W123" s="33"/>
      <c r="X123" s="33"/>
      <c r="Y123" s="33"/>
      <c r="Z123" s="33"/>
      <c r="AA123" s="33"/>
      <c r="AB123" s="33"/>
      <c r="AC123" s="33"/>
      <c r="AD123" s="33"/>
      <c r="AE123" s="33"/>
      <c r="AF123" s="33"/>
      <c r="AG123" s="33"/>
      <c r="AH123" s="33"/>
      <c r="AI123" s="33"/>
      <c r="AJ123" s="33"/>
      <c r="AK123" s="33"/>
      <c r="AL123" s="33"/>
      <c r="AM123" s="466"/>
    </row>
    <row r="124" spans="1:39" ht="18" customHeight="1">
      <c r="A124" s="464"/>
      <c r="B124" s="11"/>
      <c r="C124" s="460"/>
      <c r="D124" s="460"/>
      <c r="E124" s="460"/>
      <c r="F124" s="465"/>
      <c r="G124" s="465"/>
      <c r="H124" s="462"/>
      <c r="I124" s="462"/>
      <c r="J124" s="465"/>
      <c r="K124" s="466"/>
      <c r="L124" s="466"/>
      <c r="M124" s="466"/>
      <c r="N124" s="466"/>
      <c r="O124" s="466"/>
      <c r="P124" s="466"/>
      <c r="Q124" s="466"/>
      <c r="R124" s="466"/>
      <c r="S124" s="466"/>
      <c r="T124" s="33"/>
      <c r="U124" s="33"/>
      <c r="V124" s="33"/>
      <c r="W124" s="33"/>
      <c r="X124" s="33"/>
      <c r="Y124" s="33"/>
      <c r="Z124" s="33"/>
      <c r="AA124" s="33"/>
      <c r="AB124" s="33"/>
      <c r="AC124" s="33"/>
      <c r="AD124" s="33"/>
      <c r="AE124" s="33"/>
      <c r="AF124" s="33"/>
      <c r="AG124" s="33"/>
      <c r="AH124" s="33"/>
      <c r="AI124" s="33"/>
      <c r="AJ124" s="33"/>
      <c r="AK124" s="33"/>
      <c r="AL124" s="33"/>
      <c r="AM124" s="466"/>
    </row>
    <row r="125" spans="1:39" ht="18" customHeight="1">
      <c r="A125" s="464"/>
      <c r="B125" s="11"/>
      <c r="C125" s="460"/>
      <c r="D125" s="460"/>
      <c r="E125" s="460"/>
      <c r="F125" s="465"/>
      <c r="G125" s="465"/>
      <c r="H125" s="462"/>
      <c r="I125" s="462"/>
      <c r="J125" s="465"/>
      <c r="K125" s="466"/>
      <c r="L125" s="466"/>
      <c r="M125" s="466"/>
      <c r="N125" s="466"/>
      <c r="O125" s="466"/>
      <c r="P125" s="466"/>
      <c r="Q125" s="466"/>
      <c r="R125" s="466"/>
      <c r="S125" s="466"/>
      <c r="T125" s="33"/>
      <c r="U125" s="33"/>
      <c r="V125" s="33"/>
      <c r="W125" s="33"/>
      <c r="X125" s="33"/>
      <c r="Y125" s="33"/>
      <c r="Z125" s="33"/>
      <c r="AA125" s="33"/>
      <c r="AB125" s="33"/>
      <c r="AC125" s="33"/>
      <c r="AD125" s="33"/>
      <c r="AE125" s="33"/>
      <c r="AF125" s="33"/>
      <c r="AG125" s="33"/>
      <c r="AH125" s="33"/>
      <c r="AI125" s="33"/>
      <c r="AJ125" s="33"/>
      <c r="AK125" s="33"/>
      <c r="AL125" s="33"/>
      <c r="AM125" s="466"/>
    </row>
    <row r="126" spans="1:39" ht="18" customHeight="1">
      <c r="A126" s="464"/>
      <c r="B126" s="11"/>
      <c r="C126" s="460"/>
      <c r="D126" s="460"/>
      <c r="E126" s="460"/>
      <c r="F126" s="465"/>
      <c r="G126" s="465"/>
      <c r="H126" s="462"/>
      <c r="I126" s="462"/>
      <c r="J126" s="465"/>
      <c r="K126" s="466"/>
      <c r="L126" s="466"/>
      <c r="M126" s="466"/>
      <c r="N126" s="466"/>
      <c r="O126" s="466"/>
      <c r="P126" s="466"/>
      <c r="Q126" s="466"/>
      <c r="R126" s="466"/>
      <c r="S126" s="466"/>
      <c r="T126" s="33"/>
      <c r="U126" s="33"/>
      <c r="V126" s="33"/>
      <c r="W126" s="33"/>
      <c r="X126" s="33"/>
      <c r="Y126" s="33"/>
      <c r="Z126" s="33"/>
      <c r="AA126" s="33"/>
      <c r="AB126" s="33"/>
      <c r="AC126" s="33"/>
      <c r="AD126" s="33"/>
      <c r="AE126" s="33"/>
      <c r="AF126" s="33"/>
      <c r="AG126" s="33"/>
      <c r="AH126" s="33"/>
      <c r="AI126" s="33"/>
      <c r="AJ126" s="33"/>
      <c r="AK126" s="33"/>
      <c r="AL126" s="33"/>
      <c r="AM126" s="466"/>
    </row>
    <row r="127" spans="1:39" ht="18" customHeight="1">
      <c r="A127" s="464"/>
      <c r="B127" s="11"/>
      <c r="C127" s="460"/>
      <c r="D127" s="460"/>
      <c r="E127" s="460"/>
      <c r="F127" s="465"/>
      <c r="G127" s="465"/>
      <c r="H127" s="462"/>
      <c r="I127" s="462"/>
      <c r="J127" s="465"/>
      <c r="K127" s="466"/>
      <c r="L127" s="466"/>
      <c r="M127" s="466"/>
      <c r="N127" s="466"/>
      <c r="O127" s="466"/>
      <c r="P127" s="466"/>
      <c r="Q127" s="466"/>
      <c r="R127" s="466"/>
      <c r="S127" s="466"/>
      <c r="T127" s="33"/>
      <c r="U127" s="33"/>
      <c r="V127" s="33"/>
      <c r="W127" s="33"/>
      <c r="X127" s="33"/>
      <c r="Y127" s="33"/>
      <c r="Z127" s="33"/>
      <c r="AA127" s="33"/>
      <c r="AB127" s="33"/>
      <c r="AC127" s="33"/>
      <c r="AD127" s="33"/>
      <c r="AE127" s="33"/>
      <c r="AF127" s="33"/>
      <c r="AG127" s="33"/>
      <c r="AH127" s="33"/>
      <c r="AI127" s="33"/>
      <c r="AJ127" s="33"/>
      <c r="AK127" s="33"/>
      <c r="AL127" s="33"/>
      <c r="AM127" s="466"/>
    </row>
    <row r="128" spans="1:39" ht="18" customHeight="1">
      <c r="A128" s="464"/>
      <c r="B128" s="11"/>
      <c r="C128" s="460"/>
      <c r="D128" s="460"/>
      <c r="E128" s="460"/>
      <c r="F128" s="465"/>
      <c r="G128" s="465"/>
      <c r="H128" s="462"/>
      <c r="I128" s="462"/>
      <c r="J128" s="465"/>
      <c r="K128" s="466"/>
      <c r="L128" s="466"/>
      <c r="M128" s="466"/>
      <c r="N128" s="466"/>
      <c r="O128" s="466"/>
      <c r="P128" s="466"/>
      <c r="Q128" s="466"/>
      <c r="R128" s="466"/>
      <c r="S128" s="466"/>
      <c r="T128" s="33"/>
      <c r="U128" s="33"/>
      <c r="V128" s="33"/>
      <c r="W128" s="33"/>
      <c r="X128" s="33"/>
      <c r="Y128" s="33"/>
      <c r="Z128" s="33"/>
      <c r="AA128" s="33"/>
      <c r="AB128" s="33"/>
      <c r="AC128" s="33"/>
      <c r="AD128" s="33"/>
      <c r="AE128" s="33"/>
      <c r="AF128" s="33"/>
      <c r="AG128" s="33"/>
      <c r="AH128" s="33"/>
      <c r="AI128" s="33"/>
      <c r="AJ128" s="33"/>
      <c r="AK128" s="33"/>
      <c r="AL128" s="33"/>
      <c r="AM128" s="466"/>
    </row>
    <row r="129" spans="1:39" ht="18" customHeight="1">
      <c r="A129" s="464"/>
      <c r="B129" s="11"/>
      <c r="C129" s="460"/>
      <c r="D129" s="460"/>
      <c r="E129" s="460"/>
      <c r="F129" s="465"/>
      <c r="G129" s="465"/>
      <c r="H129" s="462"/>
      <c r="I129" s="462"/>
      <c r="J129" s="465"/>
      <c r="K129" s="466"/>
      <c r="L129" s="466"/>
      <c r="M129" s="466"/>
      <c r="N129" s="466"/>
      <c r="O129" s="466"/>
      <c r="P129" s="466"/>
      <c r="Q129" s="466"/>
      <c r="R129" s="466"/>
      <c r="S129" s="466"/>
      <c r="T129" s="33"/>
      <c r="U129" s="33"/>
      <c r="V129" s="33"/>
      <c r="W129" s="33"/>
      <c r="X129" s="33"/>
      <c r="Y129" s="33"/>
      <c r="Z129" s="33"/>
      <c r="AA129" s="33"/>
      <c r="AB129" s="33"/>
      <c r="AC129" s="33"/>
      <c r="AD129" s="33"/>
      <c r="AE129" s="33"/>
      <c r="AF129" s="33"/>
      <c r="AG129" s="33"/>
      <c r="AH129" s="33"/>
      <c r="AI129" s="33"/>
      <c r="AJ129" s="33"/>
      <c r="AK129" s="33"/>
      <c r="AL129" s="33"/>
      <c r="AM129" s="466"/>
    </row>
    <row r="130" spans="1:39" ht="18" customHeight="1">
      <c r="A130" s="464"/>
      <c r="B130" s="11"/>
      <c r="C130" s="460"/>
      <c r="D130" s="460"/>
      <c r="E130" s="460"/>
      <c r="F130" s="465"/>
      <c r="G130" s="465"/>
      <c r="H130" s="462"/>
      <c r="I130" s="462"/>
      <c r="J130" s="465"/>
      <c r="K130" s="466"/>
      <c r="L130" s="466"/>
      <c r="M130" s="466"/>
      <c r="N130" s="466"/>
      <c r="O130" s="466"/>
      <c r="P130" s="466"/>
      <c r="Q130" s="466"/>
      <c r="R130" s="466"/>
      <c r="S130" s="466"/>
      <c r="T130" s="33"/>
      <c r="U130" s="33"/>
      <c r="V130" s="33"/>
      <c r="W130" s="33"/>
      <c r="X130" s="33"/>
      <c r="Y130" s="33"/>
      <c r="Z130" s="33"/>
      <c r="AA130" s="33"/>
      <c r="AB130" s="33"/>
      <c r="AC130" s="33"/>
      <c r="AD130" s="33"/>
      <c r="AE130" s="33"/>
      <c r="AF130" s="33"/>
      <c r="AG130" s="33"/>
      <c r="AH130" s="33"/>
      <c r="AI130" s="33"/>
      <c r="AJ130" s="33"/>
      <c r="AK130" s="33"/>
      <c r="AL130" s="33"/>
      <c r="AM130" s="466"/>
    </row>
    <row r="131" spans="1:39" ht="18" customHeight="1">
      <c r="A131" s="464"/>
      <c r="B131" s="11"/>
      <c r="C131" s="460"/>
      <c r="D131" s="460"/>
      <c r="E131" s="460"/>
      <c r="F131" s="465"/>
      <c r="G131" s="465"/>
      <c r="H131" s="462"/>
      <c r="I131" s="462"/>
      <c r="J131" s="465"/>
      <c r="K131" s="466"/>
      <c r="L131" s="466"/>
      <c r="M131" s="466"/>
      <c r="N131" s="466"/>
      <c r="O131" s="466"/>
      <c r="P131" s="466"/>
      <c r="Q131" s="466"/>
      <c r="R131" s="466"/>
      <c r="S131" s="466"/>
      <c r="T131" s="33"/>
      <c r="U131" s="33"/>
      <c r="V131" s="33"/>
      <c r="W131" s="33"/>
      <c r="X131" s="33"/>
      <c r="Y131" s="33"/>
      <c r="Z131" s="33"/>
      <c r="AA131" s="33"/>
      <c r="AB131" s="33"/>
      <c r="AC131" s="33"/>
      <c r="AD131" s="33"/>
      <c r="AE131" s="33"/>
      <c r="AF131" s="33"/>
      <c r="AG131" s="33"/>
      <c r="AH131" s="33"/>
      <c r="AI131" s="33"/>
      <c r="AJ131" s="33"/>
      <c r="AK131" s="33"/>
      <c r="AL131" s="33"/>
      <c r="AM131" s="466"/>
    </row>
    <row r="132" spans="1:39" ht="18" customHeight="1">
      <c r="A132" s="464"/>
      <c r="B132" s="11"/>
      <c r="C132" s="460"/>
      <c r="D132" s="460"/>
      <c r="E132" s="460"/>
      <c r="F132" s="465"/>
      <c r="G132" s="465"/>
      <c r="H132" s="462"/>
      <c r="I132" s="462"/>
      <c r="J132" s="465"/>
      <c r="K132" s="466"/>
      <c r="L132" s="466"/>
      <c r="M132" s="466"/>
      <c r="N132" s="466"/>
      <c r="O132" s="466"/>
      <c r="P132" s="466"/>
      <c r="Q132" s="466"/>
      <c r="R132" s="466"/>
      <c r="S132" s="466"/>
      <c r="T132" s="33"/>
      <c r="U132" s="33"/>
      <c r="V132" s="33"/>
      <c r="W132" s="33"/>
      <c r="X132" s="33"/>
      <c r="Y132" s="33"/>
      <c r="Z132" s="33"/>
      <c r="AA132" s="33"/>
      <c r="AB132" s="33"/>
      <c r="AC132" s="33"/>
      <c r="AD132" s="33"/>
      <c r="AE132" s="33"/>
      <c r="AF132" s="33"/>
      <c r="AG132" s="33"/>
      <c r="AH132" s="33"/>
      <c r="AI132" s="33"/>
      <c r="AJ132" s="33"/>
      <c r="AK132" s="33"/>
      <c r="AL132" s="33"/>
      <c r="AM132" s="466"/>
    </row>
    <row r="133" spans="1:39" ht="18" customHeight="1">
      <c r="A133" s="464"/>
      <c r="B133" s="11"/>
      <c r="C133" s="460"/>
      <c r="D133" s="460"/>
      <c r="E133" s="460"/>
      <c r="F133" s="465"/>
      <c r="G133" s="465"/>
      <c r="H133" s="462"/>
      <c r="I133" s="462"/>
      <c r="J133" s="465"/>
      <c r="K133" s="466"/>
      <c r="L133" s="466"/>
      <c r="M133" s="466"/>
      <c r="N133" s="466"/>
      <c r="O133" s="466"/>
      <c r="P133" s="466"/>
      <c r="Q133" s="466"/>
      <c r="R133" s="466"/>
      <c r="S133" s="466"/>
      <c r="T133" s="33"/>
      <c r="U133" s="33"/>
      <c r="V133" s="33"/>
      <c r="W133" s="33"/>
      <c r="X133" s="33"/>
      <c r="Y133" s="33"/>
      <c r="Z133" s="33"/>
      <c r="AA133" s="33"/>
      <c r="AB133" s="33"/>
      <c r="AC133" s="33"/>
      <c r="AD133" s="33"/>
      <c r="AE133" s="33"/>
      <c r="AF133" s="33"/>
      <c r="AG133" s="33"/>
      <c r="AH133" s="33"/>
      <c r="AI133" s="33"/>
      <c r="AJ133" s="33"/>
      <c r="AK133" s="33"/>
      <c r="AL133" s="33"/>
      <c r="AM133" s="466"/>
    </row>
    <row r="134" spans="1:39" ht="18" customHeight="1">
      <c r="A134" s="464"/>
      <c r="B134" s="11"/>
      <c r="C134" s="460"/>
      <c r="D134" s="460"/>
      <c r="E134" s="460"/>
      <c r="F134" s="465"/>
      <c r="G134" s="465"/>
      <c r="H134" s="462"/>
      <c r="I134" s="462"/>
      <c r="J134" s="465"/>
      <c r="K134" s="466"/>
      <c r="L134" s="466"/>
      <c r="M134" s="466"/>
      <c r="N134" s="466"/>
      <c r="O134" s="466"/>
      <c r="P134" s="466"/>
      <c r="Q134" s="466"/>
      <c r="R134" s="466"/>
      <c r="S134" s="466"/>
      <c r="T134" s="33"/>
      <c r="U134" s="33"/>
      <c r="V134" s="33"/>
      <c r="W134" s="33"/>
      <c r="X134" s="33"/>
      <c r="Y134" s="33"/>
      <c r="Z134" s="33"/>
      <c r="AA134" s="33"/>
      <c r="AB134" s="33"/>
      <c r="AC134" s="33"/>
      <c r="AD134" s="33"/>
      <c r="AE134" s="33"/>
      <c r="AF134" s="33"/>
      <c r="AG134" s="33"/>
      <c r="AH134" s="33"/>
      <c r="AI134" s="33"/>
      <c r="AJ134" s="33"/>
      <c r="AK134" s="33"/>
      <c r="AL134" s="33"/>
      <c r="AM134" s="466"/>
    </row>
    <row r="135" spans="1:39" ht="18" customHeight="1">
      <c r="A135" s="464"/>
      <c r="B135" s="11"/>
      <c r="C135" s="460"/>
      <c r="D135" s="460"/>
      <c r="E135" s="460"/>
      <c r="F135" s="465"/>
      <c r="G135" s="465"/>
      <c r="H135" s="462"/>
      <c r="I135" s="462"/>
      <c r="J135" s="465"/>
      <c r="K135" s="466"/>
      <c r="L135" s="466"/>
      <c r="M135" s="466"/>
      <c r="N135" s="466"/>
      <c r="O135" s="466"/>
      <c r="P135" s="466"/>
      <c r="Q135" s="466"/>
      <c r="R135" s="466"/>
      <c r="S135" s="466"/>
      <c r="T135" s="33"/>
      <c r="U135" s="33"/>
      <c r="V135" s="33"/>
      <c r="W135" s="33"/>
      <c r="X135" s="33"/>
      <c r="Y135" s="33"/>
      <c r="Z135" s="33"/>
      <c r="AA135" s="33"/>
      <c r="AB135" s="33"/>
      <c r="AC135" s="33"/>
      <c r="AD135" s="33"/>
      <c r="AE135" s="33"/>
      <c r="AF135" s="33"/>
      <c r="AG135" s="33"/>
      <c r="AH135" s="33"/>
      <c r="AI135" s="33"/>
      <c r="AJ135" s="33"/>
      <c r="AK135" s="33"/>
      <c r="AL135" s="33"/>
      <c r="AM135" s="466"/>
    </row>
    <row r="136" spans="1:39" ht="18" customHeight="1">
      <c r="A136" s="464"/>
      <c r="B136" s="11"/>
      <c r="C136" s="460"/>
      <c r="D136" s="460"/>
      <c r="E136" s="460"/>
      <c r="F136" s="465"/>
      <c r="G136" s="465"/>
      <c r="H136" s="462"/>
      <c r="I136" s="462"/>
      <c r="J136" s="465"/>
      <c r="K136" s="466"/>
      <c r="L136" s="466"/>
      <c r="M136" s="466"/>
      <c r="N136" s="466"/>
      <c r="O136" s="466"/>
      <c r="P136" s="466"/>
      <c r="Q136" s="466"/>
      <c r="R136" s="466"/>
      <c r="S136" s="466"/>
      <c r="T136" s="33"/>
      <c r="U136" s="33"/>
      <c r="V136" s="33"/>
      <c r="W136" s="33"/>
      <c r="X136" s="33"/>
      <c r="Y136" s="33"/>
      <c r="Z136" s="33"/>
      <c r="AA136" s="33"/>
      <c r="AB136" s="33"/>
      <c r="AC136" s="33"/>
      <c r="AD136" s="33"/>
      <c r="AE136" s="33"/>
      <c r="AF136" s="33"/>
      <c r="AG136" s="33"/>
      <c r="AH136" s="33"/>
      <c r="AI136" s="33"/>
      <c r="AJ136" s="33"/>
      <c r="AK136" s="33"/>
      <c r="AL136" s="33"/>
      <c r="AM136" s="466"/>
    </row>
    <row r="137" spans="1:39" ht="18" customHeight="1">
      <c r="A137" s="464"/>
      <c r="B137" s="11"/>
      <c r="C137" s="460"/>
      <c r="D137" s="460"/>
      <c r="E137" s="460"/>
      <c r="F137" s="465"/>
      <c r="G137" s="465"/>
      <c r="H137" s="462"/>
      <c r="I137" s="462"/>
      <c r="J137" s="465"/>
      <c r="K137" s="466"/>
      <c r="L137" s="466"/>
      <c r="M137" s="466"/>
      <c r="N137" s="466"/>
      <c r="O137" s="466"/>
      <c r="P137" s="466"/>
      <c r="Q137" s="466"/>
      <c r="R137" s="466"/>
      <c r="S137" s="466"/>
      <c r="T137" s="33"/>
      <c r="U137" s="33"/>
      <c r="V137" s="33"/>
      <c r="W137" s="33"/>
      <c r="X137" s="33"/>
      <c r="Y137" s="33"/>
      <c r="Z137" s="33"/>
      <c r="AA137" s="33"/>
      <c r="AB137" s="33"/>
      <c r="AC137" s="33"/>
      <c r="AD137" s="33"/>
      <c r="AE137" s="33"/>
      <c r="AF137" s="33"/>
      <c r="AG137" s="33"/>
      <c r="AH137" s="33"/>
      <c r="AI137" s="33"/>
      <c r="AJ137" s="33"/>
      <c r="AK137" s="33"/>
      <c r="AL137" s="33"/>
      <c r="AM137" s="466"/>
    </row>
    <row r="138" spans="1:39" ht="18" customHeight="1">
      <c r="A138" s="464"/>
      <c r="B138" s="11"/>
      <c r="C138" s="460"/>
      <c r="D138" s="460"/>
      <c r="E138" s="460"/>
      <c r="F138" s="465"/>
      <c r="G138" s="465"/>
      <c r="H138" s="462"/>
      <c r="I138" s="462"/>
      <c r="J138" s="465"/>
      <c r="K138" s="466"/>
      <c r="L138" s="466"/>
      <c r="M138" s="466"/>
      <c r="N138" s="466"/>
      <c r="O138" s="466"/>
      <c r="P138" s="466"/>
      <c r="Q138" s="466"/>
      <c r="R138" s="466"/>
      <c r="S138" s="466"/>
      <c r="T138" s="33"/>
      <c r="U138" s="33"/>
      <c r="V138" s="33"/>
      <c r="W138" s="33"/>
      <c r="X138" s="33"/>
      <c r="Y138" s="33"/>
      <c r="Z138" s="33"/>
      <c r="AA138" s="33"/>
      <c r="AB138" s="33"/>
      <c r="AC138" s="33"/>
      <c r="AD138" s="33"/>
      <c r="AE138" s="33"/>
      <c r="AF138" s="33"/>
      <c r="AG138" s="33"/>
      <c r="AH138" s="33"/>
      <c r="AI138" s="33"/>
      <c r="AJ138" s="33"/>
      <c r="AK138" s="33"/>
      <c r="AL138" s="33"/>
      <c r="AM138" s="466"/>
    </row>
    <row r="139" spans="1:39" ht="18" customHeight="1">
      <c r="A139" s="464"/>
      <c r="B139" s="11"/>
      <c r="C139" s="460"/>
      <c r="D139" s="460"/>
      <c r="E139" s="460"/>
      <c r="F139" s="465"/>
      <c r="G139" s="465"/>
      <c r="H139" s="462"/>
      <c r="I139" s="462"/>
      <c r="J139" s="465"/>
      <c r="K139" s="466"/>
      <c r="L139" s="466"/>
      <c r="M139" s="466"/>
      <c r="N139" s="466"/>
      <c r="O139" s="466"/>
      <c r="P139" s="466"/>
      <c r="Q139" s="466"/>
      <c r="R139" s="466"/>
      <c r="S139" s="466"/>
      <c r="T139" s="33"/>
      <c r="U139" s="33"/>
      <c r="V139" s="33"/>
      <c r="W139" s="33"/>
      <c r="X139" s="33"/>
      <c r="Y139" s="33"/>
      <c r="Z139" s="33"/>
      <c r="AA139" s="33"/>
      <c r="AB139" s="33"/>
      <c r="AC139" s="33"/>
      <c r="AD139" s="33"/>
      <c r="AE139" s="33"/>
      <c r="AF139" s="33"/>
      <c r="AG139" s="33"/>
      <c r="AH139" s="33"/>
      <c r="AI139" s="33"/>
      <c r="AJ139" s="33"/>
      <c r="AK139" s="33"/>
      <c r="AL139" s="33"/>
      <c r="AM139" s="466"/>
    </row>
    <row r="140" spans="1:39" ht="18" customHeight="1">
      <c r="A140" s="464"/>
      <c r="B140" s="11"/>
      <c r="C140" s="460"/>
      <c r="D140" s="460"/>
      <c r="E140" s="460"/>
      <c r="F140" s="465"/>
      <c r="G140" s="465"/>
      <c r="H140" s="462"/>
      <c r="I140" s="462"/>
      <c r="J140" s="465"/>
      <c r="K140" s="466"/>
      <c r="L140" s="466"/>
      <c r="M140" s="466"/>
      <c r="N140" s="466"/>
      <c r="O140" s="466"/>
      <c r="P140" s="466"/>
      <c r="Q140" s="466"/>
      <c r="R140" s="466"/>
      <c r="S140" s="466"/>
      <c r="T140" s="33"/>
      <c r="U140" s="33"/>
      <c r="V140" s="33"/>
      <c r="W140" s="33"/>
      <c r="X140" s="33"/>
      <c r="Y140" s="33"/>
      <c r="Z140" s="33"/>
      <c r="AA140" s="33"/>
      <c r="AB140" s="33"/>
      <c r="AC140" s="33"/>
      <c r="AD140" s="33"/>
      <c r="AE140" s="33"/>
      <c r="AF140" s="33"/>
      <c r="AG140" s="33"/>
      <c r="AH140" s="33"/>
      <c r="AI140" s="33"/>
      <c r="AJ140" s="33"/>
      <c r="AK140" s="33"/>
      <c r="AL140" s="33"/>
      <c r="AM140" s="466"/>
    </row>
    <row r="141" spans="1:39" ht="18" customHeight="1">
      <c r="A141" s="464"/>
      <c r="B141" s="11"/>
      <c r="C141" s="460"/>
      <c r="D141" s="460"/>
      <c r="E141" s="460"/>
      <c r="F141" s="465"/>
      <c r="G141" s="465"/>
      <c r="H141" s="462"/>
      <c r="I141" s="462"/>
      <c r="J141" s="465"/>
      <c r="K141" s="466"/>
      <c r="L141" s="466"/>
      <c r="M141" s="466"/>
      <c r="N141" s="466"/>
      <c r="O141" s="466"/>
      <c r="P141" s="466"/>
      <c r="Q141" s="466"/>
      <c r="R141" s="466"/>
      <c r="S141" s="466"/>
      <c r="T141" s="33"/>
      <c r="U141" s="33"/>
      <c r="V141" s="33"/>
      <c r="W141" s="33"/>
      <c r="X141" s="33"/>
      <c r="Y141" s="33"/>
      <c r="Z141" s="33"/>
      <c r="AA141" s="33"/>
      <c r="AB141" s="33"/>
      <c r="AC141" s="33"/>
      <c r="AD141" s="33"/>
      <c r="AE141" s="33"/>
      <c r="AF141" s="33"/>
      <c r="AG141" s="33"/>
      <c r="AH141" s="33"/>
      <c r="AI141" s="33"/>
      <c r="AJ141" s="33"/>
      <c r="AK141" s="33"/>
      <c r="AL141" s="33"/>
      <c r="AM141" s="466"/>
    </row>
    <row r="142" spans="1:39" ht="18" customHeight="1">
      <c r="A142" s="464"/>
      <c r="B142" s="11"/>
      <c r="C142" s="460"/>
      <c r="D142" s="460"/>
      <c r="E142" s="460"/>
      <c r="F142" s="465"/>
      <c r="G142" s="465"/>
      <c r="H142" s="462"/>
      <c r="I142" s="462"/>
      <c r="J142" s="465"/>
      <c r="K142" s="466"/>
      <c r="L142" s="466"/>
      <c r="M142" s="466"/>
      <c r="N142" s="466"/>
      <c r="O142" s="466"/>
      <c r="P142" s="466"/>
      <c r="Q142" s="466"/>
      <c r="R142" s="466"/>
      <c r="S142" s="466"/>
      <c r="T142" s="33"/>
      <c r="U142" s="33"/>
      <c r="V142" s="33"/>
      <c r="W142" s="33"/>
      <c r="X142" s="33"/>
      <c r="Y142" s="33"/>
      <c r="Z142" s="33"/>
      <c r="AA142" s="33"/>
      <c r="AB142" s="33"/>
      <c r="AC142" s="33"/>
      <c r="AD142" s="33"/>
      <c r="AE142" s="33"/>
      <c r="AF142" s="33"/>
      <c r="AG142" s="33"/>
      <c r="AH142" s="33"/>
      <c r="AI142" s="33"/>
      <c r="AJ142" s="33"/>
      <c r="AK142" s="33"/>
      <c r="AL142" s="33"/>
      <c r="AM142" s="466"/>
    </row>
    <row r="143" spans="1:39" ht="18" customHeight="1">
      <c r="A143" s="464"/>
      <c r="B143" s="11"/>
      <c r="C143" s="460"/>
      <c r="D143" s="460"/>
      <c r="E143" s="460"/>
      <c r="F143" s="465"/>
      <c r="G143" s="465"/>
      <c r="H143" s="462"/>
      <c r="I143" s="462"/>
      <c r="J143" s="465"/>
      <c r="K143" s="466"/>
      <c r="L143" s="466"/>
      <c r="M143" s="466"/>
      <c r="N143" s="466"/>
      <c r="O143" s="466"/>
      <c r="P143" s="466"/>
      <c r="Q143" s="466"/>
      <c r="R143" s="466"/>
      <c r="S143" s="466"/>
      <c r="T143" s="33"/>
      <c r="U143" s="33"/>
      <c r="V143" s="33"/>
      <c r="W143" s="33"/>
      <c r="X143" s="33"/>
      <c r="Y143" s="33"/>
      <c r="Z143" s="33"/>
      <c r="AA143" s="33"/>
      <c r="AB143" s="33"/>
      <c r="AC143" s="33"/>
      <c r="AD143" s="33"/>
      <c r="AE143" s="33"/>
      <c r="AF143" s="33"/>
      <c r="AG143" s="33"/>
      <c r="AH143" s="33"/>
      <c r="AI143" s="33"/>
      <c r="AJ143" s="33"/>
      <c r="AK143" s="33"/>
      <c r="AL143" s="33"/>
      <c r="AM143" s="466"/>
    </row>
    <row r="144" spans="1:39" ht="18" customHeight="1">
      <c r="A144" s="464"/>
      <c r="B144" s="11"/>
      <c r="C144" s="460"/>
      <c r="D144" s="460"/>
      <c r="E144" s="460"/>
      <c r="F144" s="465"/>
      <c r="G144" s="465"/>
      <c r="H144" s="462"/>
      <c r="I144" s="462"/>
      <c r="J144" s="465"/>
      <c r="K144" s="466"/>
      <c r="L144" s="466"/>
      <c r="M144" s="466"/>
      <c r="N144" s="466"/>
      <c r="O144" s="466"/>
      <c r="P144" s="466"/>
      <c r="Q144" s="466"/>
      <c r="R144" s="466"/>
      <c r="S144" s="466"/>
      <c r="T144" s="33"/>
      <c r="U144" s="33"/>
      <c r="V144" s="33"/>
      <c r="W144" s="33"/>
      <c r="X144" s="33"/>
      <c r="Y144" s="33"/>
      <c r="Z144" s="33"/>
      <c r="AA144" s="33"/>
      <c r="AB144" s="33"/>
      <c r="AC144" s="33"/>
      <c r="AD144" s="33"/>
      <c r="AE144" s="33"/>
      <c r="AF144" s="33"/>
      <c r="AG144" s="33"/>
      <c r="AH144" s="33"/>
      <c r="AI144" s="33"/>
      <c r="AJ144" s="33"/>
      <c r="AK144" s="33"/>
      <c r="AL144" s="33"/>
      <c r="AM144" s="466"/>
    </row>
    <row r="145" spans="1:39" ht="18" customHeight="1">
      <c r="A145" s="464"/>
      <c r="B145" s="11"/>
      <c r="C145" s="460"/>
      <c r="D145" s="460"/>
      <c r="E145" s="460"/>
      <c r="F145" s="465"/>
      <c r="G145" s="465"/>
      <c r="H145" s="462"/>
      <c r="I145" s="462"/>
      <c r="J145" s="465"/>
      <c r="K145" s="466"/>
      <c r="L145" s="466"/>
      <c r="M145" s="466"/>
      <c r="N145" s="466"/>
      <c r="O145" s="466"/>
      <c r="P145" s="466"/>
      <c r="Q145" s="466"/>
      <c r="R145" s="466"/>
      <c r="S145" s="466"/>
      <c r="T145" s="33"/>
      <c r="U145" s="33"/>
      <c r="V145" s="33"/>
      <c r="W145" s="33"/>
      <c r="X145" s="33"/>
      <c r="Y145" s="33"/>
      <c r="Z145" s="33"/>
      <c r="AA145" s="33"/>
      <c r="AB145" s="33"/>
      <c r="AC145" s="33"/>
      <c r="AD145" s="33"/>
      <c r="AE145" s="33"/>
      <c r="AF145" s="33"/>
      <c r="AG145" s="33"/>
      <c r="AH145" s="33"/>
      <c r="AI145" s="33"/>
      <c r="AJ145" s="33"/>
      <c r="AK145" s="33"/>
      <c r="AL145" s="33"/>
      <c r="AM145" s="466"/>
    </row>
    <row r="146" spans="1:39" ht="18" customHeight="1">
      <c r="A146" s="464"/>
      <c r="B146" s="11"/>
      <c r="C146" s="460"/>
      <c r="D146" s="460"/>
      <c r="E146" s="460"/>
      <c r="F146" s="465"/>
      <c r="G146" s="465"/>
      <c r="H146" s="462"/>
      <c r="I146" s="462"/>
      <c r="J146" s="465"/>
      <c r="K146" s="466"/>
      <c r="L146" s="466"/>
      <c r="M146" s="466"/>
      <c r="N146" s="466"/>
      <c r="O146" s="466"/>
      <c r="P146" s="466"/>
      <c r="Q146" s="466"/>
      <c r="R146" s="466"/>
      <c r="S146" s="466"/>
      <c r="T146" s="33"/>
      <c r="U146" s="33"/>
      <c r="V146" s="33"/>
      <c r="W146" s="33"/>
      <c r="X146" s="33"/>
      <c r="Y146" s="33"/>
      <c r="Z146" s="33"/>
      <c r="AA146" s="33"/>
      <c r="AB146" s="33"/>
      <c r="AC146" s="33"/>
      <c r="AD146" s="33"/>
      <c r="AE146" s="33"/>
      <c r="AF146" s="33"/>
      <c r="AG146" s="33"/>
      <c r="AH146" s="33"/>
      <c r="AI146" s="33"/>
      <c r="AJ146" s="33"/>
      <c r="AK146" s="33"/>
      <c r="AL146" s="33"/>
      <c r="AM146" s="466"/>
    </row>
    <row r="147" spans="1:39" ht="18" customHeight="1">
      <c r="A147" s="464"/>
      <c r="B147" s="11"/>
      <c r="C147" s="460"/>
      <c r="D147" s="460"/>
      <c r="E147" s="460"/>
      <c r="F147" s="465"/>
      <c r="G147" s="465"/>
      <c r="H147" s="462"/>
      <c r="I147" s="462"/>
      <c r="J147" s="465"/>
      <c r="K147" s="466"/>
      <c r="L147" s="466"/>
      <c r="M147" s="466"/>
      <c r="N147" s="466"/>
      <c r="O147" s="466"/>
      <c r="P147" s="466"/>
      <c r="Q147" s="466"/>
      <c r="R147" s="466"/>
      <c r="S147" s="466"/>
      <c r="T147" s="33"/>
      <c r="U147" s="33"/>
      <c r="V147" s="33"/>
      <c r="W147" s="33"/>
      <c r="X147" s="33"/>
      <c r="Y147" s="33"/>
      <c r="Z147" s="33"/>
      <c r="AA147" s="33"/>
      <c r="AB147" s="33"/>
      <c r="AC147" s="33"/>
      <c r="AD147" s="33"/>
      <c r="AE147" s="33"/>
      <c r="AF147" s="33"/>
      <c r="AG147" s="33"/>
      <c r="AH147" s="33"/>
      <c r="AI147" s="33"/>
      <c r="AJ147" s="33"/>
      <c r="AK147" s="33"/>
      <c r="AL147" s="33"/>
      <c r="AM147" s="466"/>
    </row>
    <row r="148" spans="1:39" ht="18" customHeight="1">
      <c r="A148" s="464"/>
      <c r="B148" s="11"/>
      <c r="C148" s="460"/>
      <c r="D148" s="460"/>
      <c r="E148" s="460"/>
      <c r="F148" s="465"/>
      <c r="G148" s="465"/>
      <c r="H148" s="462"/>
      <c r="I148" s="462"/>
      <c r="J148" s="465"/>
      <c r="K148" s="466"/>
      <c r="L148" s="466"/>
      <c r="M148" s="466"/>
      <c r="N148" s="466"/>
      <c r="O148" s="466"/>
      <c r="P148" s="466"/>
      <c r="Q148" s="466"/>
      <c r="R148" s="466"/>
      <c r="S148" s="466"/>
      <c r="T148" s="33"/>
      <c r="U148" s="33"/>
      <c r="V148" s="33"/>
      <c r="W148" s="33"/>
      <c r="X148" s="33"/>
      <c r="Y148" s="33"/>
      <c r="Z148" s="33"/>
      <c r="AA148" s="33"/>
      <c r="AB148" s="33"/>
      <c r="AC148" s="33"/>
      <c r="AD148" s="33"/>
      <c r="AE148" s="33"/>
      <c r="AF148" s="33"/>
      <c r="AG148" s="33"/>
      <c r="AH148" s="33"/>
      <c r="AI148" s="33"/>
      <c r="AJ148" s="33"/>
      <c r="AK148" s="33"/>
      <c r="AL148" s="33"/>
      <c r="AM148" s="466"/>
    </row>
    <row r="149" spans="1:39" ht="18" customHeight="1">
      <c r="A149" s="464"/>
      <c r="B149" s="11"/>
      <c r="C149" s="460"/>
      <c r="D149" s="460"/>
      <c r="E149" s="460"/>
      <c r="F149" s="465"/>
      <c r="G149" s="465"/>
      <c r="H149" s="462"/>
      <c r="I149" s="462"/>
      <c r="J149" s="465"/>
      <c r="K149" s="466"/>
      <c r="L149" s="466"/>
      <c r="M149" s="466"/>
      <c r="N149" s="466"/>
      <c r="O149" s="466"/>
      <c r="P149" s="466"/>
      <c r="Q149" s="466"/>
      <c r="R149" s="466"/>
      <c r="S149" s="466"/>
      <c r="T149" s="33"/>
      <c r="U149" s="33"/>
      <c r="V149" s="33"/>
      <c r="W149" s="33"/>
      <c r="X149" s="33"/>
      <c r="Y149" s="33"/>
      <c r="Z149" s="33"/>
      <c r="AA149" s="33"/>
      <c r="AB149" s="33"/>
      <c r="AC149" s="33"/>
      <c r="AD149" s="33"/>
      <c r="AE149" s="33"/>
      <c r="AF149" s="33"/>
      <c r="AG149" s="33"/>
      <c r="AH149" s="33"/>
      <c r="AI149" s="33"/>
      <c r="AJ149" s="33"/>
      <c r="AK149" s="33"/>
      <c r="AL149" s="33"/>
      <c r="AM149" s="466"/>
    </row>
    <row r="150" spans="1:39" ht="18" customHeight="1">
      <c r="A150" s="464"/>
      <c r="B150" s="11"/>
      <c r="C150" s="460"/>
      <c r="D150" s="460"/>
      <c r="E150" s="460"/>
      <c r="F150" s="465"/>
      <c r="G150" s="465"/>
      <c r="H150" s="462"/>
      <c r="I150" s="462"/>
      <c r="J150" s="465"/>
      <c r="K150" s="466"/>
      <c r="L150" s="466"/>
      <c r="M150" s="466"/>
      <c r="N150" s="466"/>
      <c r="O150" s="466"/>
      <c r="P150" s="466"/>
      <c r="Q150" s="466"/>
      <c r="R150" s="466"/>
      <c r="S150" s="466"/>
      <c r="T150" s="33"/>
      <c r="U150" s="33"/>
      <c r="V150" s="33"/>
      <c r="W150" s="33"/>
      <c r="X150" s="33"/>
      <c r="Y150" s="33"/>
      <c r="Z150" s="33"/>
      <c r="AA150" s="33"/>
      <c r="AB150" s="33"/>
      <c r="AC150" s="33"/>
      <c r="AD150" s="33"/>
      <c r="AE150" s="33"/>
      <c r="AF150" s="33"/>
      <c r="AG150" s="33"/>
      <c r="AH150" s="33"/>
      <c r="AI150" s="33"/>
      <c r="AJ150" s="33"/>
      <c r="AK150" s="33"/>
      <c r="AL150" s="33"/>
      <c r="AM150" s="466"/>
    </row>
    <row r="151" spans="1:39" ht="18" customHeight="1">
      <c r="A151" s="464"/>
      <c r="B151" s="11"/>
      <c r="C151" s="460"/>
      <c r="D151" s="460"/>
      <c r="E151" s="460"/>
      <c r="F151" s="465"/>
      <c r="G151" s="465"/>
      <c r="H151" s="462"/>
      <c r="I151" s="462"/>
      <c r="J151" s="465"/>
      <c r="K151" s="466"/>
      <c r="L151" s="466"/>
      <c r="M151" s="466"/>
      <c r="N151" s="466"/>
      <c r="O151" s="466"/>
      <c r="P151" s="466"/>
      <c r="Q151" s="466"/>
      <c r="R151" s="466"/>
      <c r="S151" s="466"/>
      <c r="T151" s="33"/>
      <c r="U151" s="33"/>
      <c r="V151" s="33"/>
      <c r="W151" s="33"/>
      <c r="X151" s="33"/>
      <c r="Y151" s="33"/>
      <c r="Z151" s="33"/>
      <c r="AA151" s="33"/>
      <c r="AB151" s="33"/>
      <c r="AC151" s="33"/>
      <c r="AD151" s="33"/>
      <c r="AE151" s="33"/>
      <c r="AF151" s="33"/>
      <c r="AG151" s="33"/>
      <c r="AH151" s="33"/>
      <c r="AI151" s="33"/>
      <c r="AJ151" s="33"/>
      <c r="AK151" s="33"/>
      <c r="AL151" s="33"/>
      <c r="AM151" s="466"/>
    </row>
    <row r="152" spans="1:39" ht="18" customHeight="1">
      <c r="A152" s="464"/>
      <c r="B152" s="11"/>
      <c r="C152" s="460"/>
      <c r="D152" s="460"/>
      <c r="E152" s="460"/>
      <c r="F152" s="465"/>
      <c r="G152" s="465"/>
      <c r="H152" s="462"/>
      <c r="I152" s="462"/>
      <c r="J152" s="465"/>
      <c r="K152" s="466"/>
      <c r="L152" s="466"/>
      <c r="M152" s="466"/>
      <c r="N152" s="466"/>
      <c r="O152" s="466"/>
      <c r="P152" s="466"/>
      <c r="Q152" s="466"/>
      <c r="R152" s="466"/>
      <c r="S152" s="466"/>
      <c r="T152" s="33"/>
      <c r="U152" s="33"/>
      <c r="V152" s="33"/>
      <c r="W152" s="33"/>
      <c r="X152" s="33"/>
      <c r="Y152" s="33"/>
      <c r="Z152" s="33"/>
      <c r="AA152" s="33"/>
      <c r="AB152" s="33"/>
      <c r="AC152" s="33"/>
      <c r="AD152" s="33"/>
      <c r="AE152" s="33"/>
      <c r="AF152" s="33"/>
      <c r="AG152" s="33"/>
      <c r="AH152" s="33"/>
      <c r="AI152" s="33"/>
      <c r="AJ152" s="33"/>
      <c r="AK152" s="33"/>
      <c r="AL152" s="33"/>
      <c r="AM152" s="466"/>
    </row>
    <row r="153" spans="1:39" ht="18" customHeight="1">
      <c r="A153" s="464"/>
      <c r="B153" s="11"/>
      <c r="C153" s="460"/>
      <c r="D153" s="460"/>
      <c r="E153" s="460"/>
      <c r="F153" s="465"/>
      <c r="G153" s="465"/>
      <c r="H153" s="462"/>
      <c r="I153" s="462"/>
      <c r="J153" s="465"/>
      <c r="K153" s="466"/>
      <c r="L153" s="466"/>
      <c r="M153" s="466"/>
      <c r="N153" s="466"/>
      <c r="O153" s="466"/>
      <c r="P153" s="466"/>
      <c r="Q153" s="466"/>
      <c r="R153" s="466"/>
      <c r="S153" s="466"/>
      <c r="T153" s="33"/>
      <c r="U153" s="33"/>
      <c r="V153" s="33"/>
      <c r="W153" s="33"/>
      <c r="X153" s="33"/>
      <c r="Y153" s="33"/>
      <c r="Z153" s="33"/>
      <c r="AA153" s="33"/>
      <c r="AB153" s="33"/>
      <c r="AC153" s="33"/>
      <c r="AD153" s="33"/>
      <c r="AE153" s="33"/>
      <c r="AF153" s="33"/>
      <c r="AG153" s="33"/>
      <c r="AH153" s="33"/>
      <c r="AI153" s="33"/>
      <c r="AJ153" s="33"/>
      <c r="AK153" s="33"/>
      <c r="AL153" s="33"/>
      <c r="AM153" s="466"/>
    </row>
    <row r="154" spans="1:39" ht="18" customHeight="1">
      <c r="A154" s="464"/>
      <c r="B154" s="11"/>
      <c r="C154" s="460"/>
      <c r="D154" s="460"/>
      <c r="E154" s="460"/>
      <c r="F154" s="465"/>
      <c r="G154" s="465"/>
      <c r="H154" s="462"/>
      <c r="I154" s="462"/>
      <c r="J154" s="465"/>
      <c r="K154" s="466"/>
      <c r="L154" s="466"/>
      <c r="M154" s="466"/>
      <c r="N154" s="466"/>
      <c r="O154" s="466"/>
      <c r="P154" s="466"/>
      <c r="Q154" s="466"/>
      <c r="R154" s="466"/>
      <c r="S154" s="466"/>
      <c r="T154" s="33"/>
      <c r="U154" s="33"/>
      <c r="V154" s="33"/>
      <c r="W154" s="33"/>
      <c r="X154" s="33"/>
      <c r="Y154" s="33"/>
      <c r="Z154" s="33"/>
      <c r="AA154" s="33"/>
      <c r="AB154" s="33"/>
      <c r="AC154" s="33"/>
      <c r="AD154" s="33"/>
      <c r="AE154" s="33"/>
      <c r="AF154" s="33"/>
      <c r="AG154" s="33"/>
      <c r="AH154" s="33"/>
      <c r="AI154" s="33"/>
      <c r="AJ154" s="33"/>
      <c r="AK154" s="33"/>
      <c r="AL154" s="33"/>
      <c r="AM154" s="466"/>
    </row>
    <row r="155" spans="1:39" ht="18" customHeight="1">
      <c r="A155" s="464"/>
      <c r="B155" s="11"/>
      <c r="C155" s="460"/>
      <c r="D155" s="460"/>
      <c r="E155" s="460"/>
      <c r="F155" s="465"/>
      <c r="G155" s="465"/>
      <c r="H155" s="462"/>
      <c r="I155" s="462"/>
      <c r="J155" s="465"/>
      <c r="K155" s="466"/>
      <c r="L155" s="466"/>
      <c r="M155" s="466"/>
      <c r="N155" s="466"/>
      <c r="O155" s="466"/>
      <c r="P155" s="466"/>
      <c r="Q155" s="466"/>
      <c r="R155" s="466"/>
      <c r="S155" s="466"/>
      <c r="T155" s="33"/>
      <c r="U155" s="33"/>
      <c r="V155" s="33"/>
      <c r="W155" s="33"/>
      <c r="X155" s="33"/>
      <c r="Y155" s="33"/>
      <c r="Z155" s="33"/>
      <c r="AA155" s="33"/>
      <c r="AB155" s="33"/>
      <c r="AC155" s="33"/>
      <c r="AD155" s="33"/>
      <c r="AE155" s="33"/>
      <c r="AF155" s="33"/>
      <c r="AG155" s="33"/>
      <c r="AH155" s="33"/>
      <c r="AI155" s="33"/>
      <c r="AJ155" s="33"/>
      <c r="AK155" s="33"/>
      <c r="AL155" s="33"/>
      <c r="AM155" s="466"/>
    </row>
    <row r="156" spans="1:39" ht="18" customHeight="1">
      <c r="A156" s="464"/>
      <c r="B156" s="11"/>
      <c r="C156" s="460"/>
      <c r="D156" s="460"/>
      <c r="E156" s="460"/>
      <c r="F156" s="465"/>
      <c r="G156" s="465"/>
      <c r="H156" s="462"/>
      <c r="I156" s="462"/>
      <c r="J156" s="465"/>
      <c r="K156" s="466"/>
      <c r="L156" s="466"/>
      <c r="M156" s="466"/>
      <c r="N156" s="466"/>
      <c r="O156" s="466"/>
      <c r="P156" s="466"/>
      <c r="Q156" s="466"/>
      <c r="R156" s="466"/>
      <c r="S156" s="466"/>
      <c r="T156" s="33"/>
      <c r="U156" s="33"/>
      <c r="V156" s="33"/>
      <c r="W156" s="33"/>
      <c r="X156" s="33"/>
      <c r="Y156" s="33"/>
      <c r="Z156" s="33"/>
      <c r="AA156" s="33"/>
      <c r="AB156" s="33"/>
      <c r="AC156" s="33"/>
      <c r="AD156" s="33"/>
      <c r="AE156" s="33"/>
      <c r="AF156" s="33"/>
      <c r="AG156" s="33"/>
      <c r="AH156" s="33"/>
      <c r="AI156" s="33"/>
      <c r="AJ156" s="33"/>
      <c r="AK156" s="33"/>
      <c r="AL156" s="33"/>
      <c r="AM156" s="466"/>
    </row>
    <row r="157" spans="1:39" ht="18" customHeight="1">
      <c r="A157" s="464"/>
      <c r="B157" s="11"/>
      <c r="C157" s="460"/>
      <c r="D157" s="460"/>
      <c r="E157" s="460"/>
      <c r="F157" s="465"/>
      <c r="G157" s="465"/>
      <c r="H157" s="462"/>
      <c r="I157" s="462"/>
      <c r="J157" s="465"/>
      <c r="K157" s="466"/>
      <c r="L157" s="466"/>
      <c r="M157" s="466"/>
      <c r="N157" s="466"/>
      <c r="O157" s="466"/>
      <c r="P157" s="466"/>
      <c r="Q157" s="466"/>
      <c r="R157" s="466"/>
      <c r="S157" s="466"/>
      <c r="T157" s="33"/>
      <c r="U157" s="33"/>
      <c r="V157" s="33"/>
      <c r="W157" s="33"/>
      <c r="X157" s="33"/>
      <c r="Y157" s="33"/>
      <c r="Z157" s="33"/>
      <c r="AA157" s="33"/>
      <c r="AB157" s="33"/>
      <c r="AC157" s="33"/>
      <c r="AD157" s="33"/>
      <c r="AE157" s="33"/>
      <c r="AF157" s="33"/>
      <c r="AG157" s="33"/>
      <c r="AH157" s="33"/>
      <c r="AI157" s="33"/>
      <c r="AJ157" s="33"/>
      <c r="AK157" s="33"/>
      <c r="AL157" s="33"/>
      <c r="AM157" s="466"/>
    </row>
    <row r="158" spans="1:39" ht="18" customHeight="1">
      <c r="A158" s="464"/>
      <c r="B158" s="11"/>
      <c r="C158" s="460"/>
      <c r="D158" s="460"/>
      <c r="E158" s="460"/>
      <c r="F158" s="465"/>
      <c r="G158" s="465"/>
      <c r="H158" s="462"/>
      <c r="I158" s="462"/>
      <c r="J158" s="465"/>
      <c r="K158" s="466"/>
      <c r="L158" s="466"/>
      <c r="M158" s="466"/>
      <c r="N158" s="466"/>
      <c r="O158" s="466"/>
      <c r="P158" s="466"/>
      <c r="Q158" s="466"/>
      <c r="R158" s="466"/>
      <c r="S158" s="466"/>
      <c r="T158" s="33"/>
      <c r="U158" s="33"/>
      <c r="V158" s="33"/>
      <c r="W158" s="33"/>
      <c r="X158" s="33"/>
      <c r="Y158" s="33"/>
      <c r="Z158" s="33"/>
      <c r="AA158" s="33"/>
      <c r="AB158" s="33"/>
      <c r="AC158" s="33"/>
      <c r="AD158" s="33"/>
      <c r="AE158" s="33"/>
      <c r="AF158" s="33"/>
      <c r="AG158" s="33"/>
      <c r="AH158" s="33"/>
      <c r="AI158" s="33"/>
      <c r="AJ158" s="33"/>
      <c r="AK158" s="33"/>
      <c r="AL158" s="33"/>
      <c r="AM158" s="466"/>
    </row>
    <row r="159" spans="1:39" ht="18" customHeight="1">
      <c r="A159" s="464"/>
      <c r="B159" s="11"/>
      <c r="C159" s="460"/>
      <c r="D159" s="460"/>
      <c r="E159" s="460"/>
      <c r="F159" s="465"/>
      <c r="G159" s="465"/>
      <c r="H159" s="462"/>
      <c r="I159" s="462"/>
      <c r="J159" s="465"/>
      <c r="K159" s="466"/>
      <c r="L159" s="466"/>
      <c r="M159" s="466"/>
      <c r="N159" s="466"/>
      <c r="O159" s="466"/>
      <c r="P159" s="466"/>
      <c r="Q159" s="466"/>
      <c r="R159" s="466"/>
      <c r="S159" s="466"/>
      <c r="T159" s="33"/>
      <c r="U159" s="33"/>
      <c r="V159" s="33"/>
      <c r="W159" s="33"/>
      <c r="X159" s="33"/>
      <c r="Y159" s="33"/>
      <c r="Z159" s="33"/>
      <c r="AA159" s="33"/>
      <c r="AB159" s="33"/>
      <c r="AC159" s="33"/>
      <c r="AD159" s="33"/>
      <c r="AE159" s="33"/>
      <c r="AF159" s="33"/>
      <c r="AG159" s="33"/>
      <c r="AH159" s="33"/>
      <c r="AI159" s="33"/>
      <c r="AJ159" s="33"/>
      <c r="AK159" s="33"/>
      <c r="AL159" s="33"/>
      <c r="AM159" s="466"/>
    </row>
    <row r="160" spans="1:39" ht="18" customHeight="1">
      <c r="A160" s="464"/>
      <c r="B160" s="11"/>
      <c r="C160" s="460"/>
      <c r="D160" s="460"/>
      <c r="E160" s="460"/>
      <c r="F160" s="465"/>
      <c r="G160" s="465"/>
      <c r="H160" s="462"/>
      <c r="I160" s="462"/>
      <c r="J160" s="465"/>
      <c r="K160" s="466"/>
      <c r="L160" s="466"/>
      <c r="M160" s="466"/>
      <c r="N160" s="466"/>
      <c r="O160" s="466"/>
      <c r="P160" s="466"/>
      <c r="Q160" s="466"/>
      <c r="R160" s="466"/>
      <c r="S160" s="466"/>
      <c r="T160" s="33"/>
      <c r="U160" s="33"/>
      <c r="V160" s="33"/>
      <c r="W160" s="33"/>
      <c r="X160" s="33"/>
      <c r="Y160" s="33"/>
      <c r="Z160" s="33"/>
      <c r="AA160" s="33"/>
      <c r="AB160" s="33"/>
      <c r="AC160" s="33"/>
      <c r="AD160" s="33"/>
      <c r="AE160" s="33"/>
      <c r="AF160" s="33"/>
      <c r="AG160" s="33"/>
      <c r="AH160" s="33"/>
      <c r="AI160" s="33"/>
      <c r="AJ160" s="33"/>
      <c r="AK160" s="33"/>
      <c r="AL160" s="33"/>
      <c r="AM160" s="466"/>
    </row>
    <row r="161" spans="1:39" ht="18" customHeight="1">
      <c r="A161" s="464"/>
      <c r="B161" s="11"/>
      <c r="C161" s="460"/>
      <c r="D161" s="460"/>
      <c r="E161" s="460"/>
      <c r="F161" s="465"/>
      <c r="G161" s="465"/>
      <c r="H161" s="462"/>
      <c r="I161" s="462"/>
      <c r="J161" s="465"/>
      <c r="K161" s="466"/>
      <c r="L161" s="466"/>
      <c r="M161" s="466"/>
      <c r="N161" s="466"/>
      <c r="O161" s="466"/>
      <c r="P161" s="466"/>
      <c r="Q161" s="466"/>
      <c r="R161" s="466"/>
      <c r="S161" s="466"/>
      <c r="T161" s="33"/>
      <c r="U161" s="33"/>
      <c r="V161" s="33"/>
      <c r="W161" s="33"/>
      <c r="X161" s="33"/>
      <c r="Y161" s="33"/>
      <c r="Z161" s="33"/>
      <c r="AA161" s="33"/>
      <c r="AB161" s="33"/>
      <c r="AC161" s="33"/>
      <c r="AD161" s="33"/>
      <c r="AE161" s="33"/>
      <c r="AF161" s="33"/>
      <c r="AG161" s="33"/>
      <c r="AH161" s="33"/>
      <c r="AI161" s="33"/>
      <c r="AJ161" s="33"/>
      <c r="AK161" s="33"/>
      <c r="AL161" s="33"/>
      <c r="AM161" s="466"/>
    </row>
    <row r="162" spans="1:39" ht="18" customHeight="1">
      <c r="A162" s="464"/>
      <c r="B162" s="11"/>
      <c r="C162" s="460"/>
      <c r="D162" s="460"/>
      <c r="E162" s="460"/>
      <c r="F162" s="465"/>
      <c r="G162" s="465"/>
      <c r="H162" s="462"/>
      <c r="I162" s="462"/>
      <c r="J162" s="465"/>
      <c r="K162" s="466"/>
      <c r="L162" s="466"/>
      <c r="M162" s="466"/>
      <c r="N162" s="466"/>
      <c r="O162" s="466"/>
      <c r="P162" s="466"/>
      <c r="Q162" s="466"/>
      <c r="R162" s="466"/>
      <c r="S162" s="466"/>
      <c r="T162" s="33"/>
      <c r="U162" s="33"/>
      <c r="V162" s="33"/>
      <c r="W162" s="33"/>
      <c r="X162" s="33"/>
      <c r="Y162" s="33"/>
      <c r="Z162" s="33"/>
      <c r="AA162" s="33"/>
      <c r="AB162" s="33"/>
      <c r="AC162" s="33"/>
      <c r="AD162" s="33"/>
      <c r="AE162" s="33"/>
      <c r="AF162" s="33"/>
      <c r="AG162" s="33"/>
      <c r="AH162" s="33"/>
      <c r="AI162" s="33"/>
      <c r="AJ162" s="33"/>
      <c r="AK162" s="33"/>
      <c r="AL162" s="33"/>
      <c r="AM162" s="466"/>
    </row>
    <row r="163" spans="1:39" ht="18" customHeight="1">
      <c r="A163" s="464"/>
      <c r="B163" s="11"/>
      <c r="C163" s="460"/>
      <c r="D163" s="460"/>
      <c r="E163" s="460"/>
      <c r="F163" s="465"/>
      <c r="G163" s="465"/>
      <c r="H163" s="462"/>
      <c r="I163" s="462"/>
      <c r="J163" s="465"/>
      <c r="K163" s="466"/>
      <c r="L163" s="466"/>
      <c r="M163" s="466"/>
      <c r="N163" s="466"/>
      <c r="O163" s="466"/>
      <c r="P163" s="466"/>
      <c r="Q163" s="466"/>
      <c r="R163" s="466"/>
      <c r="S163" s="466"/>
      <c r="T163" s="33"/>
      <c r="U163" s="33"/>
      <c r="V163" s="33"/>
      <c r="W163" s="33"/>
      <c r="X163" s="33"/>
      <c r="Y163" s="33"/>
      <c r="Z163" s="33"/>
      <c r="AA163" s="33"/>
      <c r="AB163" s="33"/>
      <c r="AC163" s="33"/>
      <c r="AD163" s="33"/>
      <c r="AE163" s="33"/>
      <c r="AF163" s="33"/>
      <c r="AG163" s="33"/>
      <c r="AH163" s="33"/>
      <c r="AI163" s="33"/>
      <c r="AJ163" s="33"/>
      <c r="AK163" s="33"/>
      <c r="AL163" s="33"/>
      <c r="AM163" s="466"/>
    </row>
    <row r="164" spans="1:39" ht="18" customHeight="1">
      <c r="A164" s="464"/>
      <c r="B164" s="11"/>
      <c r="C164" s="460"/>
      <c r="D164" s="460"/>
      <c r="E164" s="460"/>
      <c r="F164" s="465"/>
      <c r="G164" s="465"/>
      <c r="H164" s="462"/>
      <c r="I164" s="462"/>
      <c r="J164" s="465"/>
      <c r="K164" s="466"/>
      <c r="L164" s="466"/>
      <c r="M164" s="466"/>
      <c r="N164" s="466"/>
      <c r="O164" s="466"/>
      <c r="P164" s="466"/>
      <c r="Q164" s="466"/>
      <c r="R164" s="466"/>
      <c r="S164" s="466"/>
      <c r="T164" s="33"/>
      <c r="U164" s="33"/>
      <c r="V164" s="33"/>
      <c r="W164" s="33"/>
      <c r="X164" s="33"/>
      <c r="Y164" s="33"/>
      <c r="Z164" s="33"/>
      <c r="AA164" s="33"/>
      <c r="AB164" s="33"/>
      <c r="AC164" s="33"/>
      <c r="AD164" s="33"/>
      <c r="AE164" s="33"/>
      <c r="AF164" s="33"/>
      <c r="AG164" s="33"/>
      <c r="AH164" s="33"/>
      <c r="AI164" s="33"/>
      <c r="AJ164" s="33"/>
      <c r="AK164" s="33"/>
      <c r="AL164" s="33"/>
      <c r="AM164" s="466"/>
    </row>
    <row r="165" spans="1:39" ht="18" customHeight="1">
      <c r="A165" s="464"/>
      <c r="B165" s="11"/>
      <c r="C165" s="460"/>
      <c r="D165" s="460"/>
      <c r="E165" s="460"/>
      <c r="F165" s="465"/>
      <c r="G165" s="465"/>
      <c r="H165" s="462"/>
      <c r="I165" s="462"/>
      <c r="J165" s="465"/>
      <c r="K165" s="466"/>
      <c r="L165" s="466"/>
      <c r="M165" s="466"/>
      <c r="N165" s="466"/>
      <c r="O165" s="466"/>
      <c r="P165" s="466"/>
      <c r="Q165" s="466"/>
      <c r="R165" s="466"/>
      <c r="S165" s="466"/>
      <c r="T165" s="33"/>
      <c r="U165" s="33"/>
      <c r="V165" s="33"/>
      <c r="W165" s="33"/>
      <c r="X165" s="33"/>
      <c r="Y165" s="33"/>
      <c r="Z165" s="33"/>
      <c r="AA165" s="33"/>
      <c r="AB165" s="33"/>
      <c r="AC165" s="33"/>
      <c r="AD165" s="33"/>
      <c r="AE165" s="33"/>
      <c r="AF165" s="33"/>
      <c r="AG165" s="33"/>
      <c r="AH165" s="33"/>
      <c r="AI165" s="33"/>
      <c r="AJ165" s="33"/>
      <c r="AK165" s="33"/>
      <c r="AL165" s="33"/>
      <c r="AM165" s="466"/>
    </row>
    <row r="166" spans="1:39" ht="18" customHeight="1">
      <c r="A166" s="464"/>
      <c r="B166" s="11"/>
      <c r="C166" s="460"/>
      <c r="D166" s="460"/>
      <c r="E166" s="460"/>
      <c r="F166" s="465"/>
      <c r="G166" s="465"/>
      <c r="H166" s="462"/>
      <c r="I166" s="462"/>
      <c r="J166" s="465"/>
      <c r="K166" s="466"/>
      <c r="L166" s="466"/>
      <c r="M166" s="466"/>
      <c r="N166" s="466"/>
      <c r="O166" s="466"/>
      <c r="P166" s="466"/>
      <c r="Q166" s="466"/>
      <c r="R166" s="466"/>
      <c r="S166" s="466"/>
      <c r="T166" s="33"/>
      <c r="U166" s="33"/>
      <c r="V166" s="33"/>
      <c r="W166" s="33"/>
      <c r="X166" s="33"/>
      <c r="Y166" s="33"/>
      <c r="Z166" s="33"/>
      <c r="AA166" s="33"/>
      <c r="AB166" s="33"/>
      <c r="AC166" s="33"/>
      <c r="AD166" s="33"/>
      <c r="AE166" s="33"/>
      <c r="AF166" s="33"/>
      <c r="AG166" s="33"/>
      <c r="AH166" s="33"/>
      <c r="AI166" s="33"/>
      <c r="AJ166" s="33"/>
      <c r="AK166" s="33"/>
      <c r="AL166" s="33"/>
      <c r="AM166" s="466"/>
    </row>
    <row r="167" spans="1:39" ht="18" customHeight="1">
      <c r="A167" s="464"/>
      <c r="B167" s="11"/>
      <c r="C167" s="460"/>
      <c r="D167" s="460"/>
      <c r="E167" s="460"/>
      <c r="F167" s="465"/>
      <c r="G167" s="465"/>
      <c r="H167" s="462"/>
      <c r="I167" s="462"/>
      <c r="J167" s="465"/>
      <c r="K167" s="466"/>
      <c r="L167" s="466"/>
      <c r="M167" s="466"/>
      <c r="N167" s="466"/>
      <c r="O167" s="466"/>
      <c r="P167" s="466"/>
      <c r="Q167" s="466"/>
      <c r="R167" s="466"/>
      <c r="S167" s="466"/>
      <c r="T167" s="33"/>
      <c r="U167" s="33"/>
      <c r="V167" s="33"/>
      <c r="W167" s="33"/>
      <c r="X167" s="33"/>
      <c r="Y167" s="33"/>
      <c r="Z167" s="33"/>
      <c r="AA167" s="33"/>
      <c r="AB167" s="33"/>
      <c r="AC167" s="33"/>
      <c r="AD167" s="33"/>
      <c r="AE167" s="33"/>
      <c r="AF167" s="33"/>
      <c r="AG167" s="33"/>
      <c r="AH167" s="33"/>
      <c r="AI167" s="33"/>
      <c r="AJ167" s="33"/>
      <c r="AK167" s="33"/>
      <c r="AL167" s="33"/>
      <c r="AM167" s="466"/>
    </row>
    <row r="168" spans="1:39" ht="18" customHeight="1">
      <c r="A168" s="464"/>
      <c r="B168" s="11"/>
      <c r="C168" s="460"/>
      <c r="D168" s="460"/>
      <c r="E168" s="460"/>
      <c r="F168" s="465"/>
      <c r="G168" s="465"/>
      <c r="H168" s="462"/>
      <c r="I168" s="462"/>
      <c r="J168" s="465"/>
      <c r="K168" s="466"/>
      <c r="L168" s="466"/>
      <c r="M168" s="466"/>
      <c r="N168" s="466"/>
      <c r="O168" s="466"/>
      <c r="P168" s="466"/>
      <c r="Q168" s="466"/>
      <c r="R168" s="466"/>
      <c r="S168" s="466"/>
      <c r="T168" s="33"/>
      <c r="U168" s="33"/>
      <c r="V168" s="33"/>
      <c r="W168" s="33"/>
      <c r="X168" s="33"/>
      <c r="Y168" s="33"/>
      <c r="Z168" s="33"/>
      <c r="AA168" s="33"/>
      <c r="AB168" s="33"/>
      <c r="AC168" s="33"/>
      <c r="AD168" s="33"/>
      <c r="AE168" s="33"/>
      <c r="AF168" s="33"/>
      <c r="AG168" s="33"/>
      <c r="AH168" s="33"/>
      <c r="AI168" s="33"/>
      <c r="AJ168" s="33"/>
      <c r="AK168" s="33"/>
      <c r="AL168" s="33"/>
      <c r="AM168" s="466"/>
    </row>
    <row r="169" spans="1:39" ht="18" customHeight="1">
      <c r="A169" s="464"/>
      <c r="B169" s="11"/>
      <c r="C169" s="460"/>
      <c r="D169" s="460"/>
      <c r="E169" s="460"/>
      <c r="F169" s="465"/>
      <c r="G169" s="465"/>
      <c r="H169" s="462"/>
      <c r="I169" s="462"/>
      <c r="J169" s="465"/>
      <c r="K169" s="466"/>
      <c r="L169" s="466"/>
      <c r="M169" s="466"/>
      <c r="N169" s="466"/>
      <c r="O169" s="466"/>
      <c r="P169" s="466"/>
      <c r="Q169" s="466"/>
      <c r="R169" s="466"/>
      <c r="S169" s="466"/>
      <c r="T169" s="33"/>
      <c r="U169" s="33"/>
      <c r="V169" s="33"/>
      <c r="W169" s="33"/>
      <c r="X169" s="33"/>
      <c r="Y169" s="33"/>
      <c r="Z169" s="33"/>
      <c r="AA169" s="33"/>
      <c r="AB169" s="33"/>
      <c r="AC169" s="33"/>
      <c r="AD169" s="33"/>
      <c r="AE169" s="33"/>
      <c r="AF169" s="33"/>
      <c r="AG169" s="33"/>
      <c r="AH169" s="33"/>
      <c r="AI169" s="33"/>
      <c r="AJ169" s="33"/>
      <c r="AK169" s="33"/>
      <c r="AL169" s="33"/>
      <c r="AM169" s="466"/>
    </row>
    <row r="170" spans="1:39" ht="18" customHeight="1">
      <c r="A170" s="464"/>
      <c r="B170" s="11"/>
      <c r="C170" s="460"/>
      <c r="D170" s="460"/>
      <c r="E170" s="460"/>
      <c r="F170" s="465"/>
      <c r="G170" s="465"/>
      <c r="H170" s="462"/>
      <c r="I170" s="462"/>
      <c r="J170" s="465"/>
      <c r="K170" s="466"/>
      <c r="L170" s="466"/>
      <c r="M170" s="466"/>
      <c r="N170" s="466"/>
      <c r="O170" s="466"/>
      <c r="P170" s="466"/>
      <c r="Q170" s="466"/>
      <c r="R170" s="466"/>
      <c r="S170" s="466"/>
      <c r="T170" s="33"/>
      <c r="U170" s="33"/>
      <c r="V170" s="33"/>
      <c r="W170" s="33"/>
      <c r="X170" s="33"/>
      <c r="Y170" s="33"/>
      <c r="Z170" s="33"/>
      <c r="AA170" s="33"/>
      <c r="AB170" s="33"/>
      <c r="AC170" s="33"/>
      <c r="AD170" s="33"/>
      <c r="AE170" s="33"/>
      <c r="AF170" s="33"/>
      <c r="AG170" s="33"/>
      <c r="AH170" s="33"/>
      <c r="AI170" s="33"/>
      <c r="AJ170" s="33"/>
      <c r="AK170" s="33"/>
      <c r="AL170" s="33"/>
      <c r="AM170" s="466"/>
    </row>
    <row r="171" spans="1:39" ht="18" customHeight="1">
      <c r="A171" s="464"/>
      <c r="B171" s="11"/>
      <c r="C171" s="460"/>
      <c r="D171" s="460"/>
      <c r="E171" s="460"/>
      <c r="F171" s="465"/>
      <c r="G171" s="465"/>
      <c r="H171" s="462"/>
      <c r="I171" s="462"/>
      <c r="J171" s="465"/>
      <c r="K171" s="466"/>
      <c r="L171" s="466"/>
      <c r="M171" s="466"/>
      <c r="N171" s="466"/>
      <c r="O171" s="466"/>
      <c r="P171" s="466"/>
      <c r="Q171" s="466"/>
      <c r="R171" s="466"/>
      <c r="S171" s="466"/>
      <c r="T171" s="33"/>
      <c r="U171" s="33"/>
      <c r="V171" s="33"/>
      <c r="W171" s="33"/>
      <c r="X171" s="33"/>
      <c r="Y171" s="33"/>
      <c r="Z171" s="33"/>
      <c r="AA171" s="33"/>
      <c r="AB171" s="33"/>
      <c r="AC171" s="33"/>
      <c r="AD171" s="33"/>
      <c r="AE171" s="33"/>
      <c r="AF171" s="33"/>
      <c r="AG171" s="33"/>
      <c r="AH171" s="33"/>
      <c r="AI171" s="33"/>
      <c r="AJ171" s="33"/>
      <c r="AK171" s="33"/>
      <c r="AL171" s="33"/>
      <c r="AM171" s="466"/>
    </row>
    <row r="172" spans="1:39" ht="18" customHeight="1">
      <c r="A172" s="464"/>
      <c r="B172" s="11"/>
      <c r="C172" s="460"/>
      <c r="D172" s="460"/>
      <c r="E172" s="460"/>
      <c r="F172" s="465"/>
      <c r="G172" s="465"/>
      <c r="H172" s="462"/>
      <c r="I172" s="462"/>
      <c r="J172" s="465"/>
      <c r="K172" s="466"/>
      <c r="L172" s="466"/>
      <c r="M172" s="466"/>
      <c r="N172" s="466"/>
      <c r="O172" s="466"/>
      <c r="P172" s="466"/>
      <c r="Q172" s="466"/>
      <c r="R172" s="466"/>
      <c r="S172" s="466"/>
      <c r="T172" s="33"/>
      <c r="U172" s="33"/>
      <c r="V172" s="33"/>
      <c r="W172" s="33"/>
      <c r="X172" s="33"/>
      <c r="Y172" s="33"/>
      <c r="Z172" s="33"/>
      <c r="AA172" s="33"/>
      <c r="AB172" s="33"/>
      <c r="AC172" s="33"/>
      <c r="AD172" s="33"/>
      <c r="AE172" s="33"/>
      <c r="AF172" s="33"/>
      <c r="AG172" s="33"/>
      <c r="AH172" s="33"/>
      <c r="AI172" s="33"/>
      <c r="AJ172" s="33"/>
      <c r="AK172" s="33"/>
      <c r="AL172" s="33"/>
      <c r="AM172" s="466"/>
    </row>
    <row r="173" spans="1:39" ht="18" customHeight="1">
      <c r="A173" s="464"/>
      <c r="B173" s="11"/>
      <c r="C173" s="460"/>
      <c r="D173" s="460"/>
      <c r="E173" s="460"/>
      <c r="F173" s="465"/>
      <c r="G173" s="465"/>
      <c r="H173" s="462"/>
      <c r="I173" s="462"/>
      <c r="J173" s="465"/>
      <c r="K173" s="466"/>
      <c r="L173" s="466"/>
      <c r="M173" s="466"/>
      <c r="N173" s="466"/>
      <c r="O173" s="466"/>
      <c r="P173" s="466"/>
      <c r="Q173" s="466"/>
      <c r="R173" s="466"/>
      <c r="S173" s="466"/>
      <c r="T173" s="33"/>
      <c r="U173" s="33"/>
      <c r="V173" s="33"/>
      <c r="W173" s="33"/>
      <c r="X173" s="33"/>
      <c r="Y173" s="33"/>
      <c r="Z173" s="33"/>
      <c r="AA173" s="33"/>
      <c r="AB173" s="33"/>
      <c r="AC173" s="33"/>
      <c r="AD173" s="33"/>
      <c r="AE173" s="33"/>
      <c r="AF173" s="33"/>
      <c r="AG173" s="33"/>
      <c r="AH173" s="33"/>
      <c r="AI173" s="33"/>
      <c r="AJ173" s="33"/>
      <c r="AK173" s="33"/>
      <c r="AL173" s="33"/>
      <c r="AM173" s="466"/>
    </row>
    <row r="174" spans="1:39" ht="18" customHeight="1">
      <c r="A174" s="464"/>
      <c r="B174" s="11"/>
      <c r="C174" s="460"/>
      <c r="D174" s="460"/>
      <c r="E174" s="460"/>
      <c r="F174" s="465"/>
      <c r="G174" s="465"/>
      <c r="H174" s="462"/>
      <c r="I174" s="462"/>
      <c r="J174" s="465"/>
      <c r="K174" s="466"/>
      <c r="L174" s="466"/>
      <c r="M174" s="466"/>
      <c r="N174" s="466"/>
      <c r="O174" s="466"/>
      <c r="P174" s="466"/>
      <c r="Q174" s="466"/>
      <c r="R174" s="466"/>
      <c r="S174" s="466"/>
      <c r="T174" s="33"/>
      <c r="U174" s="33"/>
      <c r="V174" s="33"/>
      <c r="W174" s="33"/>
      <c r="X174" s="33"/>
      <c r="Y174" s="33"/>
      <c r="Z174" s="33"/>
      <c r="AA174" s="33"/>
      <c r="AB174" s="33"/>
      <c r="AC174" s="33"/>
      <c r="AD174" s="33"/>
      <c r="AE174" s="33"/>
      <c r="AF174" s="33"/>
      <c r="AG174" s="33"/>
      <c r="AH174" s="33"/>
      <c r="AI174" s="33"/>
      <c r="AJ174" s="33"/>
      <c r="AK174" s="33"/>
      <c r="AL174" s="33"/>
      <c r="AM174" s="466"/>
    </row>
    <row r="175" spans="1:39" ht="18" customHeight="1">
      <c r="A175" s="464"/>
      <c r="B175" s="11"/>
      <c r="C175" s="460"/>
      <c r="D175" s="460"/>
      <c r="E175" s="460"/>
      <c r="F175" s="465"/>
      <c r="G175" s="465"/>
      <c r="H175" s="462"/>
      <c r="I175" s="462"/>
      <c r="J175" s="465"/>
      <c r="K175" s="466"/>
      <c r="L175" s="466"/>
      <c r="M175" s="466"/>
      <c r="N175" s="466"/>
      <c r="O175" s="466"/>
      <c r="P175" s="466"/>
      <c r="Q175" s="466"/>
      <c r="R175" s="466"/>
      <c r="S175" s="466"/>
      <c r="T175" s="33"/>
      <c r="U175" s="33"/>
      <c r="V175" s="33"/>
      <c r="W175" s="33"/>
      <c r="X175" s="33"/>
      <c r="Y175" s="33"/>
      <c r="Z175" s="33"/>
      <c r="AA175" s="33"/>
      <c r="AB175" s="33"/>
      <c r="AC175" s="33"/>
      <c r="AD175" s="33"/>
      <c r="AE175" s="33"/>
      <c r="AF175" s="33"/>
      <c r="AG175" s="33"/>
      <c r="AH175" s="33"/>
      <c r="AI175" s="33"/>
      <c r="AJ175" s="33"/>
      <c r="AK175" s="33"/>
      <c r="AL175" s="33"/>
      <c r="AM175" s="466"/>
    </row>
    <row r="176" spans="1:39" ht="18" customHeight="1">
      <c r="A176" s="464"/>
      <c r="B176" s="11"/>
      <c r="C176" s="460"/>
      <c r="D176" s="460"/>
      <c r="E176" s="460"/>
      <c r="F176" s="465"/>
      <c r="G176" s="465"/>
      <c r="H176" s="462"/>
      <c r="I176" s="462"/>
      <c r="J176" s="465"/>
      <c r="K176" s="466"/>
      <c r="L176" s="466"/>
      <c r="M176" s="466"/>
      <c r="N176" s="466"/>
      <c r="O176" s="466"/>
      <c r="P176" s="466"/>
      <c r="Q176" s="466"/>
      <c r="R176" s="466"/>
      <c r="S176" s="466"/>
      <c r="T176" s="33"/>
      <c r="U176" s="33"/>
      <c r="V176" s="33"/>
      <c r="W176" s="33"/>
      <c r="X176" s="33"/>
      <c r="Y176" s="33"/>
      <c r="Z176" s="33"/>
      <c r="AA176" s="33"/>
      <c r="AB176" s="33"/>
      <c r="AC176" s="33"/>
      <c r="AD176" s="33"/>
      <c r="AE176" s="33"/>
      <c r="AF176" s="33"/>
      <c r="AG176" s="33"/>
      <c r="AH176" s="33"/>
      <c r="AI176" s="33"/>
      <c r="AJ176" s="33"/>
      <c r="AK176" s="33"/>
      <c r="AL176" s="33"/>
      <c r="AM176" s="466"/>
    </row>
    <row r="177" spans="1:39" ht="18" customHeight="1">
      <c r="A177" s="464"/>
      <c r="B177" s="11"/>
      <c r="C177" s="460"/>
      <c r="D177" s="460"/>
      <c r="E177" s="460"/>
      <c r="F177" s="465"/>
      <c r="G177" s="465"/>
      <c r="H177" s="462"/>
      <c r="I177" s="462"/>
      <c r="J177" s="465"/>
      <c r="K177" s="466"/>
      <c r="L177" s="466"/>
      <c r="M177" s="466"/>
      <c r="N177" s="466"/>
      <c r="O177" s="466"/>
      <c r="P177" s="466"/>
      <c r="Q177" s="466"/>
      <c r="R177" s="466"/>
      <c r="S177" s="466"/>
      <c r="T177" s="33"/>
      <c r="U177" s="33"/>
      <c r="V177" s="33"/>
      <c r="W177" s="33"/>
      <c r="X177" s="33"/>
      <c r="Y177" s="33"/>
      <c r="Z177" s="33"/>
      <c r="AA177" s="33"/>
      <c r="AB177" s="33"/>
      <c r="AC177" s="33"/>
      <c r="AD177" s="33"/>
      <c r="AE177" s="33"/>
      <c r="AF177" s="33"/>
      <c r="AG177" s="33"/>
      <c r="AH177" s="33"/>
      <c r="AI177" s="33"/>
      <c r="AJ177" s="33"/>
      <c r="AK177" s="33"/>
      <c r="AL177" s="33"/>
      <c r="AM177" s="466"/>
    </row>
    <row r="178" spans="1:39" ht="18" customHeight="1">
      <c r="A178" s="464"/>
      <c r="B178" s="11"/>
      <c r="C178" s="460"/>
      <c r="D178" s="460"/>
      <c r="E178" s="460"/>
      <c r="F178" s="465"/>
      <c r="G178" s="465"/>
      <c r="H178" s="462"/>
      <c r="I178" s="462"/>
      <c r="J178" s="465"/>
      <c r="K178" s="466"/>
      <c r="L178" s="466"/>
      <c r="M178" s="466"/>
      <c r="N178" s="466"/>
      <c r="O178" s="466"/>
      <c r="P178" s="466"/>
      <c r="Q178" s="466"/>
      <c r="R178" s="466"/>
      <c r="S178" s="466"/>
      <c r="T178" s="33"/>
      <c r="U178" s="33"/>
      <c r="V178" s="33"/>
      <c r="W178" s="33"/>
      <c r="X178" s="33"/>
      <c r="Y178" s="33"/>
      <c r="Z178" s="33"/>
      <c r="AA178" s="33"/>
      <c r="AB178" s="33"/>
      <c r="AC178" s="33"/>
      <c r="AD178" s="33"/>
      <c r="AE178" s="33"/>
      <c r="AF178" s="33"/>
      <c r="AG178" s="33"/>
      <c r="AH178" s="33"/>
      <c r="AI178" s="33"/>
      <c r="AJ178" s="33"/>
      <c r="AK178" s="33"/>
      <c r="AL178" s="33"/>
      <c r="AM178" s="466"/>
    </row>
    <row r="179" spans="1:39" ht="18" customHeight="1">
      <c r="A179" s="464"/>
      <c r="B179" s="11"/>
      <c r="C179" s="460"/>
      <c r="D179" s="460"/>
      <c r="E179" s="460"/>
      <c r="F179" s="465"/>
      <c r="G179" s="465"/>
      <c r="H179" s="462"/>
      <c r="I179" s="462"/>
      <c r="J179" s="465"/>
      <c r="K179" s="466"/>
      <c r="L179" s="466"/>
      <c r="M179" s="466"/>
      <c r="N179" s="466"/>
      <c r="O179" s="466"/>
      <c r="P179" s="466"/>
      <c r="Q179" s="466"/>
      <c r="R179" s="466"/>
      <c r="S179" s="466"/>
      <c r="T179" s="33"/>
      <c r="U179" s="33"/>
      <c r="V179" s="33"/>
      <c r="W179" s="33"/>
      <c r="X179" s="33"/>
      <c r="Y179" s="33"/>
      <c r="Z179" s="33"/>
      <c r="AA179" s="33"/>
      <c r="AB179" s="33"/>
      <c r="AC179" s="33"/>
      <c r="AD179" s="33"/>
      <c r="AE179" s="33"/>
      <c r="AF179" s="33"/>
      <c r="AG179" s="33"/>
      <c r="AH179" s="33"/>
      <c r="AI179" s="33"/>
      <c r="AJ179" s="33"/>
      <c r="AK179" s="33"/>
      <c r="AL179" s="33"/>
      <c r="AM179" s="466"/>
    </row>
    <row r="180" spans="1:39" ht="18" customHeight="1">
      <c r="A180" s="464"/>
      <c r="B180" s="11"/>
      <c r="C180" s="460"/>
      <c r="D180" s="460"/>
      <c r="E180" s="460"/>
      <c r="F180" s="465"/>
      <c r="G180" s="465"/>
      <c r="H180" s="462"/>
      <c r="I180" s="462"/>
      <c r="J180" s="465"/>
      <c r="K180" s="466"/>
      <c r="L180" s="466"/>
      <c r="M180" s="466"/>
      <c r="N180" s="466"/>
      <c r="O180" s="466"/>
      <c r="P180" s="466"/>
      <c r="Q180" s="466"/>
      <c r="R180" s="466"/>
      <c r="S180" s="466"/>
      <c r="T180" s="33"/>
      <c r="U180" s="33"/>
      <c r="V180" s="33"/>
      <c r="W180" s="33"/>
      <c r="X180" s="33"/>
      <c r="Y180" s="33"/>
      <c r="Z180" s="33"/>
      <c r="AA180" s="33"/>
      <c r="AB180" s="33"/>
      <c r="AC180" s="33"/>
      <c r="AD180" s="33"/>
      <c r="AE180" s="33"/>
      <c r="AF180" s="33"/>
      <c r="AG180" s="33"/>
      <c r="AH180" s="33"/>
      <c r="AI180" s="33"/>
      <c r="AJ180" s="33"/>
      <c r="AK180" s="33"/>
      <c r="AL180" s="33"/>
      <c r="AM180" s="466"/>
    </row>
    <row r="181" spans="1:39" ht="18" customHeight="1">
      <c r="A181" s="464"/>
      <c r="B181" s="11"/>
      <c r="C181" s="460"/>
      <c r="D181" s="460"/>
      <c r="E181" s="460"/>
      <c r="F181" s="465"/>
      <c r="G181" s="465"/>
      <c r="H181" s="462"/>
      <c r="I181" s="462"/>
      <c r="J181" s="465"/>
      <c r="K181" s="466"/>
      <c r="L181" s="466"/>
      <c r="M181" s="466"/>
      <c r="N181" s="466"/>
      <c r="O181" s="466"/>
      <c r="P181" s="466"/>
      <c r="Q181" s="466"/>
      <c r="R181" s="466"/>
      <c r="S181" s="466"/>
      <c r="T181" s="33"/>
      <c r="U181" s="33"/>
      <c r="V181" s="33"/>
      <c r="W181" s="33"/>
      <c r="X181" s="33"/>
      <c r="Y181" s="33"/>
      <c r="Z181" s="33"/>
      <c r="AA181" s="33"/>
      <c r="AB181" s="33"/>
      <c r="AC181" s="33"/>
      <c r="AD181" s="33"/>
      <c r="AE181" s="33"/>
      <c r="AF181" s="33"/>
      <c r="AG181" s="33"/>
      <c r="AH181" s="33"/>
      <c r="AI181" s="33"/>
      <c r="AJ181" s="33"/>
      <c r="AK181" s="33"/>
      <c r="AL181" s="33"/>
      <c r="AM181" s="466"/>
    </row>
    <row r="182" spans="1:39" ht="18" customHeight="1">
      <c r="A182" s="464"/>
      <c r="B182" s="11"/>
      <c r="C182" s="460"/>
      <c r="D182" s="460"/>
      <c r="E182" s="460"/>
      <c r="F182" s="465"/>
      <c r="G182" s="465"/>
      <c r="H182" s="462"/>
      <c r="I182" s="462"/>
      <c r="J182" s="465"/>
      <c r="K182" s="466"/>
      <c r="L182" s="466"/>
      <c r="M182" s="466"/>
      <c r="N182" s="466"/>
      <c r="O182" s="466"/>
      <c r="P182" s="466"/>
      <c r="Q182" s="466"/>
      <c r="R182" s="466"/>
      <c r="S182" s="466"/>
      <c r="T182" s="33"/>
      <c r="U182" s="33"/>
      <c r="V182" s="33"/>
      <c r="W182" s="33"/>
      <c r="X182" s="33"/>
      <c r="Y182" s="33"/>
      <c r="Z182" s="33"/>
      <c r="AA182" s="33"/>
      <c r="AB182" s="33"/>
      <c r="AC182" s="33"/>
      <c r="AD182" s="33"/>
      <c r="AE182" s="33"/>
      <c r="AF182" s="33"/>
      <c r="AG182" s="33"/>
      <c r="AH182" s="33"/>
      <c r="AI182" s="33"/>
      <c r="AJ182" s="33"/>
      <c r="AK182" s="33"/>
      <c r="AL182" s="33"/>
      <c r="AM182" s="466"/>
    </row>
    <row r="183" spans="1:39" ht="18" customHeight="1">
      <c r="A183" s="464"/>
      <c r="B183" s="11"/>
      <c r="C183" s="460"/>
      <c r="D183" s="460"/>
      <c r="E183" s="460"/>
      <c r="F183" s="465"/>
      <c r="G183" s="465"/>
      <c r="H183" s="462"/>
      <c r="I183" s="462"/>
      <c r="J183" s="465"/>
      <c r="K183" s="466"/>
      <c r="L183" s="466"/>
      <c r="M183" s="466"/>
      <c r="N183" s="466"/>
      <c r="O183" s="466"/>
      <c r="P183" s="466"/>
      <c r="Q183" s="466"/>
      <c r="R183" s="466"/>
      <c r="S183" s="466"/>
      <c r="T183" s="33"/>
      <c r="U183" s="33"/>
      <c r="V183" s="33"/>
      <c r="W183" s="33"/>
      <c r="X183" s="33"/>
      <c r="Y183" s="33"/>
      <c r="Z183" s="33"/>
      <c r="AA183" s="33"/>
      <c r="AB183" s="33"/>
      <c r="AC183" s="33"/>
      <c r="AD183" s="33"/>
      <c r="AE183" s="33"/>
      <c r="AF183" s="33"/>
      <c r="AG183" s="33"/>
      <c r="AH183" s="33"/>
      <c r="AI183" s="33"/>
      <c r="AJ183" s="33"/>
      <c r="AK183" s="33"/>
      <c r="AL183" s="33"/>
      <c r="AM183" s="466"/>
    </row>
    <row r="184" spans="1:39" ht="18" customHeight="1">
      <c r="A184" s="464"/>
      <c r="B184" s="11"/>
      <c r="C184" s="460"/>
      <c r="D184" s="460"/>
      <c r="E184" s="460"/>
      <c r="F184" s="465"/>
      <c r="G184" s="465"/>
      <c r="H184" s="462"/>
      <c r="I184" s="462"/>
      <c r="J184" s="465"/>
      <c r="K184" s="466"/>
      <c r="L184" s="466"/>
      <c r="M184" s="466"/>
      <c r="N184" s="466"/>
      <c r="O184" s="466"/>
      <c r="P184" s="466"/>
      <c r="Q184" s="466"/>
      <c r="R184" s="466"/>
      <c r="S184" s="466"/>
      <c r="T184" s="33"/>
      <c r="U184" s="33"/>
      <c r="V184" s="33"/>
      <c r="W184" s="33"/>
      <c r="X184" s="33"/>
      <c r="Y184" s="33"/>
      <c r="Z184" s="33"/>
      <c r="AA184" s="33"/>
      <c r="AB184" s="33"/>
      <c r="AC184" s="33"/>
      <c r="AD184" s="33"/>
      <c r="AE184" s="33"/>
      <c r="AF184" s="33"/>
      <c r="AG184" s="33"/>
      <c r="AH184" s="33"/>
      <c r="AI184" s="33"/>
      <c r="AJ184" s="33"/>
      <c r="AK184" s="33"/>
      <c r="AL184" s="33"/>
      <c r="AM184" s="466"/>
    </row>
    <row r="185" spans="1:39" ht="18" customHeight="1">
      <c r="A185" s="464"/>
      <c r="B185" s="11"/>
      <c r="C185" s="460"/>
      <c r="D185" s="460"/>
      <c r="E185" s="460"/>
      <c r="F185" s="465"/>
      <c r="G185" s="465"/>
      <c r="H185" s="462"/>
      <c r="I185" s="462"/>
      <c r="J185" s="465"/>
      <c r="K185" s="466"/>
      <c r="L185" s="466"/>
      <c r="M185" s="466"/>
      <c r="N185" s="466"/>
      <c r="O185" s="466"/>
      <c r="P185" s="466"/>
      <c r="Q185" s="466"/>
      <c r="R185" s="466"/>
      <c r="S185" s="466"/>
      <c r="T185" s="33"/>
      <c r="U185" s="33"/>
      <c r="V185" s="33"/>
      <c r="W185" s="33"/>
      <c r="X185" s="33"/>
      <c r="Y185" s="33"/>
      <c r="Z185" s="33"/>
      <c r="AA185" s="33"/>
      <c r="AB185" s="33"/>
      <c r="AC185" s="33"/>
      <c r="AD185" s="33"/>
      <c r="AE185" s="33"/>
      <c r="AF185" s="33"/>
      <c r="AG185" s="33"/>
      <c r="AH185" s="33"/>
      <c r="AI185" s="33"/>
      <c r="AJ185" s="33"/>
      <c r="AK185" s="33"/>
      <c r="AL185" s="33"/>
      <c r="AM185" s="466"/>
    </row>
    <row r="186" spans="1:39" ht="18" customHeight="1">
      <c r="A186" s="464"/>
      <c r="B186" s="11"/>
      <c r="C186" s="460"/>
      <c r="D186" s="460"/>
      <c r="E186" s="460"/>
      <c r="F186" s="465"/>
      <c r="G186" s="465"/>
      <c r="H186" s="462"/>
      <c r="I186" s="462"/>
      <c r="J186" s="465"/>
      <c r="K186" s="466"/>
      <c r="L186" s="466"/>
      <c r="M186" s="466"/>
      <c r="N186" s="466"/>
      <c r="O186" s="466"/>
      <c r="P186" s="466"/>
      <c r="Q186" s="466"/>
      <c r="R186" s="466"/>
      <c r="S186" s="466"/>
      <c r="T186" s="33"/>
      <c r="U186" s="33"/>
      <c r="V186" s="33"/>
      <c r="W186" s="33"/>
      <c r="X186" s="33"/>
      <c r="Y186" s="33"/>
      <c r="Z186" s="33"/>
      <c r="AA186" s="33"/>
      <c r="AB186" s="33"/>
      <c r="AC186" s="33"/>
      <c r="AD186" s="33"/>
      <c r="AE186" s="33"/>
      <c r="AF186" s="33"/>
      <c r="AG186" s="33"/>
      <c r="AH186" s="33"/>
      <c r="AI186" s="33"/>
      <c r="AJ186" s="33"/>
      <c r="AK186" s="33"/>
      <c r="AL186" s="33"/>
      <c r="AM186" s="466"/>
    </row>
    <row r="187" spans="1:39" ht="18" customHeight="1">
      <c r="A187" s="464"/>
      <c r="B187" s="11"/>
      <c r="C187" s="460"/>
      <c r="D187" s="460"/>
      <c r="E187" s="460"/>
      <c r="F187" s="465"/>
      <c r="G187" s="465"/>
      <c r="H187" s="462"/>
      <c r="I187" s="462"/>
      <c r="J187" s="465"/>
      <c r="K187" s="466"/>
      <c r="L187" s="466"/>
      <c r="M187" s="466"/>
      <c r="N187" s="466"/>
      <c r="O187" s="466"/>
      <c r="P187" s="466"/>
      <c r="Q187" s="466"/>
      <c r="R187" s="466"/>
      <c r="S187" s="466"/>
      <c r="T187" s="33"/>
      <c r="U187" s="33"/>
      <c r="V187" s="33"/>
      <c r="W187" s="33"/>
      <c r="X187" s="33"/>
      <c r="Y187" s="33"/>
      <c r="Z187" s="33"/>
      <c r="AA187" s="33"/>
      <c r="AB187" s="33"/>
      <c r="AC187" s="33"/>
      <c r="AD187" s="33"/>
      <c r="AE187" s="33"/>
      <c r="AF187" s="33"/>
      <c r="AG187" s="33"/>
      <c r="AH187" s="33"/>
      <c r="AI187" s="33"/>
      <c r="AJ187" s="33"/>
      <c r="AK187" s="33"/>
      <c r="AL187" s="33"/>
      <c r="AM187" s="466"/>
    </row>
    <row r="188" spans="1:39" ht="18" customHeight="1">
      <c r="A188" s="464"/>
      <c r="B188" s="11"/>
      <c r="C188" s="460"/>
      <c r="D188" s="460"/>
      <c r="E188" s="460"/>
      <c r="F188" s="465"/>
      <c r="G188" s="465"/>
      <c r="H188" s="462"/>
      <c r="I188" s="462"/>
      <c r="J188" s="465"/>
      <c r="K188" s="466"/>
      <c r="L188" s="466"/>
      <c r="M188" s="466"/>
      <c r="N188" s="466"/>
      <c r="O188" s="466"/>
      <c r="P188" s="466"/>
      <c r="Q188" s="466"/>
      <c r="R188" s="466"/>
      <c r="S188" s="466"/>
      <c r="T188" s="33"/>
      <c r="U188" s="33"/>
      <c r="V188" s="33"/>
      <c r="W188" s="33"/>
      <c r="X188" s="33"/>
      <c r="Y188" s="33"/>
      <c r="Z188" s="33"/>
      <c r="AA188" s="33"/>
      <c r="AB188" s="33"/>
      <c r="AC188" s="33"/>
      <c r="AD188" s="33"/>
      <c r="AE188" s="33"/>
      <c r="AF188" s="33"/>
      <c r="AG188" s="33"/>
      <c r="AH188" s="33"/>
      <c r="AI188" s="33"/>
      <c r="AJ188" s="33"/>
      <c r="AK188" s="33"/>
      <c r="AL188" s="33"/>
      <c r="AM188" s="466"/>
    </row>
    <row r="189" spans="1:39" ht="18" customHeight="1">
      <c r="A189" s="464"/>
      <c r="B189" s="11"/>
      <c r="C189" s="460"/>
      <c r="D189" s="460"/>
      <c r="E189" s="460"/>
      <c r="F189" s="465"/>
      <c r="G189" s="465"/>
      <c r="H189" s="462"/>
      <c r="I189" s="462"/>
      <c r="J189" s="465"/>
      <c r="K189" s="466"/>
      <c r="L189" s="466"/>
      <c r="M189" s="466"/>
      <c r="N189" s="466"/>
      <c r="O189" s="466"/>
      <c r="P189" s="466"/>
      <c r="Q189" s="466"/>
      <c r="R189" s="466"/>
      <c r="S189" s="466"/>
      <c r="T189" s="33"/>
      <c r="U189" s="33"/>
      <c r="V189" s="33"/>
      <c r="W189" s="33"/>
      <c r="X189" s="33"/>
      <c r="Y189" s="33"/>
      <c r="Z189" s="33"/>
      <c r="AA189" s="33"/>
      <c r="AB189" s="33"/>
      <c r="AC189" s="33"/>
      <c r="AD189" s="33"/>
      <c r="AE189" s="33"/>
      <c r="AF189" s="33"/>
      <c r="AG189" s="33"/>
      <c r="AH189" s="33"/>
      <c r="AI189" s="33"/>
      <c r="AJ189" s="33"/>
      <c r="AK189" s="33"/>
      <c r="AL189" s="33"/>
      <c r="AM189" s="466"/>
    </row>
    <row r="190" spans="1:39" ht="18" customHeight="1">
      <c r="A190" s="464"/>
      <c r="B190" s="11"/>
      <c r="C190" s="460"/>
      <c r="D190" s="460"/>
      <c r="E190" s="460"/>
      <c r="F190" s="465"/>
      <c r="G190" s="465"/>
      <c r="H190" s="462"/>
      <c r="I190" s="462"/>
      <c r="J190" s="465"/>
      <c r="K190" s="466"/>
      <c r="L190" s="466"/>
      <c r="M190" s="466"/>
      <c r="N190" s="466"/>
      <c r="O190" s="466"/>
      <c r="P190" s="466"/>
      <c r="Q190" s="466"/>
      <c r="R190" s="466"/>
      <c r="S190" s="466"/>
      <c r="T190" s="33"/>
      <c r="U190" s="33"/>
      <c r="V190" s="33"/>
      <c r="W190" s="33"/>
      <c r="X190" s="33"/>
      <c r="Y190" s="33"/>
      <c r="Z190" s="33"/>
      <c r="AA190" s="33"/>
      <c r="AB190" s="33"/>
      <c r="AC190" s="33"/>
      <c r="AD190" s="33"/>
      <c r="AE190" s="33"/>
      <c r="AF190" s="33"/>
      <c r="AG190" s="33"/>
      <c r="AH190" s="33"/>
      <c r="AI190" s="33"/>
      <c r="AJ190" s="33"/>
      <c r="AK190" s="33"/>
      <c r="AL190" s="33"/>
      <c r="AM190" s="466"/>
    </row>
    <row r="191" spans="1:39" ht="18" customHeight="1">
      <c r="A191" s="464"/>
      <c r="B191" s="11"/>
      <c r="C191" s="460"/>
      <c r="D191" s="460"/>
      <c r="E191" s="460"/>
      <c r="F191" s="465"/>
      <c r="G191" s="465"/>
      <c r="H191" s="462"/>
      <c r="I191" s="462"/>
      <c r="J191" s="465"/>
      <c r="K191" s="466"/>
      <c r="L191" s="466"/>
      <c r="M191" s="466"/>
      <c r="N191" s="466"/>
      <c r="O191" s="466"/>
      <c r="P191" s="466"/>
      <c r="Q191" s="466"/>
      <c r="R191" s="466"/>
      <c r="S191" s="466"/>
      <c r="T191" s="33"/>
      <c r="U191" s="33"/>
      <c r="V191" s="33"/>
      <c r="W191" s="33"/>
      <c r="X191" s="33"/>
      <c r="Y191" s="33"/>
      <c r="Z191" s="33"/>
      <c r="AA191" s="33"/>
      <c r="AB191" s="33"/>
      <c r="AC191" s="33"/>
      <c r="AD191" s="33"/>
      <c r="AE191" s="33"/>
      <c r="AF191" s="33"/>
      <c r="AG191" s="33"/>
      <c r="AH191" s="33"/>
      <c r="AI191" s="33"/>
      <c r="AJ191" s="33"/>
      <c r="AK191" s="33"/>
      <c r="AL191" s="33"/>
      <c r="AM191" s="466"/>
    </row>
    <row r="192" spans="1:39" ht="18" customHeight="1">
      <c r="A192" s="464"/>
      <c r="B192" s="11"/>
      <c r="C192" s="460"/>
      <c r="D192" s="460"/>
      <c r="E192" s="460"/>
      <c r="F192" s="465"/>
      <c r="G192" s="465"/>
      <c r="H192" s="462"/>
      <c r="I192" s="462"/>
      <c r="J192" s="465"/>
      <c r="K192" s="466"/>
      <c r="L192" s="466"/>
      <c r="M192" s="466"/>
      <c r="N192" s="466"/>
      <c r="O192" s="466"/>
      <c r="P192" s="466"/>
      <c r="Q192" s="466"/>
      <c r="R192" s="466"/>
      <c r="S192" s="466"/>
      <c r="T192" s="33"/>
      <c r="U192" s="33"/>
      <c r="V192" s="33"/>
      <c r="W192" s="33"/>
      <c r="X192" s="33"/>
      <c r="Y192" s="33"/>
      <c r="Z192" s="33"/>
      <c r="AA192" s="33"/>
      <c r="AB192" s="33"/>
      <c r="AC192" s="33"/>
      <c r="AD192" s="33"/>
      <c r="AE192" s="33"/>
      <c r="AF192" s="33"/>
      <c r="AG192" s="33"/>
      <c r="AH192" s="33"/>
      <c r="AI192" s="33"/>
      <c r="AJ192" s="33"/>
      <c r="AK192" s="33"/>
      <c r="AL192" s="33"/>
      <c r="AM192" s="466"/>
    </row>
    <row r="193" spans="1:39" ht="18" customHeight="1">
      <c r="A193" s="464"/>
      <c r="B193" s="11"/>
      <c r="C193" s="460"/>
      <c r="D193" s="460"/>
      <c r="E193" s="460"/>
      <c r="F193" s="465"/>
      <c r="G193" s="465"/>
      <c r="H193" s="462"/>
      <c r="I193" s="462"/>
      <c r="J193" s="465"/>
      <c r="K193" s="466"/>
      <c r="L193" s="466"/>
      <c r="M193" s="466"/>
      <c r="N193" s="466"/>
      <c r="O193" s="466"/>
      <c r="P193" s="466"/>
      <c r="Q193" s="466"/>
      <c r="R193" s="466"/>
      <c r="S193" s="466"/>
      <c r="T193" s="33"/>
      <c r="U193" s="33"/>
      <c r="V193" s="33"/>
      <c r="W193" s="33"/>
      <c r="X193" s="33"/>
      <c r="Y193" s="33"/>
      <c r="Z193" s="33"/>
      <c r="AA193" s="33"/>
      <c r="AB193" s="33"/>
      <c r="AC193" s="33"/>
      <c r="AD193" s="33"/>
      <c r="AE193" s="33"/>
      <c r="AF193" s="33"/>
      <c r="AG193" s="33"/>
      <c r="AH193" s="33"/>
      <c r="AI193" s="33"/>
      <c r="AJ193" s="33"/>
      <c r="AK193" s="33"/>
      <c r="AL193" s="33"/>
      <c r="AM193" s="466"/>
    </row>
    <row r="194" spans="1:39" ht="18" customHeight="1">
      <c r="A194" s="464"/>
      <c r="B194" s="11"/>
      <c r="C194" s="460"/>
      <c r="D194" s="460"/>
      <c r="E194" s="460"/>
      <c r="F194" s="465"/>
      <c r="G194" s="465"/>
      <c r="H194" s="462"/>
      <c r="I194" s="462"/>
      <c r="J194" s="465"/>
      <c r="K194" s="466"/>
      <c r="L194" s="466"/>
      <c r="M194" s="466"/>
      <c r="N194" s="466"/>
      <c r="O194" s="466"/>
      <c r="P194" s="466"/>
      <c r="Q194" s="466"/>
      <c r="R194" s="466"/>
      <c r="S194" s="466"/>
      <c r="T194" s="33"/>
      <c r="U194" s="33"/>
      <c r="V194" s="33"/>
      <c r="W194" s="33"/>
      <c r="X194" s="33"/>
      <c r="Y194" s="33"/>
      <c r="Z194" s="33"/>
      <c r="AA194" s="33"/>
      <c r="AB194" s="33"/>
      <c r="AC194" s="33"/>
      <c r="AD194" s="33"/>
      <c r="AE194" s="33"/>
      <c r="AF194" s="33"/>
      <c r="AG194" s="33"/>
      <c r="AH194" s="33"/>
      <c r="AI194" s="33"/>
      <c r="AJ194" s="33"/>
      <c r="AK194" s="33"/>
      <c r="AL194" s="33"/>
      <c r="AM194" s="466"/>
    </row>
    <row r="195" spans="1:39" ht="18" customHeight="1">
      <c r="A195" s="464"/>
      <c r="B195" s="11"/>
      <c r="C195" s="460"/>
      <c r="D195" s="460"/>
      <c r="E195" s="460"/>
      <c r="F195" s="465"/>
      <c r="G195" s="465"/>
      <c r="H195" s="462"/>
      <c r="I195" s="462"/>
      <c r="J195" s="465"/>
      <c r="K195" s="466"/>
      <c r="L195" s="466"/>
      <c r="M195" s="466"/>
      <c r="N195" s="466"/>
      <c r="O195" s="466"/>
      <c r="P195" s="466"/>
      <c r="Q195" s="466"/>
      <c r="R195" s="466"/>
      <c r="S195" s="466"/>
      <c r="T195" s="33"/>
      <c r="U195" s="33"/>
      <c r="V195" s="33"/>
      <c r="W195" s="33"/>
      <c r="X195" s="33"/>
      <c r="Y195" s="33"/>
      <c r="Z195" s="33"/>
      <c r="AA195" s="33"/>
      <c r="AB195" s="33"/>
      <c r="AC195" s="33"/>
      <c r="AD195" s="33"/>
      <c r="AE195" s="33"/>
      <c r="AF195" s="33"/>
      <c r="AG195" s="33"/>
      <c r="AH195" s="33"/>
      <c r="AI195" s="33"/>
      <c r="AJ195" s="33"/>
      <c r="AK195" s="33"/>
      <c r="AL195" s="33"/>
      <c r="AM195" s="466"/>
    </row>
    <row r="196" spans="1:39" ht="18" customHeight="1">
      <c r="A196" s="464"/>
      <c r="B196" s="11"/>
      <c r="C196" s="460"/>
      <c r="D196" s="460"/>
      <c r="E196" s="460"/>
      <c r="F196" s="465"/>
      <c r="G196" s="465"/>
      <c r="H196" s="462"/>
      <c r="I196" s="462"/>
      <c r="J196" s="465"/>
      <c r="K196" s="466"/>
      <c r="L196" s="466"/>
      <c r="M196" s="466"/>
      <c r="N196" s="466"/>
      <c r="O196" s="466"/>
      <c r="P196" s="466"/>
      <c r="Q196" s="466"/>
      <c r="R196" s="466"/>
      <c r="S196" s="466"/>
      <c r="T196" s="33"/>
      <c r="U196" s="33"/>
      <c r="V196" s="33"/>
      <c r="W196" s="33"/>
      <c r="X196" s="33"/>
      <c r="Y196" s="33"/>
      <c r="Z196" s="33"/>
      <c r="AA196" s="33"/>
      <c r="AB196" s="33"/>
      <c r="AC196" s="33"/>
      <c r="AD196" s="33"/>
      <c r="AE196" s="33"/>
      <c r="AF196" s="33"/>
      <c r="AG196" s="33"/>
      <c r="AH196" s="33"/>
      <c r="AI196" s="33"/>
      <c r="AJ196" s="33"/>
      <c r="AK196" s="33"/>
      <c r="AL196" s="33"/>
      <c r="AM196" s="466"/>
    </row>
    <row r="197" spans="1:39" ht="18" customHeight="1">
      <c r="A197" s="464"/>
      <c r="B197" s="11"/>
      <c r="C197" s="460"/>
      <c r="D197" s="460"/>
      <c r="E197" s="460"/>
      <c r="F197" s="465"/>
      <c r="G197" s="465"/>
      <c r="H197" s="462"/>
      <c r="I197" s="462"/>
      <c r="J197" s="465"/>
      <c r="K197" s="466"/>
      <c r="L197" s="466"/>
      <c r="M197" s="466"/>
      <c r="N197" s="466"/>
      <c r="O197" s="466"/>
      <c r="P197" s="466"/>
      <c r="Q197" s="466"/>
      <c r="R197" s="466"/>
      <c r="S197" s="466"/>
      <c r="T197" s="33"/>
      <c r="U197" s="33"/>
      <c r="V197" s="33"/>
      <c r="W197" s="33"/>
      <c r="X197" s="33"/>
      <c r="Y197" s="33"/>
      <c r="Z197" s="33"/>
      <c r="AA197" s="33"/>
      <c r="AB197" s="33"/>
      <c r="AC197" s="33"/>
      <c r="AD197" s="33"/>
      <c r="AE197" s="33"/>
      <c r="AF197" s="33"/>
      <c r="AG197" s="33"/>
      <c r="AH197" s="33"/>
      <c r="AI197" s="33"/>
      <c r="AJ197" s="33"/>
      <c r="AK197" s="33"/>
      <c r="AL197" s="33"/>
      <c r="AM197" s="466"/>
    </row>
    <row r="198" spans="1:39" ht="18" customHeight="1">
      <c r="A198" s="464"/>
      <c r="B198" s="11"/>
      <c r="C198" s="460"/>
      <c r="D198" s="460"/>
      <c r="E198" s="460"/>
      <c r="F198" s="465"/>
      <c r="G198" s="465"/>
      <c r="H198" s="462"/>
      <c r="I198" s="462"/>
      <c r="J198" s="465"/>
      <c r="K198" s="466"/>
      <c r="L198" s="466"/>
      <c r="M198" s="466"/>
      <c r="N198" s="466"/>
      <c r="O198" s="466"/>
      <c r="P198" s="466"/>
      <c r="Q198" s="466"/>
      <c r="R198" s="466"/>
      <c r="S198" s="466"/>
      <c r="T198" s="33"/>
      <c r="U198" s="33"/>
      <c r="V198" s="33"/>
      <c r="W198" s="33"/>
      <c r="X198" s="33"/>
      <c r="Y198" s="33"/>
      <c r="Z198" s="33"/>
      <c r="AA198" s="33"/>
      <c r="AB198" s="33"/>
      <c r="AC198" s="33"/>
      <c r="AD198" s="33"/>
      <c r="AE198" s="33"/>
      <c r="AF198" s="33"/>
      <c r="AG198" s="33"/>
      <c r="AH198" s="33"/>
      <c r="AI198" s="33"/>
      <c r="AJ198" s="33"/>
      <c r="AK198" s="33"/>
      <c r="AL198" s="33"/>
      <c r="AM198" s="466"/>
    </row>
    <row r="199" spans="1:39" ht="18" customHeight="1">
      <c r="A199" s="464"/>
      <c r="B199" s="11"/>
      <c r="C199" s="460"/>
      <c r="D199" s="460"/>
      <c r="E199" s="460"/>
      <c r="F199" s="465"/>
      <c r="G199" s="465"/>
      <c r="H199" s="462"/>
      <c r="I199" s="462"/>
      <c r="J199" s="465"/>
      <c r="K199" s="466"/>
      <c r="L199" s="466"/>
      <c r="M199" s="466"/>
      <c r="N199" s="466"/>
      <c r="O199" s="466"/>
      <c r="P199" s="466"/>
      <c r="Q199" s="466"/>
      <c r="R199" s="466"/>
      <c r="S199" s="466"/>
      <c r="T199" s="33"/>
      <c r="U199" s="33"/>
      <c r="V199" s="33"/>
      <c r="W199" s="33"/>
      <c r="X199" s="33"/>
      <c r="Y199" s="33"/>
      <c r="Z199" s="33"/>
      <c r="AA199" s="33"/>
      <c r="AB199" s="33"/>
      <c r="AC199" s="33"/>
      <c r="AD199" s="33"/>
      <c r="AE199" s="33"/>
      <c r="AF199" s="33"/>
      <c r="AG199" s="33"/>
      <c r="AH199" s="33"/>
      <c r="AI199" s="33"/>
      <c r="AJ199" s="33"/>
      <c r="AK199" s="33"/>
      <c r="AL199" s="33"/>
      <c r="AM199" s="466"/>
    </row>
    <row r="200" spans="1:39" ht="18" customHeight="1">
      <c r="A200" s="464"/>
      <c r="B200" s="11"/>
      <c r="C200" s="460"/>
      <c r="D200" s="460"/>
      <c r="E200" s="460"/>
      <c r="F200" s="465"/>
      <c r="G200" s="465"/>
      <c r="H200" s="462"/>
      <c r="I200" s="462"/>
      <c r="J200" s="465"/>
      <c r="K200" s="466"/>
      <c r="L200" s="466"/>
      <c r="M200" s="466"/>
      <c r="N200" s="466"/>
      <c r="O200" s="466"/>
      <c r="P200" s="466"/>
      <c r="Q200" s="466"/>
      <c r="R200" s="466"/>
      <c r="S200" s="466"/>
      <c r="T200" s="33"/>
      <c r="U200" s="33"/>
      <c r="V200" s="33"/>
      <c r="W200" s="33"/>
      <c r="X200" s="33"/>
      <c r="Y200" s="33"/>
      <c r="Z200" s="33"/>
      <c r="AA200" s="33"/>
      <c r="AB200" s="33"/>
      <c r="AC200" s="33"/>
      <c r="AD200" s="33"/>
      <c r="AE200" s="33"/>
      <c r="AF200" s="33"/>
      <c r="AG200" s="33"/>
      <c r="AH200" s="33"/>
      <c r="AI200" s="33"/>
      <c r="AJ200" s="33"/>
      <c r="AK200" s="33"/>
      <c r="AL200" s="33"/>
      <c r="AM200" s="466"/>
    </row>
    <row r="201" spans="1:39" ht="18" customHeight="1">
      <c r="A201" s="464"/>
      <c r="B201" s="11"/>
      <c r="C201" s="460"/>
      <c r="D201" s="460"/>
      <c r="E201" s="460"/>
      <c r="F201" s="465"/>
      <c r="G201" s="465"/>
      <c r="H201" s="462"/>
      <c r="I201" s="462"/>
      <c r="J201" s="465"/>
      <c r="K201" s="466"/>
      <c r="L201" s="466"/>
      <c r="M201" s="466"/>
      <c r="N201" s="466"/>
      <c r="O201" s="466"/>
      <c r="P201" s="466"/>
      <c r="Q201" s="466"/>
      <c r="R201" s="466"/>
      <c r="S201" s="466"/>
      <c r="T201" s="33"/>
      <c r="U201" s="33"/>
      <c r="V201" s="33"/>
      <c r="W201" s="33"/>
      <c r="X201" s="33"/>
      <c r="Y201" s="33"/>
      <c r="Z201" s="33"/>
      <c r="AA201" s="33"/>
      <c r="AB201" s="33"/>
      <c r="AC201" s="33"/>
      <c r="AD201" s="33"/>
      <c r="AE201" s="33"/>
      <c r="AF201" s="33"/>
      <c r="AG201" s="33"/>
      <c r="AH201" s="33"/>
      <c r="AI201" s="33"/>
      <c r="AJ201" s="33"/>
      <c r="AK201" s="33"/>
      <c r="AL201" s="33"/>
      <c r="AM201" s="466"/>
    </row>
    <row r="202" spans="1:39" ht="18" customHeight="1">
      <c r="A202" s="464"/>
      <c r="B202" s="11"/>
      <c r="C202" s="460"/>
      <c r="D202" s="460"/>
      <c r="E202" s="460"/>
      <c r="F202" s="465"/>
      <c r="G202" s="465"/>
      <c r="H202" s="462"/>
      <c r="I202" s="462"/>
      <c r="J202" s="465"/>
      <c r="K202" s="466"/>
      <c r="L202" s="466"/>
      <c r="M202" s="466"/>
      <c r="N202" s="466"/>
      <c r="O202" s="466"/>
      <c r="P202" s="466"/>
      <c r="Q202" s="466"/>
      <c r="R202" s="466"/>
      <c r="S202" s="466"/>
      <c r="T202" s="33"/>
      <c r="U202" s="33"/>
      <c r="V202" s="33"/>
      <c r="W202" s="33"/>
      <c r="X202" s="33"/>
      <c r="Y202" s="33"/>
      <c r="Z202" s="33"/>
      <c r="AA202" s="33"/>
      <c r="AB202" s="33"/>
      <c r="AC202" s="33"/>
      <c r="AD202" s="33"/>
      <c r="AE202" s="33"/>
      <c r="AF202" s="33"/>
      <c r="AG202" s="33"/>
      <c r="AH202" s="33"/>
      <c r="AI202" s="33"/>
      <c r="AJ202" s="33"/>
      <c r="AK202" s="33"/>
      <c r="AL202" s="33"/>
      <c r="AM202" s="466"/>
    </row>
    <row r="203" spans="1:39" ht="18" customHeight="1">
      <c r="A203" s="464"/>
      <c r="B203" s="11"/>
      <c r="C203" s="460"/>
      <c r="D203" s="460"/>
      <c r="E203" s="460"/>
      <c r="F203" s="465"/>
      <c r="G203" s="465"/>
      <c r="H203" s="462"/>
      <c r="I203" s="462"/>
      <c r="J203" s="465"/>
      <c r="K203" s="466"/>
      <c r="L203" s="466"/>
      <c r="M203" s="466"/>
      <c r="N203" s="466"/>
      <c r="O203" s="466"/>
      <c r="P203" s="466"/>
      <c r="Q203" s="466"/>
      <c r="R203" s="466"/>
      <c r="S203" s="466"/>
      <c r="T203" s="33"/>
      <c r="U203" s="33"/>
      <c r="V203" s="33"/>
      <c r="W203" s="33"/>
      <c r="X203" s="33"/>
      <c r="Y203" s="33"/>
      <c r="Z203" s="33"/>
      <c r="AA203" s="33"/>
      <c r="AB203" s="33"/>
      <c r="AC203" s="33"/>
      <c r="AD203" s="33"/>
      <c r="AE203" s="33"/>
      <c r="AF203" s="33"/>
      <c r="AG203" s="33"/>
      <c r="AH203" s="33"/>
      <c r="AI203" s="33"/>
      <c r="AJ203" s="33"/>
      <c r="AK203" s="33"/>
      <c r="AL203" s="33"/>
      <c r="AM203" s="466"/>
    </row>
    <row r="204" spans="1:39" ht="18" customHeight="1">
      <c r="A204" s="464"/>
      <c r="B204" s="11"/>
      <c r="C204" s="460"/>
      <c r="D204" s="460"/>
      <c r="E204" s="460"/>
      <c r="F204" s="465"/>
      <c r="G204" s="465"/>
      <c r="H204" s="462"/>
      <c r="I204" s="462"/>
      <c r="J204" s="465"/>
      <c r="K204" s="466"/>
      <c r="L204" s="466"/>
      <c r="M204" s="466"/>
      <c r="N204" s="466"/>
      <c r="O204" s="466"/>
      <c r="P204" s="466"/>
      <c r="Q204" s="466"/>
      <c r="R204" s="466"/>
      <c r="S204" s="466"/>
      <c r="T204" s="33"/>
      <c r="U204" s="33"/>
      <c r="V204" s="33"/>
      <c r="W204" s="33"/>
      <c r="X204" s="33"/>
      <c r="Y204" s="33"/>
      <c r="Z204" s="33"/>
      <c r="AA204" s="33"/>
      <c r="AB204" s="33"/>
      <c r="AC204" s="33"/>
      <c r="AD204" s="33"/>
      <c r="AE204" s="33"/>
      <c r="AF204" s="33"/>
      <c r="AG204" s="33"/>
      <c r="AH204" s="33"/>
      <c r="AI204" s="33"/>
      <c r="AJ204" s="33"/>
      <c r="AK204" s="33"/>
      <c r="AL204" s="33"/>
      <c r="AM204" s="466"/>
    </row>
    <row r="205" spans="1:39" ht="18" customHeight="1">
      <c r="A205" s="464"/>
      <c r="B205" s="11"/>
      <c r="C205" s="460"/>
      <c r="D205" s="460"/>
      <c r="E205" s="460"/>
      <c r="F205" s="465"/>
      <c r="G205" s="465"/>
      <c r="H205" s="462"/>
      <c r="I205" s="462"/>
      <c r="J205" s="465"/>
      <c r="K205" s="466"/>
      <c r="L205" s="466"/>
      <c r="M205" s="466"/>
      <c r="N205" s="466"/>
      <c r="O205" s="466"/>
      <c r="P205" s="466"/>
      <c r="Q205" s="466"/>
      <c r="R205" s="466"/>
      <c r="S205" s="466"/>
      <c r="T205" s="33"/>
      <c r="U205" s="33"/>
      <c r="V205" s="33"/>
      <c r="W205" s="33"/>
      <c r="X205" s="33"/>
      <c r="Y205" s="33"/>
      <c r="Z205" s="33"/>
      <c r="AA205" s="33"/>
      <c r="AB205" s="33"/>
      <c r="AC205" s="33"/>
      <c r="AD205" s="33"/>
      <c r="AE205" s="33"/>
      <c r="AF205" s="33"/>
      <c r="AG205" s="33"/>
      <c r="AH205" s="33"/>
      <c r="AI205" s="33"/>
      <c r="AJ205" s="33"/>
      <c r="AK205" s="33"/>
      <c r="AL205" s="33"/>
      <c r="AM205" s="466"/>
    </row>
    <row r="206" spans="1:39" ht="18" customHeight="1">
      <c r="A206" s="464"/>
      <c r="B206" s="11"/>
      <c r="C206" s="460"/>
      <c r="D206" s="460"/>
      <c r="E206" s="460"/>
      <c r="F206" s="465"/>
      <c r="G206" s="465"/>
      <c r="H206" s="462"/>
      <c r="I206" s="462"/>
      <c r="J206" s="465"/>
      <c r="K206" s="466"/>
      <c r="L206" s="466"/>
      <c r="M206" s="466"/>
      <c r="N206" s="466"/>
      <c r="O206" s="466"/>
      <c r="P206" s="466"/>
      <c r="Q206" s="466"/>
      <c r="R206" s="466"/>
      <c r="S206" s="466"/>
      <c r="T206" s="33"/>
      <c r="U206" s="33"/>
      <c r="V206" s="33"/>
      <c r="W206" s="33"/>
      <c r="X206" s="33"/>
      <c r="Y206" s="33"/>
      <c r="Z206" s="33"/>
      <c r="AA206" s="33"/>
      <c r="AB206" s="33"/>
      <c r="AC206" s="33"/>
      <c r="AD206" s="33"/>
      <c r="AE206" s="33"/>
      <c r="AF206" s="33"/>
      <c r="AG206" s="33"/>
      <c r="AH206" s="33"/>
      <c r="AI206" s="33"/>
      <c r="AJ206" s="33"/>
      <c r="AK206" s="33"/>
      <c r="AL206" s="33"/>
      <c r="AM206" s="466"/>
    </row>
    <row r="207" spans="1:39" ht="18" customHeight="1">
      <c r="A207" s="464"/>
      <c r="B207" s="11"/>
      <c r="C207" s="460"/>
      <c r="D207" s="460"/>
      <c r="E207" s="460"/>
      <c r="F207" s="465"/>
      <c r="G207" s="465"/>
      <c r="H207" s="462"/>
      <c r="I207" s="462"/>
      <c r="J207" s="465"/>
      <c r="K207" s="466"/>
      <c r="L207" s="466"/>
      <c r="M207" s="466"/>
      <c r="N207" s="466"/>
      <c r="O207" s="466"/>
      <c r="P207" s="466"/>
      <c r="Q207" s="466"/>
      <c r="R207" s="466"/>
      <c r="S207" s="466"/>
      <c r="T207" s="33"/>
      <c r="U207" s="33"/>
      <c r="V207" s="33"/>
      <c r="W207" s="33"/>
      <c r="X207" s="33"/>
      <c r="Y207" s="33"/>
      <c r="Z207" s="33"/>
      <c r="AA207" s="33"/>
      <c r="AB207" s="33"/>
      <c r="AC207" s="33"/>
      <c r="AD207" s="33"/>
      <c r="AE207" s="33"/>
      <c r="AF207" s="33"/>
      <c r="AG207" s="33"/>
      <c r="AH207" s="33"/>
      <c r="AI207" s="33"/>
      <c r="AJ207" s="33"/>
      <c r="AK207" s="33"/>
      <c r="AL207" s="33"/>
      <c r="AM207" s="466"/>
    </row>
    <row r="208" spans="1:39" ht="18" customHeight="1">
      <c r="A208" s="464"/>
      <c r="B208" s="11"/>
      <c r="C208" s="460"/>
      <c r="D208" s="460"/>
      <c r="E208" s="460"/>
      <c r="F208" s="465"/>
      <c r="G208" s="465"/>
      <c r="H208" s="462"/>
      <c r="I208" s="462"/>
      <c r="J208" s="465"/>
      <c r="K208" s="466"/>
      <c r="L208" s="466"/>
      <c r="M208" s="466"/>
      <c r="N208" s="466"/>
      <c r="O208" s="466"/>
      <c r="P208" s="466"/>
      <c r="Q208" s="466"/>
      <c r="R208" s="466"/>
      <c r="S208" s="466"/>
      <c r="T208" s="33"/>
      <c r="U208" s="33"/>
      <c r="V208" s="33"/>
      <c r="W208" s="33"/>
      <c r="X208" s="33"/>
      <c r="Y208" s="33"/>
      <c r="Z208" s="33"/>
      <c r="AA208" s="33"/>
      <c r="AB208" s="33"/>
      <c r="AC208" s="33"/>
      <c r="AD208" s="33"/>
      <c r="AE208" s="33"/>
      <c r="AF208" s="33"/>
      <c r="AG208" s="33"/>
      <c r="AH208" s="33"/>
      <c r="AI208" s="33"/>
      <c r="AJ208" s="33"/>
      <c r="AK208" s="33"/>
      <c r="AL208" s="33"/>
      <c r="AM208" s="466"/>
    </row>
    <row r="209" spans="1:39" ht="18" customHeight="1">
      <c r="A209" s="464"/>
      <c r="B209" s="11"/>
      <c r="C209" s="460"/>
      <c r="D209" s="460"/>
      <c r="E209" s="460"/>
      <c r="F209" s="465"/>
      <c r="G209" s="465"/>
      <c r="H209" s="462"/>
      <c r="I209" s="462"/>
      <c r="J209" s="465"/>
      <c r="K209" s="466"/>
      <c r="L209" s="466"/>
      <c r="M209" s="466"/>
      <c r="N209" s="466"/>
      <c r="O209" s="466"/>
      <c r="P209" s="466"/>
      <c r="Q209" s="466"/>
      <c r="R209" s="466"/>
      <c r="S209" s="466"/>
      <c r="T209" s="33"/>
      <c r="U209" s="33"/>
      <c r="V209" s="33"/>
      <c r="W209" s="33"/>
      <c r="X209" s="33"/>
      <c r="Y209" s="33"/>
      <c r="Z209" s="33"/>
      <c r="AA209" s="33"/>
      <c r="AB209" s="33"/>
      <c r="AC209" s="33"/>
      <c r="AD209" s="33"/>
      <c r="AE209" s="33"/>
      <c r="AF209" s="33"/>
      <c r="AG209" s="33"/>
      <c r="AH209" s="33"/>
      <c r="AI209" s="33"/>
      <c r="AJ209" s="33"/>
      <c r="AK209" s="33"/>
      <c r="AL209" s="33"/>
      <c r="AM209" s="466"/>
    </row>
    <row r="210" spans="1:39" ht="18" customHeight="1">
      <c r="A210" s="464"/>
      <c r="B210" s="11"/>
      <c r="C210" s="460"/>
      <c r="D210" s="460"/>
      <c r="E210" s="460"/>
      <c r="F210" s="465"/>
      <c r="G210" s="465"/>
      <c r="H210" s="462"/>
      <c r="I210" s="462"/>
      <c r="J210" s="465"/>
      <c r="K210" s="466"/>
      <c r="L210" s="466"/>
      <c r="M210" s="466"/>
      <c r="N210" s="466"/>
      <c r="O210" s="466"/>
      <c r="P210" s="466"/>
      <c r="Q210" s="466"/>
      <c r="R210" s="466"/>
      <c r="S210" s="466"/>
      <c r="T210" s="33"/>
      <c r="U210" s="33"/>
      <c r="V210" s="33"/>
      <c r="W210" s="33"/>
      <c r="X210" s="33"/>
      <c r="Y210" s="33"/>
      <c r="Z210" s="33"/>
      <c r="AA210" s="33"/>
      <c r="AB210" s="33"/>
      <c r="AC210" s="33"/>
      <c r="AD210" s="33"/>
      <c r="AE210" s="33"/>
      <c r="AF210" s="33"/>
      <c r="AG210" s="33"/>
      <c r="AH210" s="33"/>
      <c r="AI210" s="33"/>
      <c r="AJ210" s="33"/>
      <c r="AK210" s="33"/>
      <c r="AL210" s="33"/>
      <c r="AM210" s="466"/>
    </row>
    <row r="211" spans="1:39" ht="18" customHeight="1">
      <c r="A211" s="464"/>
      <c r="B211" s="11"/>
      <c r="C211" s="460"/>
      <c r="D211" s="460"/>
      <c r="E211" s="460"/>
      <c r="F211" s="465"/>
      <c r="G211" s="465"/>
      <c r="H211" s="462"/>
      <c r="I211" s="462"/>
      <c r="J211" s="465"/>
      <c r="K211" s="466"/>
      <c r="L211" s="466"/>
      <c r="M211" s="466"/>
      <c r="N211" s="466"/>
      <c r="O211" s="466"/>
      <c r="P211" s="466"/>
      <c r="Q211" s="466"/>
      <c r="R211" s="466"/>
      <c r="S211" s="466"/>
      <c r="T211" s="33"/>
      <c r="U211" s="33"/>
      <c r="V211" s="33"/>
      <c r="W211" s="33"/>
      <c r="X211" s="33"/>
      <c r="Y211" s="33"/>
      <c r="Z211" s="33"/>
      <c r="AA211" s="33"/>
      <c r="AB211" s="33"/>
      <c r="AC211" s="33"/>
      <c r="AD211" s="33"/>
      <c r="AE211" s="33"/>
      <c r="AF211" s="33"/>
      <c r="AG211" s="33"/>
      <c r="AH211" s="33"/>
      <c r="AI211" s="33"/>
      <c r="AJ211" s="33"/>
      <c r="AK211" s="33"/>
      <c r="AL211" s="33"/>
      <c r="AM211" s="466"/>
    </row>
    <row r="212" spans="1:39" ht="18" customHeight="1">
      <c r="A212" s="464"/>
      <c r="B212" s="11"/>
      <c r="C212" s="460"/>
      <c r="D212" s="460"/>
      <c r="E212" s="460"/>
      <c r="F212" s="465"/>
      <c r="G212" s="465"/>
      <c r="H212" s="462"/>
      <c r="I212" s="462"/>
      <c r="J212" s="465"/>
      <c r="K212" s="466"/>
      <c r="L212" s="466"/>
      <c r="M212" s="466"/>
      <c r="N212" s="466"/>
      <c r="O212" s="466"/>
      <c r="P212" s="466"/>
      <c r="Q212" s="466"/>
      <c r="R212" s="466"/>
      <c r="S212" s="466"/>
      <c r="T212" s="33"/>
      <c r="U212" s="33"/>
      <c r="V212" s="33"/>
      <c r="W212" s="33"/>
      <c r="X212" s="33"/>
      <c r="Y212" s="33"/>
      <c r="Z212" s="33"/>
      <c r="AA212" s="33"/>
      <c r="AB212" s="33"/>
      <c r="AC212" s="33"/>
      <c r="AD212" s="33"/>
      <c r="AE212" s="33"/>
      <c r="AF212" s="33"/>
      <c r="AG212" s="33"/>
      <c r="AH212" s="33"/>
      <c r="AI212" s="33"/>
      <c r="AJ212" s="33"/>
      <c r="AK212" s="33"/>
      <c r="AL212" s="33"/>
      <c r="AM212" s="466"/>
    </row>
    <row r="213" spans="1:39" ht="18" customHeight="1">
      <c r="A213" s="464"/>
      <c r="B213" s="11"/>
      <c r="C213" s="460"/>
      <c r="D213" s="460"/>
      <c r="E213" s="460"/>
      <c r="F213" s="465"/>
      <c r="G213" s="465"/>
      <c r="H213" s="462"/>
      <c r="I213" s="462"/>
      <c r="J213" s="465"/>
      <c r="K213" s="466"/>
      <c r="L213" s="466"/>
      <c r="M213" s="466"/>
      <c r="N213" s="466"/>
      <c r="O213" s="466"/>
      <c r="P213" s="466"/>
      <c r="Q213" s="466"/>
      <c r="R213" s="466"/>
      <c r="S213" s="466"/>
      <c r="T213" s="33"/>
      <c r="U213" s="33"/>
      <c r="V213" s="33"/>
      <c r="W213" s="33"/>
      <c r="X213" s="33"/>
      <c r="Y213" s="33"/>
      <c r="Z213" s="33"/>
      <c r="AA213" s="33"/>
      <c r="AB213" s="33"/>
      <c r="AC213" s="33"/>
      <c r="AD213" s="33"/>
      <c r="AE213" s="33"/>
      <c r="AF213" s="33"/>
      <c r="AG213" s="33"/>
      <c r="AH213" s="33"/>
      <c r="AI213" s="33"/>
      <c r="AJ213" s="33"/>
      <c r="AK213" s="33"/>
      <c r="AL213" s="33"/>
      <c r="AM213" s="466"/>
    </row>
    <row r="214" spans="1:39" ht="18" customHeight="1">
      <c r="A214" s="464"/>
      <c r="B214" s="11"/>
      <c r="C214" s="460"/>
      <c r="D214" s="460"/>
      <c r="E214" s="460"/>
      <c r="F214" s="465"/>
      <c r="G214" s="465"/>
      <c r="H214" s="462"/>
      <c r="I214" s="462"/>
      <c r="J214" s="465"/>
      <c r="K214" s="466"/>
      <c r="L214" s="466"/>
      <c r="M214" s="466"/>
      <c r="N214" s="466"/>
      <c r="O214" s="466"/>
      <c r="P214" s="466"/>
      <c r="Q214" s="466"/>
      <c r="R214" s="466"/>
      <c r="S214" s="466"/>
      <c r="T214" s="33"/>
      <c r="U214" s="33"/>
      <c r="V214" s="33"/>
      <c r="W214" s="33"/>
      <c r="X214" s="33"/>
      <c r="Y214" s="33"/>
      <c r="Z214" s="33"/>
      <c r="AA214" s="33"/>
      <c r="AB214" s="33"/>
      <c r="AC214" s="33"/>
      <c r="AD214" s="33"/>
      <c r="AE214" s="33"/>
      <c r="AF214" s="33"/>
      <c r="AG214" s="33"/>
      <c r="AH214" s="33"/>
      <c r="AI214" s="33"/>
      <c r="AJ214" s="33"/>
      <c r="AK214" s="33"/>
      <c r="AL214" s="33"/>
      <c r="AM214" s="466"/>
    </row>
    <row r="215" spans="1:39" ht="18" customHeight="1">
      <c r="A215" s="464"/>
      <c r="B215" s="11"/>
      <c r="C215" s="460"/>
      <c r="D215" s="460"/>
      <c r="E215" s="460"/>
      <c r="F215" s="465"/>
      <c r="G215" s="465"/>
      <c r="H215" s="462"/>
      <c r="I215" s="462"/>
      <c r="J215" s="465"/>
      <c r="K215" s="466"/>
      <c r="L215" s="466"/>
      <c r="M215" s="466"/>
      <c r="N215" s="466"/>
      <c r="O215" s="466"/>
      <c r="P215" s="466"/>
      <c r="Q215" s="466"/>
      <c r="R215" s="466"/>
      <c r="S215" s="466"/>
      <c r="T215" s="33"/>
      <c r="U215" s="33"/>
      <c r="V215" s="33"/>
      <c r="W215" s="33"/>
      <c r="X215" s="33"/>
      <c r="Y215" s="33"/>
      <c r="Z215" s="33"/>
      <c r="AA215" s="33"/>
      <c r="AB215" s="33"/>
      <c r="AC215" s="33"/>
      <c r="AD215" s="33"/>
      <c r="AE215" s="33"/>
      <c r="AF215" s="33"/>
      <c r="AG215" s="33"/>
      <c r="AH215" s="33"/>
      <c r="AI215" s="33"/>
      <c r="AJ215" s="33"/>
      <c r="AK215" s="33"/>
      <c r="AL215" s="33"/>
      <c r="AM215" s="466"/>
    </row>
    <row r="216" spans="1:39" ht="18" customHeight="1">
      <c r="A216" s="464"/>
      <c r="B216" s="11"/>
      <c r="C216" s="460"/>
      <c r="D216" s="460"/>
      <c r="E216" s="460"/>
      <c r="F216" s="465"/>
      <c r="G216" s="465"/>
      <c r="H216" s="462"/>
      <c r="I216" s="462"/>
      <c r="J216" s="465"/>
      <c r="K216" s="466"/>
      <c r="L216" s="466"/>
      <c r="M216" s="466"/>
      <c r="N216" s="466"/>
      <c r="O216" s="466"/>
      <c r="P216" s="466"/>
      <c r="Q216" s="466"/>
      <c r="R216" s="466"/>
      <c r="S216" s="466"/>
      <c r="T216" s="33"/>
      <c r="U216" s="33"/>
      <c r="V216" s="33"/>
      <c r="W216" s="33"/>
      <c r="X216" s="33"/>
      <c r="Y216" s="33"/>
      <c r="Z216" s="33"/>
      <c r="AA216" s="33"/>
      <c r="AB216" s="33"/>
      <c r="AC216" s="33"/>
      <c r="AD216" s="33"/>
      <c r="AE216" s="33"/>
      <c r="AF216" s="33"/>
      <c r="AG216" s="33"/>
      <c r="AH216" s="33"/>
      <c r="AI216" s="33"/>
      <c r="AJ216" s="33"/>
      <c r="AK216" s="33"/>
      <c r="AL216" s="33"/>
      <c r="AM216" s="466"/>
    </row>
    <row r="217" spans="1:39" ht="18" customHeight="1">
      <c r="A217" s="464"/>
      <c r="B217" s="11"/>
      <c r="C217" s="460"/>
      <c r="D217" s="460"/>
      <c r="E217" s="460"/>
      <c r="F217" s="465"/>
      <c r="G217" s="465"/>
      <c r="H217" s="462"/>
      <c r="I217" s="462"/>
      <c r="J217" s="465"/>
      <c r="K217" s="466"/>
      <c r="L217" s="466"/>
      <c r="M217" s="466"/>
      <c r="N217" s="466"/>
      <c r="O217" s="466"/>
      <c r="P217" s="466"/>
      <c r="Q217" s="466"/>
      <c r="R217" s="466"/>
      <c r="S217" s="466"/>
      <c r="T217" s="33"/>
      <c r="U217" s="33"/>
      <c r="V217" s="33"/>
      <c r="W217" s="33"/>
      <c r="X217" s="33"/>
      <c r="Y217" s="33"/>
      <c r="Z217" s="33"/>
      <c r="AA217" s="33"/>
      <c r="AB217" s="33"/>
      <c r="AC217" s="33"/>
      <c r="AD217" s="33"/>
      <c r="AE217" s="33"/>
      <c r="AF217" s="33"/>
      <c r="AG217" s="33"/>
      <c r="AH217" s="33"/>
      <c r="AI217" s="33"/>
      <c r="AJ217" s="33"/>
      <c r="AK217" s="33"/>
      <c r="AL217" s="33"/>
      <c r="AM217" s="466"/>
    </row>
    <row r="218" spans="1:39" ht="18" customHeight="1">
      <c r="A218" s="464"/>
      <c r="B218" s="11"/>
      <c r="C218" s="460"/>
      <c r="D218" s="460"/>
      <c r="E218" s="460"/>
      <c r="F218" s="465"/>
      <c r="G218" s="465"/>
      <c r="H218" s="462"/>
      <c r="I218" s="462"/>
      <c r="J218" s="465"/>
      <c r="K218" s="466"/>
      <c r="L218" s="466"/>
      <c r="M218" s="466"/>
      <c r="N218" s="466"/>
      <c r="O218" s="466"/>
      <c r="P218" s="466"/>
      <c r="Q218" s="466"/>
      <c r="R218" s="466"/>
      <c r="S218" s="466"/>
      <c r="T218" s="33"/>
      <c r="U218" s="33"/>
      <c r="V218" s="33"/>
      <c r="W218" s="33"/>
      <c r="X218" s="33"/>
      <c r="Y218" s="33"/>
      <c r="Z218" s="33"/>
      <c r="AA218" s="33"/>
      <c r="AB218" s="33"/>
      <c r="AC218" s="33"/>
      <c r="AD218" s="33"/>
      <c r="AE218" s="33"/>
      <c r="AF218" s="33"/>
      <c r="AG218" s="33"/>
      <c r="AH218" s="33"/>
      <c r="AI218" s="33"/>
      <c r="AJ218" s="33"/>
      <c r="AK218" s="33"/>
      <c r="AL218" s="33"/>
      <c r="AM218" s="466"/>
    </row>
    <row r="219" spans="1:39" ht="18" customHeight="1">
      <c r="A219" s="464"/>
      <c r="B219" s="11"/>
      <c r="C219" s="460"/>
      <c r="D219" s="460"/>
      <c r="E219" s="460"/>
      <c r="F219" s="465"/>
      <c r="G219" s="465"/>
      <c r="H219" s="462"/>
      <c r="I219" s="462"/>
      <c r="J219" s="465"/>
      <c r="K219" s="466"/>
      <c r="L219" s="466"/>
      <c r="M219" s="466"/>
      <c r="N219" s="466"/>
      <c r="O219" s="466"/>
      <c r="P219" s="466"/>
      <c r="Q219" s="466"/>
      <c r="R219" s="466"/>
      <c r="S219" s="466"/>
      <c r="T219" s="33"/>
      <c r="U219" s="33"/>
      <c r="V219" s="33"/>
      <c r="W219" s="33"/>
      <c r="X219" s="33"/>
      <c r="Y219" s="33"/>
      <c r="Z219" s="33"/>
      <c r="AA219" s="33"/>
      <c r="AB219" s="33"/>
      <c r="AC219" s="33"/>
      <c r="AD219" s="33"/>
      <c r="AE219" s="33"/>
      <c r="AF219" s="33"/>
      <c r="AG219" s="33"/>
      <c r="AH219" s="33"/>
      <c r="AI219" s="33"/>
      <c r="AJ219" s="33"/>
      <c r="AK219" s="33"/>
      <c r="AL219" s="33"/>
      <c r="AM219" s="466"/>
    </row>
    <row r="220" spans="1:39" ht="18" customHeight="1">
      <c r="A220" s="464"/>
      <c r="B220" s="11"/>
      <c r="C220" s="460"/>
      <c r="D220" s="460"/>
      <c r="E220" s="460"/>
      <c r="F220" s="465"/>
      <c r="G220" s="465"/>
      <c r="H220" s="462"/>
      <c r="I220" s="462"/>
      <c r="J220" s="465"/>
      <c r="K220" s="466"/>
      <c r="L220" s="466"/>
      <c r="M220" s="466"/>
      <c r="N220" s="466"/>
      <c r="O220" s="466"/>
      <c r="P220" s="466"/>
      <c r="Q220" s="466"/>
      <c r="R220" s="466"/>
      <c r="S220" s="466"/>
      <c r="T220" s="33"/>
      <c r="U220" s="33"/>
      <c r="V220" s="33"/>
      <c r="W220" s="33"/>
      <c r="X220" s="33"/>
      <c r="Y220" s="33"/>
      <c r="Z220" s="33"/>
      <c r="AA220" s="33"/>
      <c r="AB220" s="33"/>
      <c r="AC220" s="33"/>
      <c r="AD220" s="33"/>
      <c r="AE220" s="33"/>
      <c r="AF220" s="33"/>
      <c r="AG220" s="33"/>
      <c r="AH220" s="33"/>
      <c r="AI220" s="33"/>
      <c r="AJ220" s="33"/>
      <c r="AK220" s="33"/>
      <c r="AL220" s="33"/>
      <c r="AM220" s="466"/>
    </row>
    <row r="221" spans="1:39" ht="18" customHeight="1">
      <c r="A221" s="464"/>
      <c r="B221" s="11"/>
      <c r="C221" s="460"/>
      <c r="D221" s="460"/>
      <c r="E221" s="460"/>
      <c r="F221" s="465"/>
      <c r="G221" s="465"/>
      <c r="H221" s="462"/>
      <c r="I221" s="462"/>
      <c r="J221" s="465"/>
      <c r="K221" s="466"/>
      <c r="L221" s="466"/>
      <c r="M221" s="466"/>
      <c r="N221" s="466"/>
      <c r="O221" s="466"/>
      <c r="P221" s="466"/>
      <c r="Q221" s="466"/>
      <c r="R221" s="466"/>
      <c r="S221" s="466"/>
      <c r="T221" s="33"/>
      <c r="U221" s="33"/>
      <c r="V221" s="33"/>
      <c r="W221" s="33"/>
      <c r="X221" s="33"/>
      <c r="Y221" s="33"/>
      <c r="Z221" s="33"/>
      <c r="AA221" s="33"/>
      <c r="AB221" s="33"/>
      <c r="AC221" s="33"/>
      <c r="AD221" s="33"/>
      <c r="AE221" s="33"/>
      <c r="AF221" s="33"/>
      <c r="AG221" s="33"/>
      <c r="AH221" s="33"/>
      <c r="AI221" s="33"/>
      <c r="AJ221" s="33"/>
      <c r="AK221" s="33"/>
      <c r="AL221" s="33"/>
      <c r="AM221" s="466"/>
    </row>
    <row r="222" spans="1:39" ht="18" customHeight="1">
      <c r="A222" s="464"/>
      <c r="B222" s="11"/>
      <c r="C222" s="460"/>
      <c r="D222" s="460"/>
      <c r="E222" s="460"/>
      <c r="F222" s="465"/>
      <c r="G222" s="465"/>
      <c r="H222" s="462"/>
      <c r="I222" s="462"/>
      <c r="J222" s="465"/>
      <c r="K222" s="466"/>
      <c r="L222" s="466"/>
      <c r="M222" s="466"/>
      <c r="N222" s="466"/>
      <c r="O222" s="466"/>
      <c r="P222" s="466"/>
      <c r="Q222" s="466"/>
      <c r="R222" s="466"/>
      <c r="S222" s="466"/>
      <c r="T222" s="33"/>
      <c r="U222" s="33"/>
      <c r="V222" s="33"/>
      <c r="W222" s="33"/>
      <c r="X222" s="33"/>
      <c r="Y222" s="33"/>
      <c r="Z222" s="33"/>
      <c r="AA222" s="33"/>
      <c r="AB222" s="33"/>
      <c r="AC222" s="33"/>
      <c r="AD222" s="33"/>
      <c r="AE222" s="33"/>
      <c r="AF222" s="33"/>
      <c r="AG222" s="33"/>
      <c r="AH222" s="33"/>
      <c r="AI222" s="33"/>
      <c r="AJ222" s="33"/>
      <c r="AK222" s="33"/>
      <c r="AL222" s="33"/>
      <c r="AM222" s="466"/>
    </row>
    <row r="223" spans="1:39" ht="18" customHeight="1">
      <c r="A223" s="464"/>
      <c r="B223" s="11"/>
      <c r="C223" s="460"/>
      <c r="D223" s="460"/>
      <c r="E223" s="460"/>
      <c r="F223" s="465"/>
      <c r="G223" s="465"/>
      <c r="H223" s="462"/>
      <c r="I223" s="462"/>
      <c r="J223" s="465"/>
      <c r="K223" s="466"/>
      <c r="L223" s="466"/>
      <c r="M223" s="466"/>
      <c r="N223" s="466"/>
      <c r="O223" s="466"/>
      <c r="P223" s="466"/>
      <c r="Q223" s="466"/>
      <c r="R223" s="466"/>
      <c r="S223" s="466"/>
      <c r="T223" s="33"/>
      <c r="U223" s="33"/>
      <c r="V223" s="33"/>
      <c r="W223" s="33"/>
      <c r="X223" s="33"/>
      <c r="Y223" s="33"/>
      <c r="Z223" s="33"/>
      <c r="AA223" s="33"/>
      <c r="AB223" s="33"/>
      <c r="AC223" s="33"/>
      <c r="AD223" s="33"/>
      <c r="AE223" s="33"/>
      <c r="AF223" s="33"/>
      <c r="AG223" s="33"/>
      <c r="AH223" s="33"/>
      <c r="AI223" s="33"/>
      <c r="AJ223" s="33"/>
      <c r="AK223" s="33"/>
      <c r="AL223" s="33"/>
      <c r="AM223" s="466"/>
    </row>
    <row r="224" spans="1:39" ht="18" customHeight="1">
      <c r="A224" s="464"/>
      <c r="B224" s="11"/>
      <c r="C224" s="460"/>
      <c r="D224" s="460"/>
      <c r="E224" s="460"/>
      <c r="F224" s="465"/>
      <c r="G224" s="465"/>
      <c r="H224" s="462"/>
      <c r="I224" s="462"/>
      <c r="J224" s="465"/>
      <c r="K224" s="466"/>
      <c r="L224" s="466"/>
      <c r="M224" s="466"/>
      <c r="N224" s="466"/>
      <c r="O224" s="466"/>
      <c r="P224" s="466"/>
      <c r="Q224" s="466"/>
      <c r="R224" s="466"/>
      <c r="S224" s="466"/>
      <c r="T224" s="33"/>
      <c r="U224" s="33"/>
      <c r="V224" s="33"/>
      <c r="W224" s="33"/>
      <c r="X224" s="33"/>
      <c r="Y224" s="33"/>
      <c r="Z224" s="33"/>
      <c r="AA224" s="33"/>
      <c r="AB224" s="33"/>
      <c r="AC224" s="33"/>
      <c r="AD224" s="33"/>
      <c r="AE224" s="33"/>
      <c r="AF224" s="33"/>
      <c r="AG224" s="33"/>
      <c r="AH224" s="33"/>
      <c r="AI224" s="33"/>
      <c r="AJ224" s="33"/>
      <c r="AK224" s="33"/>
      <c r="AL224" s="33"/>
      <c r="AM224" s="466"/>
    </row>
    <row r="225" spans="1:39" ht="18" customHeight="1">
      <c r="A225" s="464"/>
      <c r="B225" s="11"/>
      <c r="C225" s="460"/>
      <c r="D225" s="460"/>
      <c r="E225" s="460"/>
      <c r="F225" s="465"/>
      <c r="G225" s="465"/>
      <c r="H225" s="462"/>
      <c r="I225" s="462"/>
      <c r="J225" s="465"/>
      <c r="K225" s="466"/>
      <c r="L225" s="466"/>
      <c r="M225" s="466"/>
      <c r="N225" s="466"/>
      <c r="O225" s="466"/>
      <c r="P225" s="466"/>
      <c r="Q225" s="466"/>
      <c r="R225" s="466"/>
      <c r="S225" s="466"/>
      <c r="T225" s="33"/>
      <c r="U225" s="33"/>
      <c r="V225" s="33"/>
      <c r="W225" s="33"/>
      <c r="X225" s="33"/>
      <c r="Y225" s="33"/>
      <c r="Z225" s="33"/>
      <c r="AA225" s="33"/>
      <c r="AB225" s="33"/>
      <c r="AC225" s="33"/>
      <c r="AD225" s="33"/>
      <c r="AE225" s="33"/>
      <c r="AF225" s="33"/>
      <c r="AG225" s="33"/>
      <c r="AH225" s="33"/>
      <c r="AI225" s="33"/>
      <c r="AJ225" s="33"/>
      <c r="AK225" s="33"/>
      <c r="AL225" s="33"/>
      <c r="AM225" s="466"/>
    </row>
    <row r="226" spans="1:39" ht="18" customHeight="1">
      <c r="A226" s="464"/>
      <c r="B226" s="11"/>
      <c r="C226" s="460"/>
      <c r="D226" s="460"/>
      <c r="E226" s="460"/>
      <c r="F226" s="465"/>
      <c r="G226" s="465"/>
      <c r="H226" s="462"/>
      <c r="I226" s="462"/>
      <c r="J226" s="465"/>
      <c r="K226" s="466"/>
      <c r="L226" s="466"/>
      <c r="M226" s="466"/>
      <c r="N226" s="466"/>
      <c r="O226" s="466"/>
      <c r="P226" s="466"/>
      <c r="Q226" s="466"/>
      <c r="R226" s="466"/>
      <c r="S226" s="466"/>
      <c r="T226" s="33"/>
      <c r="U226" s="33"/>
      <c r="V226" s="33"/>
      <c r="W226" s="33"/>
      <c r="X226" s="33"/>
      <c r="Y226" s="33"/>
      <c r="Z226" s="33"/>
      <c r="AA226" s="33"/>
      <c r="AB226" s="33"/>
      <c r="AC226" s="33"/>
      <c r="AD226" s="33"/>
      <c r="AE226" s="33"/>
      <c r="AF226" s="33"/>
      <c r="AG226" s="33"/>
      <c r="AH226" s="33"/>
      <c r="AI226" s="33"/>
      <c r="AJ226" s="33"/>
      <c r="AK226" s="33"/>
      <c r="AL226" s="33"/>
      <c r="AM226" s="466"/>
    </row>
    <row r="227" spans="1:39" ht="18" customHeight="1">
      <c r="A227" s="464"/>
      <c r="B227" s="11"/>
      <c r="C227" s="460"/>
      <c r="D227" s="460"/>
      <c r="E227" s="460"/>
      <c r="F227" s="465"/>
      <c r="G227" s="465"/>
      <c r="H227" s="462"/>
      <c r="I227" s="462"/>
      <c r="J227" s="465"/>
      <c r="K227" s="466"/>
      <c r="L227" s="466"/>
      <c r="M227" s="466"/>
      <c r="N227" s="466"/>
      <c r="O227" s="466"/>
      <c r="P227" s="466"/>
      <c r="Q227" s="466"/>
      <c r="R227" s="466"/>
      <c r="S227" s="466"/>
      <c r="T227" s="33"/>
      <c r="U227" s="33"/>
      <c r="V227" s="33"/>
      <c r="W227" s="33"/>
      <c r="X227" s="33"/>
      <c r="Y227" s="33"/>
      <c r="Z227" s="33"/>
      <c r="AA227" s="33"/>
      <c r="AB227" s="33"/>
      <c r="AC227" s="33"/>
      <c r="AD227" s="33"/>
      <c r="AE227" s="33"/>
      <c r="AF227" s="33"/>
      <c r="AG227" s="33"/>
      <c r="AH227" s="33"/>
      <c r="AI227" s="33"/>
      <c r="AJ227" s="33"/>
      <c r="AK227" s="33"/>
      <c r="AL227" s="33"/>
      <c r="AM227" s="466"/>
    </row>
    <row r="228" spans="1:39" ht="18" customHeight="1">
      <c r="A228" s="464"/>
      <c r="B228" s="11"/>
      <c r="C228" s="460"/>
      <c r="D228" s="460"/>
      <c r="E228" s="460"/>
      <c r="F228" s="465"/>
      <c r="G228" s="465"/>
      <c r="H228" s="462"/>
      <c r="I228" s="462"/>
      <c r="J228" s="465"/>
      <c r="K228" s="466"/>
      <c r="L228" s="466"/>
      <c r="M228" s="466"/>
      <c r="N228" s="466"/>
      <c r="O228" s="466"/>
      <c r="P228" s="466"/>
      <c r="Q228" s="466"/>
      <c r="R228" s="466"/>
      <c r="S228" s="466"/>
      <c r="T228" s="33"/>
      <c r="U228" s="33"/>
      <c r="V228" s="33"/>
      <c r="W228" s="33"/>
      <c r="X228" s="33"/>
      <c r="Y228" s="33"/>
      <c r="Z228" s="33"/>
      <c r="AA228" s="33"/>
      <c r="AB228" s="33"/>
      <c r="AC228" s="33"/>
      <c r="AD228" s="33"/>
      <c r="AE228" s="33"/>
      <c r="AF228" s="33"/>
      <c r="AG228" s="33"/>
      <c r="AH228" s="33"/>
      <c r="AI228" s="33"/>
      <c r="AJ228" s="33"/>
      <c r="AK228" s="33"/>
      <c r="AL228" s="33"/>
      <c r="AM228" s="466"/>
    </row>
    <row r="229" spans="1:39" ht="18" customHeight="1">
      <c r="A229" s="463"/>
      <c r="B229" s="31"/>
      <c r="C229" s="463"/>
      <c r="D229" s="463"/>
      <c r="E229" s="463"/>
      <c r="F229" s="467"/>
      <c r="G229" s="467"/>
      <c r="H229" s="468"/>
      <c r="I229" s="468"/>
      <c r="J229" s="467"/>
      <c r="K229" s="469"/>
      <c r="L229" s="469"/>
      <c r="M229" s="469"/>
      <c r="N229" s="469"/>
      <c r="O229" s="470"/>
      <c r="P229" s="469"/>
      <c r="Q229" s="469"/>
      <c r="R229" s="469"/>
      <c r="S229" s="469"/>
      <c r="T229" s="35"/>
      <c r="U229" s="35"/>
      <c r="V229" s="35"/>
      <c r="W229" s="35"/>
      <c r="X229" s="35"/>
      <c r="Y229" s="35"/>
      <c r="Z229" s="35"/>
      <c r="AA229" s="35"/>
      <c r="AB229" s="35"/>
      <c r="AC229" s="35"/>
      <c r="AD229" s="35"/>
      <c r="AE229" s="35"/>
      <c r="AF229" s="35"/>
      <c r="AG229" s="35"/>
      <c r="AH229" s="35"/>
      <c r="AI229" s="35"/>
      <c r="AJ229" s="35"/>
      <c r="AK229" s="35"/>
      <c r="AL229" s="35"/>
      <c r="AM229" s="470"/>
    </row>
    <row r="230" spans="1:39" ht="18" customHeight="1">
      <c r="A230" s="463"/>
      <c r="B230" s="31"/>
      <c r="C230" s="463"/>
      <c r="D230" s="463"/>
      <c r="E230" s="463"/>
      <c r="F230" s="467"/>
      <c r="G230" s="467"/>
      <c r="H230" s="468"/>
      <c r="I230" s="468"/>
      <c r="J230" s="467"/>
      <c r="K230" s="469"/>
      <c r="L230" s="469"/>
      <c r="M230" s="469"/>
      <c r="N230" s="469"/>
      <c r="O230" s="470"/>
      <c r="P230" s="469"/>
      <c r="Q230" s="469"/>
      <c r="R230" s="469"/>
      <c r="S230" s="469"/>
      <c r="T230" s="35"/>
      <c r="U230" s="35"/>
      <c r="V230" s="35"/>
      <c r="W230" s="35"/>
      <c r="X230" s="35"/>
      <c r="Y230" s="35"/>
      <c r="Z230" s="35"/>
      <c r="AA230" s="35"/>
      <c r="AB230" s="35"/>
      <c r="AC230" s="35"/>
      <c r="AD230" s="35"/>
      <c r="AE230" s="35"/>
      <c r="AF230" s="35"/>
      <c r="AG230" s="35"/>
      <c r="AH230" s="35"/>
      <c r="AI230" s="35"/>
      <c r="AJ230" s="35"/>
      <c r="AK230" s="35"/>
      <c r="AL230" s="35"/>
      <c r="AM230" s="470"/>
    </row>
    <row r="231" spans="1:39" ht="18" customHeight="1">
      <c r="A231" s="463"/>
      <c r="B231" s="31"/>
      <c r="C231" s="463"/>
      <c r="D231" s="463"/>
      <c r="E231" s="463"/>
      <c r="F231" s="467"/>
      <c r="G231" s="467"/>
      <c r="H231" s="468"/>
      <c r="I231" s="468"/>
      <c r="J231" s="467"/>
      <c r="K231" s="469"/>
      <c r="L231" s="469"/>
      <c r="M231" s="469"/>
      <c r="N231" s="469"/>
      <c r="O231" s="470"/>
      <c r="P231" s="469"/>
      <c r="Q231" s="469"/>
      <c r="R231" s="469"/>
      <c r="S231" s="469"/>
      <c r="T231" s="35"/>
      <c r="U231" s="35"/>
      <c r="V231" s="35"/>
      <c r="W231" s="35"/>
      <c r="X231" s="35"/>
      <c r="Y231" s="35"/>
      <c r="Z231" s="35"/>
      <c r="AA231" s="35"/>
      <c r="AB231" s="35"/>
      <c r="AC231" s="35"/>
      <c r="AD231" s="35"/>
      <c r="AE231" s="35"/>
      <c r="AF231" s="35"/>
      <c r="AG231" s="35"/>
      <c r="AH231" s="35"/>
      <c r="AI231" s="35"/>
      <c r="AJ231" s="35"/>
      <c r="AK231" s="35"/>
      <c r="AL231" s="35"/>
      <c r="AM231" s="470"/>
    </row>
    <row r="232" spans="1:39" ht="18" customHeight="1">
      <c r="A232" s="463"/>
      <c r="B232" s="31"/>
      <c r="C232" s="463"/>
      <c r="D232" s="463"/>
      <c r="E232" s="463"/>
      <c r="F232" s="467"/>
      <c r="G232" s="467"/>
      <c r="H232" s="468"/>
      <c r="I232" s="468"/>
      <c r="J232" s="467"/>
      <c r="K232" s="469"/>
      <c r="L232" s="469"/>
      <c r="M232" s="469"/>
      <c r="N232" s="469"/>
      <c r="O232" s="470"/>
      <c r="P232" s="469"/>
      <c r="Q232" s="469"/>
      <c r="R232" s="469"/>
      <c r="S232" s="469"/>
      <c r="T232" s="35"/>
      <c r="U232" s="35"/>
      <c r="V232" s="35"/>
      <c r="W232" s="35"/>
      <c r="X232" s="35"/>
      <c r="Y232" s="35"/>
      <c r="Z232" s="35"/>
      <c r="AA232" s="35"/>
      <c r="AB232" s="35"/>
      <c r="AC232" s="35"/>
      <c r="AD232" s="35"/>
      <c r="AE232" s="35"/>
      <c r="AF232" s="35"/>
      <c r="AG232" s="35"/>
      <c r="AH232" s="35"/>
      <c r="AI232" s="35"/>
      <c r="AJ232" s="35"/>
      <c r="AK232" s="35"/>
      <c r="AL232" s="35"/>
      <c r="AM232" s="470"/>
    </row>
    <row r="233" spans="1:39" ht="18" customHeight="1">
      <c r="A233" s="463"/>
      <c r="B233" s="31"/>
      <c r="C233" s="463"/>
      <c r="D233" s="463"/>
      <c r="E233" s="463"/>
      <c r="F233" s="467"/>
      <c r="G233" s="467"/>
      <c r="H233" s="468"/>
      <c r="I233" s="468"/>
      <c r="J233" s="467"/>
      <c r="K233" s="469"/>
      <c r="L233" s="469"/>
      <c r="M233" s="469"/>
      <c r="N233" s="469"/>
      <c r="O233" s="470"/>
      <c r="P233" s="469"/>
      <c r="Q233" s="469"/>
      <c r="R233" s="469"/>
      <c r="S233" s="469"/>
      <c r="T233" s="35"/>
      <c r="U233" s="35"/>
      <c r="V233" s="35"/>
      <c r="W233" s="35"/>
      <c r="X233" s="35"/>
      <c r="Y233" s="35"/>
      <c r="Z233" s="35"/>
      <c r="AA233" s="35"/>
      <c r="AB233" s="35"/>
      <c r="AC233" s="35"/>
      <c r="AD233" s="35"/>
      <c r="AE233" s="35"/>
      <c r="AF233" s="35"/>
      <c r="AG233" s="35"/>
      <c r="AH233" s="35"/>
      <c r="AI233" s="35"/>
      <c r="AJ233" s="35"/>
      <c r="AK233" s="35"/>
      <c r="AL233" s="35"/>
      <c r="AM233" s="470"/>
    </row>
    <row r="234" spans="1:39" ht="18" customHeight="1">
      <c r="A234" s="463"/>
      <c r="B234" s="31"/>
      <c r="C234" s="463"/>
      <c r="D234" s="463"/>
      <c r="E234" s="463"/>
      <c r="F234" s="467"/>
      <c r="G234" s="467"/>
      <c r="H234" s="468"/>
      <c r="I234" s="468"/>
      <c r="J234" s="467"/>
      <c r="K234" s="469"/>
      <c r="L234" s="469"/>
      <c r="M234" s="469"/>
      <c r="N234" s="469"/>
      <c r="O234" s="470"/>
      <c r="P234" s="469"/>
      <c r="Q234" s="469"/>
      <c r="R234" s="469"/>
      <c r="S234" s="469"/>
      <c r="T234" s="35"/>
      <c r="U234" s="35"/>
      <c r="V234" s="35"/>
      <c r="W234" s="35"/>
      <c r="X234" s="35"/>
      <c r="Y234" s="35"/>
      <c r="Z234" s="35"/>
      <c r="AA234" s="35"/>
      <c r="AB234" s="35"/>
      <c r="AC234" s="35"/>
      <c r="AD234" s="35"/>
      <c r="AE234" s="35"/>
      <c r="AF234" s="35"/>
      <c r="AG234" s="35"/>
      <c r="AH234" s="35"/>
      <c r="AI234" s="35"/>
      <c r="AJ234" s="35"/>
      <c r="AK234" s="35"/>
      <c r="AL234" s="35"/>
      <c r="AM234" s="470"/>
    </row>
    <row r="235" spans="1:39" ht="18" customHeight="1">
      <c r="A235" s="463"/>
      <c r="B235" s="31"/>
      <c r="C235" s="463"/>
      <c r="D235" s="463"/>
      <c r="E235" s="463"/>
      <c r="F235" s="467"/>
      <c r="G235" s="467"/>
      <c r="H235" s="468"/>
      <c r="I235" s="468"/>
      <c r="J235" s="467"/>
      <c r="K235" s="469"/>
      <c r="L235" s="469"/>
      <c r="M235" s="469"/>
      <c r="N235" s="469"/>
      <c r="O235" s="470"/>
      <c r="P235" s="469"/>
      <c r="Q235" s="469"/>
      <c r="R235" s="469"/>
      <c r="S235" s="469"/>
      <c r="T235" s="35"/>
      <c r="U235" s="35"/>
      <c r="V235" s="35"/>
      <c r="W235" s="35"/>
      <c r="X235" s="35"/>
      <c r="Y235" s="35"/>
      <c r="Z235" s="35"/>
      <c r="AA235" s="35"/>
      <c r="AB235" s="35"/>
      <c r="AC235" s="35"/>
      <c r="AD235" s="35"/>
      <c r="AE235" s="35"/>
      <c r="AF235" s="35"/>
      <c r="AG235" s="35"/>
      <c r="AH235" s="35"/>
      <c r="AI235" s="35"/>
      <c r="AJ235" s="35"/>
      <c r="AK235" s="35"/>
      <c r="AL235" s="35"/>
      <c r="AM235" s="470"/>
    </row>
    <row r="236" spans="1:39" ht="18" customHeight="1">
      <c r="A236" s="463"/>
      <c r="B236" s="31"/>
      <c r="C236" s="463"/>
      <c r="D236" s="463"/>
      <c r="E236" s="463"/>
      <c r="F236" s="467"/>
      <c r="G236" s="467"/>
      <c r="H236" s="468"/>
      <c r="I236" s="468"/>
      <c r="J236" s="467"/>
      <c r="K236" s="469"/>
      <c r="L236" s="469"/>
      <c r="M236" s="469"/>
      <c r="N236" s="469"/>
      <c r="O236" s="470"/>
      <c r="P236" s="469"/>
      <c r="Q236" s="469"/>
      <c r="R236" s="469"/>
      <c r="S236" s="469"/>
      <c r="T236" s="35"/>
      <c r="U236" s="35"/>
      <c r="V236" s="35"/>
      <c r="W236" s="35"/>
      <c r="X236" s="35"/>
      <c r="Y236" s="35"/>
      <c r="Z236" s="35"/>
      <c r="AA236" s="35"/>
      <c r="AB236" s="35"/>
      <c r="AC236" s="35"/>
      <c r="AD236" s="35"/>
      <c r="AE236" s="35"/>
      <c r="AF236" s="35"/>
      <c r="AG236" s="35"/>
      <c r="AH236" s="35"/>
      <c r="AI236" s="35"/>
      <c r="AJ236" s="35"/>
      <c r="AK236" s="35"/>
      <c r="AL236" s="35"/>
      <c r="AM236" s="470"/>
    </row>
    <row r="237" spans="1:39" ht="18" customHeight="1">
      <c r="A237" s="463"/>
      <c r="B237" s="31"/>
      <c r="C237" s="463"/>
      <c r="D237" s="463"/>
      <c r="E237" s="463"/>
      <c r="F237" s="467"/>
      <c r="G237" s="467"/>
      <c r="H237" s="468"/>
      <c r="I237" s="468"/>
      <c r="J237" s="467"/>
      <c r="K237" s="469"/>
      <c r="L237" s="469"/>
      <c r="M237" s="469"/>
      <c r="N237" s="469"/>
      <c r="O237" s="470"/>
      <c r="P237" s="469"/>
      <c r="Q237" s="469"/>
      <c r="R237" s="469"/>
      <c r="S237" s="469"/>
      <c r="T237" s="35"/>
      <c r="U237" s="35"/>
      <c r="V237" s="35"/>
      <c r="W237" s="35"/>
      <c r="X237" s="35"/>
      <c r="Y237" s="35"/>
      <c r="Z237" s="35"/>
      <c r="AA237" s="35"/>
      <c r="AB237" s="35"/>
      <c r="AC237" s="35"/>
      <c r="AD237" s="35"/>
      <c r="AE237" s="35"/>
      <c r="AF237" s="35"/>
      <c r="AG237" s="35"/>
      <c r="AH237" s="35"/>
      <c r="AI237" s="35"/>
      <c r="AJ237" s="35"/>
      <c r="AK237" s="35"/>
      <c r="AL237" s="35"/>
      <c r="AM237" s="470"/>
    </row>
    <row r="238" spans="1:39" ht="18" customHeight="1">
      <c r="A238" s="463"/>
      <c r="B238" s="31"/>
      <c r="C238" s="463"/>
      <c r="D238" s="463"/>
      <c r="E238" s="463"/>
      <c r="F238" s="467"/>
      <c r="G238" s="467"/>
      <c r="H238" s="468"/>
      <c r="I238" s="468"/>
      <c r="J238" s="467"/>
      <c r="K238" s="469"/>
      <c r="L238" s="469"/>
      <c r="M238" s="469"/>
      <c r="N238" s="469"/>
      <c r="O238" s="470"/>
      <c r="P238" s="469"/>
      <c r="Q238" s="469"/>
      <c r="R238" s="469"/>
      <c r="S238" s="469"/>
      <c r="T238" s="35"/>
      <c r="U238" s="35"/>
      <c r="V238" s="35"/>
      <c r="W238" s="35"/>
      <c r="X238" s="35"/>
      <c r="Y238" s="35"/>
      <c r="Z238" s="35"/>
      <c r="AA238" s="35"/>
      <c r="AB238" s="35"/>
      <c r="AC238" s="35"/>
      <c r="AD238" s="35"/>
      <c r="AE238" s="35"/>
      <c r="AF238" s="35"/>
      <c r="AG238" s="35"/>
      <c r="AH238" s="35"/>
      <c r="AI238" s="35"/>
      <c r="AJ238" s="35"/>
      <c r="AK238" s="35"/>
      <c r="AL238" s="35"/>
      <c r="AM238" s="470"/>
    </row>
    <row r="239" spans="1:39" ht="18" customHeight="1">
      <c r="A239" s="463"/>
      <c r="B239" s="31"/>
      <c r="C239" s="463"/>
      <c r="D239" s="463"/>
      <c r="E239" s="463"/>
      <c r="F239" s="467"/>
      <c r="G239" s="467"/>
      <c r="H239" s="468"/>
      <c r="I239" s="468"/>
      <c r="J239" s="467"/>
      <c r="K239" s="469"/>
      <c r="L239" s="469"/>
      <c r="M239" s="469"/>
      <c r="N239" s="469"/>
      <c r="O239" s="470"/>
      <c r="P239" s="469"/>
      <c r="Q239" s="469"/>
      <c r="R239" s="469"/>
      <c r="S239" s="469"/>
      <c r="T239" s="35"/>
      <c r="U239" s="35"/>
      <c r="V239" s="35"/>
      <c r="W239" s="35"/>
      <c r="X239" s="35"/>
      <c r="Y239" s="35"/>
      <c r="Z239" s="35"/>
      <c r="AA239" s="35"/>
      <c r="AB239" s="35"/>
      <c r="AC239" s="35"/>
      <c r="AD239" s="35"/>
      <c r="AE239" s="35"/>
      <c r="AF239" s="35"/>
      <c r="AG239" s="35"/>
      <c r="AH239" s="35"/>
      <c r="AI239" s="35"/>
      <c r="AJ239" s="35"/>
      <c r="AK239" s="35"/>
      <c r="AL239" s="35"/>
      <c r="AM239" s="470"/>
    </row>
    <row r="240" spans="1:39" ht="18" customHeight="1">
      <c r="A240" s="463"/>
      <c r="B240" s="31"/>
      <c r="C240" s="463"/>
      <c r="D240" s="463"/>
      <c r="E240" s="463"/>
      <c r="F240" s="467"/>
      <c r="G240" s="467"/>
      <c r="H240" s="468"/>
      <c r="I240" s="468"/>
      <c r="J240" s="467"/>
      <c r="K240" s="469"/>
      <c r="L240" s="469"/>
      <c r="M240" s="469"/>
      <c r="N240" s="469"/>
      <c r="O240" s="470"/>
      <c r="P240" s="469"/>
      <c r="Q240" s="469"/>
      <c r="R240" s="469"/>
      <c r="S240" s="469"/>
      <c r="T240" s="35"/>
      <c r="U240" s="35"/>
      <c r="V240" s="35"/>
      <c r="W240" s="35"/>
      <c r="X240" s="35"/>
      <c r="Y240" s="35"/>
      <c r="Z240" s="35"/>
      <c r="AA240" s="35"/>
      <c r="AB240" s="35"/>
      <c r="AC240" s="35"/>
      <c r="AD240" s="35"/>
      <c r="AE240" s="35"/>
      <c r="AF240" s="35"/>
      <c r="AG240" s="35"/>
      <c r="AH240" s="35"/>
      <c r="AI240" s="35"/>
      <c r="AJ240" s="35"/>
      <c r="AK240" s="35"/>
      <c r="AL240" s="35"/>
      <c r="AM240" s="470"/>
    </row>
    <row r="241" spans="1:39" ht="18" customHeight="1">
      <c r="A241" s="463"/>
      <c r="B241" s="31"/>
      <c r="C241" s="463"/>
      <c r="D241" s="463"/>
      <c r="E241" s="463"/>
      <c r="F241" s="467"/>
      <c r="G241" s="467"/>
      <c r="H241" s="468"/>
      <c r="I241" s="468"/>
      <c r="J241" s="467"/>
      <c r="K241" s="469"/>
      <c r="L241" s="469"/>
      <c r="M241" s="469"/>
      <c r="N241" s="469"/>
      <c r="O241" s="470"/>
      <c r="P241" s="469"/>
      <c r="Q241" s="469"/>
      <c r="R241" s="469"/>
      <c r="S241" s="469"/>
      <c r="T241" s="35"/>
      <c r="U241" s="35"/>
      <c r="V241" s="35"/>
      <c r="W241" s="35"/>
      <c r="X241" s="35"/>
      <c r="Y241" s="35"/>
      <c r="Z241" s="35"/>
      <c r="AA241" s="35"/>
      <c r="AB241" s="35"/>
      <c r="AC241" s="35"/>
      <c r="AD241" s="35"/>
      <c r="AE241" s="35"/>
      <c r="AF241" s="35"/>
      <c r="AG241" s="35"/>
      <c r="AH241" s="35"/>
      <c r="AI241" s="35"/>
      <c r="AJ241" s="35"/>
      <c r="AK241" s="35"/>
      <c r="AL241" s="35"/>
      <c r="AM241" s="470"/>
    </row>
    <row r="242" spans="1:39" ht="18" customHeight="1">
      <c r="A242" s="463"/>
      <c r="B242" s="31"/>
      <c r="C242" s="463"/>
      <c r="D242" s="463"/>
      <c r="E242" s="463"/>
      <c r="F242" s="467"/>
      <c r="G242" s="467"/>
      <c r="H242" s="468"/>
      <c r="I242" s="468"/>
      <c r="J242" s="467"/>
      <c r="K242" s="469"/>
      <c r="L242" s="469"/>
      <c r="M242" s="469"/>
      <c r="N242" s="469"/>
      <c r="O242" s="470"/>
      <c r="P242" s="469"/>
      <c r="Q242" s="469"/>
      <c r="R242" s="469"/>
      <c r="S242" s="469"/>
      <c r="T242" s="35"/>
      <c r="U242" s="35"/>
      <c r="V242" s="35"/>
      <c r="W242" s="35"/>
      <c r="X242" s="35"/>
      <c r="Y242" s="35"/>
      <c r="Z242" s="35"/>
      <c r="AA242" s="35"/>
      <c r="AB242" s="35"/>
      <c r="AC242" s="35"/>
      <c r="AD242" s="35"/>
      <c r="AE242" s="35"/>
      <c r="AF242" s="35"/>
      <c r="AG242" s="35"/>
      <c r="AH242" s="35"/>
      <c r="AI242" s="35"/>
      <c r="AJ242" s="35"/>
      <c r="AK242" s="35"/>
      <c r="AL242" s="35"/>
      <c r="AM242" s="470"/>
    </row>
    <row r="243" spans="1:39" ht="18" customHeight="1">
      <c r="A243" s="463"/>
      <c r="B243" s="31"/>
      <c r="C243" s="463"/>
      <c r="D243" s="463"/>
      <c r="E243" s="463"/>
      <c r="F243" s="467"/>
      <c r="G243" s="467"/>
      <c r="H243" s="468"/>
      <c r="I243" s="468"/>
      <c r="J243" s="467"/>
      <c r="K243" s="469"/>
      <c r="L243" s="469"/>
      <c r="M243" s="469"/>
      <c r="N243" s="469"/>
      <c r="O243" s="470"/>
      <c r="P243" s="469"/>
      <c r="Q243" s="469"/>
      <c r="R243" s="469"/>
      <c r="S243" s="469"/>
      <c r="T243" s="35"/>
      <c r="U243" s="35"/>
      <c r="V243" s="35"/>
      <c r="W243" s="35"/>
      <c r="X243" s="35"/>
      <c r="Y243" s="35"/>
      <c r="Z243" s="35"/>
      <c r="AA243" s="35"/>
      <c r="AB243" s="35"/>
      <c r="AC243" s="35"/>
      <c r="AD243" s="35"/>
      <c r="AE243" s="35"/>
      <c r="AF243" s="35"/>
      <c r="AG243" s="35"/>
      <c r="AH243" s="35"/>
      <c r="AI243" s="35"/>
      <c r="AJ243" s="35"/>
      <c r="AK243" s="35"/>
      <c r="AL243" s="35"/>
      <c r="AM243" s="470"/>
    </row>
    <row r="244" spans="1:39" ht="18" customHeight="1">
      <c r="A244" s="463"/>
      <c r="B244" s="31"/>
      <c r="C244" s="463"/>
      <c r="D244" s="463"/>
      <c r="E244" s="463"/>
      <c r="F244" s="467"/>
      <c r="G244" s="467"/>
      <c r="H244" s="468"/>
      <c r="I244" s="468"/>
      <c r="J244" s="467"/>
      <c r="K244" s="469"/>
      <c r="L244" s="469"/>
      <c r="M244" s="469"/>
      <c r="N244" s="469"/>
      <c r="O244" s="470"/>
      <c r="P244" s="469"/>
      <c r="Q244" s="469"/>
      <c r="R244" s="469"/>
      <c r="S244" s="469"/>
      <c r="T244" s="35"/>
      <c r="U244" s="35"/>
      <c r="V244" s="35"/>
      <c r="W244" s="35"/>
      <c r="X244" s="35"/>
      <c r="Y244" s="35"/>
      <c r="Z244" s="35"/>
      <c r="AA244" s="35"/>
      <c r="AB244" s="35"/>
      <c r="AC244" s="35"/>
      <c r="AD244" s="35"/>
      <c r="AE244" s="35"/>
      <c r="AF244" s="35"/>
      <c r="AG244" s="35"/>
      <c r="AH244" s="35"/>
      <c r="AI244" s="35"/>
      <c r="AJ244" s="35"/>
      <c r="AK244" s="35"/>
      <c r="AL244" s="35"/>
      <c r="AM244" s="470"/>
    </row>
    <row r="245" spans="1:39" ht="18" customHeight="1">
      <c r="A245" s="463"/>
      <c r="B245" s="31"/>
      <c r="C245" s="463"/>
      <c r="D245" s="463"/>
      <c r="E245" s="463"/>
      <c r="F245" s="467"/>
      <c r="G245" s="467"/>
      <c r="H245" s="468"/>
      <c r="I245" s="468"/>
      <c r="J245" s="467"/>
      <c r="K245" s="469"/>
      <c r="L245" s="469"/>
      <c r="M245" s="469"/>
      <c r="N245" s="469"/>
      <c r="O245" s="470"/>
      <c r="P245" s="469"/>
      <c r="Q245" s="469"/>
      <c r="R245" s="469"/>
      <c r="S245" s="469"/>
      <c r="T245" s="35"/>
      <c r="U245" s="35"/>
      <c r="V245" s="35"/>
      <c r="W245" s="35"/>
      <c r="X245" s="35"/>
      <c r="Y245" s="35"/>
      <c r="Z245" s="35"/>
      <c r="AA245" s="35"/>
      <c r="AB245" s="35"/>
      <c r="AC245" s="35"/>
      <c r="AD245" s="35"/>
      <c r="AE245" s="35"/>
      <c r="AF245" s="35"/>
      <c r="AG245" s="35"/>
      <c r="AH245" s="35"/>
      <c r="AI245" s="35"/>
      <c r="AJ245" s="35"/>
      <c r="AK245" s="35"/>
      <c r="AL245" s="35"/>
      <c r="AM245" s="470"/>
    </row>
    <row r="246" spans="1:39" ht="18" customHeight="1">
      <c r="A246" s="463"/>
      <c r="B246" s="31"/>
      <c r="C246" s="463"/>
      <c r="D246" s="463"/>
      <c r="E246" s="463"/>
      <c r="F246" s="467"/>
      <c r="G246" s="467"/>
      <c r="H246" s="468"/>
      <c r="I246" s="468"/>
      <c r="J246" s="467"/>
      <c r="K246" s="469"/>
      <c r="L246" s="469"/>
      <c r="M246" s="469"/>
      <c r="N246" s="469"/>
      <c r="O246" s="470"/>
      <c r="P246" s="469"/>
      <c r="Q246" s="469"/>
      <c r="R246" s="469"/>
      <c r="S246" s="469"/>
      <c r="T246" s="35"/>
      <c r="U246" s="35"/>
      <c r="V246" s="35"/>
      <c r="W246" s="35"/>
      <c r="X246" s="35"/>
      <c r="Y246" s="35"/>
      <c r="Z246" s="35"/>
      <c r="AA246" s="35"/>
      <c r="AB246" s="35"/>
      <c r="AC246" s="35"/>
      <c r="AD246" s="35"/>
      <c r="AE246" s="35"/>
      <c r="AF246" s="35"/>
      <c r="AG246" s="35"/>
      <c r="AH246" s="35"/>
      <c r="AI246" s="35"/>
      <c r="AJ246" s="35"/>
      <c r="AK246" s="35"/>
      <c r="AL246" s="35"/>
      <c r="AM246" s="470"/>
    </row>
    <row r="247" spans="1:39" ht="18" customHeight="1">
      <c r="A247" s="463"/>
      <c r="B247" s="31"/>
      <c r="C247" s="463"/>
      <c r="D247" s="463"/>
      <c r="E247" s="463"/>
      <c r="F247" s="467"/>
      <c r="G247" s="467"/>
      <c r="H247" s="468"/>
      <c r="I247" s="468"/>
      <c r="J247" s="467"/>
      <c r="K247" s="469"/>
      <c r="L247" s="469"/>
      <c r="M247" s="469"/>
      <c r="N247" s="469"/>
      <c r="O247" s="470"/>
      <c r="P247" s="469"/>
      <c r="Q247" s="469"/>
      <c r="R247" s="469"/>
      <c r="S247" s="469"/>
      <c r="T247" s="35"/>
      <c r="U247" s="35"/>
      <c r="V247" s="35"/>
      <c r="W247" s="35"/>
      <c r="X247" s="35"/>
      <c r="Y247" s="35"/>
      <c r="Z247" s="35"/>
      <c r="AA247" s="35"/>
      <c r="AB247" s="35"/>
      <c r="AC247" s="35"/>
      <c r="AD247" s="35"/>
      <c r="AE247" s="35"/>
      <c r="AF247" s="35"/>
      <c r="AG247" s="35"/>
      <c r="AH247" s="35"/>
      <c r="AI247" s="35"/>
      <c r="AJ247" s="35"/>
      <c r="AK247" s="35"/>
      <c r="AL247" s="35"/>
      <c r="AM247" s="470"/>
    </row>
    <row r="248" spans="1:39" ht="18" customHeight="1">
      <c r="A248" s="463"/>
      <c r="B248" s="31"/>
      <c r="C248" s="463"/>
      <c r="D248" s="463"/>
      <c r="E248" s="463"/>
      <c r="F248" s="467"/>
      <c r="G248" s="467"/>
      <c r="H248" s="468"/>
      <c r="I248" s="468"/>
      <c r="J248" s="467"/>
      <c r="K248" s="469"/>
      <c r="L248" s="469"/>
      <c r="M248" s="469"/>
      <c r="N248" s="469"/>
      <c r="O248" s="470"/>
      <c r="P248" s="469"/>
      <c r="Q248" s="469"/>
      <c r="R248" s="469"/>
      <c r="S248" s="469"/>
      <c r="T248" s="35"/>
      <c r="U248" s="35"/>
      <c r="V248" s="35"/>
      <c r="W248" s="35"/>
      <c r="X248" s="35"/>
      <c r="Y248" s="35"/>
      <c r="Z248" s="35"/>
      <c r="AA248" s="35"/>
      <c r="AB248" s="35"/>
      <c r="AC248" s="35"/>
      <c r="AD248" s="35"/>
      <c r="AE248" s="35"/>
      <c r="AF248" s="35"/>
      <c r="AG248" s="35"/>
      <c r="AH248" s="35"/>
      <c r="AI248" s="35"/>
      <c r="AJ248" s="35"/>
      <c r="AK248" s="35"/>
      <c r="AL248" s="35"/>
      <c r="AM248" s="470"/>
    </row>
    <row r="249" spans="1:39" ht="18" customHeight="1">
      <c r="A249" s="463"/>
      <c r="B249" s="31"/>
      <c r="C249" s="463"/>
      <c r="D249" s="463"/>
      <c r="E249" s="463"/>
      <c r="F249" s="467"/>
      <c r="G249" s="467"/>
      <c r="H249" s="468"/>
      <c r="I249" s="468"/>
      <c r="J249" s="467"/>
      <c r="K249" s="469"/>
      <c r="L249" s="469"/>
      <c r="M249" s="469"/>
      <c r="N249" s="469"/>
      <c r="O249" s="470"/>
      <c r="P249" s="469"/>
      <c r="Q249" s="469"/>
      <c r="R249" s="469"/>
      <c r="S249" s="469"/>
      <c r="T249" s="35"/>
      <c r="U249" s="35"/>
      <c r="V249" s="35"/>
      <c r="W249" s="35"/>
      <c r="X249" s="35"/>
      <c r="Y249" s="35"/>
      <c r="Z249" s="35"/>
      <c r="AA249" s="35"/>
      <c r="AB249" s="35"/>
      <c r="AC249" s="35"/>
      <c r="AD249" s="35"/>
      <c r="AE249" s="35"/>
      <c r="AF249" s="35"/>
      <c r="AG249" s="35"/>
      <c r="AH249" s="35"/>
      <c r="AI249" s="35"/>
      <c r="AJ249" s="35"/>
      <c r="AK249" s="35"/>
      <c r="AL249" s="35"/>
      <c r="AM249" s="470"/>
    </row>
    <row r="250" spans="1:39" ht="18" customHeight="1">
      <c r="A250" s="463"/>
      <c r="B250" s="31"/>
      <c r="C250" s="463"/>
      <c r="D250" s="463"/>
      <c r="E250" s="463"/>
      <c r="F250" s="467"/>
      <c r="G250" s="467"/>
      <c r="H250" s="468"/>
      <c r="I250" s="468"/>
      <c r="J250" s="467"/>
      <c r="K250" s="469"/>
      <c r="L250" s="469"/>
      <c r="M250" s="469"/>
      <c r="N250" s="469"/>
      <c r="O250" s="470"/>
      <c r="P250" s="469"/>
      <c r="Q250" s="469"/>
      <c r="R250" s="469"/>
      <c r="S250" s="469"/>
      <c r="T250" s="35"/>
      <c r="U250" s="35"/>
      <c r="V250" s="35"/>
      <c r="W250" s="35"/>
      <c r="X250" s="35"/>
      <c r="Y250" s="35"/>
      <c r="Z250" s="35"/>
      <c r="AA250" s="35"/>
      <c r="AB250" s="35"/>
      <c r="AC250" s="35"/>
      <c r="AD250" s="35"/>
      <c r="AE250" s="35"/>
      <c r="AF250" s="35"/>
      <c r="AG250" s="35"/>
      <c r="AH250" s="35"/>
      <c r="AI250" s="35"/>
      <c r="AJ250" s="35"/>
      <c r="AK250" s="35"/>
      <c r="AL250" s="35"/>
      <c r="AM250" s="470"/>
    </row>
    <row r="251" spans="1:39" ht="18" customHeight="1">
      <c r="A251" s="463"/>
      <c r="B251" s="31"/>
      <c r="C251" s="463"/>
      <c r="D251" s="463"/>
      <c r="E251" s="463"/>
      <c r="F251" s="467"/>
      <c r="G251" s="467"/>
      <c r="H251" s="468"/>
      <c r="I251" s="468"/>
      <c r="J251" s="467"/>
      <c r="K251" s="469"/>
      <c r="L251" s="469"/>
      <c r="M251" s="469"/>
      <c r="N251" s="469"/>
      <c r="O251" s="470"/>
      <c r="P251" s="469"/>
      <c r="Q251" s="469"/>
      <c r="R251" s="469"/>
      <c r="S251" s="469"/>
      <c r="T251" s="35"/>
      <c r="U251" s="35"/>
      <c r="V251" s="35"/>
      <c r="W251" s="35"/>
      <c r="X251" s="35"/>
      <c r="Y251" s="35"/>
      <c r="Z251" s="35"/>
      <c r="AA251" s="35"/>
      <c r="AB251" s="35"/>
      <c r="AC251" s="35"/>
      <c r="AD251" s="35"/>
      <c r="AE251" s="35"/>
      <c r="AF251" s="35"/>
      <c r="AG251" s="35"/>
      <c r="AH251" s="35"/>
      <c r="AI251" s="35"/>
      <c r="AJ251" s="35"/>
      <c r="AK251" s="35"/>
      <c r="AL251" s="35"/>
      <c r="AM251" s="470"/>
    </row>
    <row r="252" spans="1:39" ht="18" customHeight="1">
      <c r="A252" s="463"/>
      <c r="B252" s="31"/>
      <c r="C252" s="463"/>
      <c r="D252" s="463"/>
      <c r="E252" s="463"/>
      <c r="F252" s="467"/>
      <c r="G252" s="467"/>
      <c r="H252" s="468"/>
      <c r="I252" s="468"/>
      <c r="J252" s="467"/>
      <c r="K252" s="469"/>
      <c r="L252" s="469"/>
      <c r="M252" s="469"/>
      <c r="N252" s="469"/>
      <c r="O252" s="470"/>
      <c r="P252" s="469"/>
      <c r="Q252" s="469"/>
      <c r="R252" s="469"/>
      <c r="S252" s="469"/>
      <c r="T252" s="35"/>
      <c r="U252" s="35"/>
      <c r="V252" s="35"/>
      <c r="W252" s="35"/>
      <c r="X252" s="35"/>
      <c r="Y252" s="35"/>
      <c r="Z252" s="35"/>
      <c r="AA252" s="35"/>
      <c r="AB252" s="35"/>
      <c r="AC252" s="35"/>
      <c r="AD252" s="35"/>
      <c r="AE252" s="35"/>
      <c r="AF252" s="35"/>
      <c r="AG252" s="35"/>
      <c r="AH252" s="35"/>
      <c r="AI252" s="35"/>
      <c r="AJ252" s="35"/>
      <c r="AK252" s="35"/>
      <c r="AL252" s="35"/>
      <c r="AM252" s="470"/>
    </row>
    <row r="253" spans="1:39" ht="18" customHeight="1">
      <c r="A253" s="463"/>
      <c r="B253" s="31"/>
      <c r="C253" s="463"/>
      <c r="D253" s="463"/>
      <c r="E253" s="463"/>
      <c r="F253" s="467"/>
      <c r="G253" s="467"/>
      <c r="H253" s="468"/>
      <c r="I253" s="468"/>
      <c r="J253" s="467"/>
      <c r="K253" s="469"/>
      <c r="L253" s="469"/>
      <c r="M253" s="469"/>
      <c r="N253" s="469"/>
      <c r="O253" s="470"/>
      <c r="P253" s="469"/>
      <c r="Q253" s="469"/>
      <c r="R253" s="469"/>
      <c r="S253" s="469"/>
      <c r="T253" s="35"/>
      <c r="U253" s="35"/>
      <c r="V253" s="35"/>
      <c r="W253" s="35"/>
      <c r="X253" s="35"/>
      <c r="Y253" s="35"/>
      <c r="Z253" s="35"/>
      <c r="AA253" s="35"/>
      <c r="AB253" s="35"/>
      <c r="AC253" s="35"/>
      <c r="AD253" s="35"/>
      <c r="AE253" s="35"/>
      <c r="AF253" s="35"/>
      <c r="AG253" s="35"/>
      <c r="AH253" s="35"/>
      <c r="AI253" s="35"/>
      <c r="AJ253" s="35"/>
      <c r="AK253" s="35"/>
      <c r="AL253" s="35"/>
      <c r="AM253" s="470"/>
    </row>
    <row r="254" spans="1:39" ht="18" customHeight="1">
      <c r="A254" s="463"/>
      <c r="B254" s="31"/>
      <c r="C254" s="463"/>
      <c r="D254" s="463"/>
      <c r="E254" s="463"/>
      <c r="F254" s="467"/>
      <c r="G254" s="467"/>
      <c r="H254" s="468"/>
      <c r="I254" s="468"/>
      <c r="J254" s="467"/>
      <c r="K254" s="469"/>
      <c r="L254" s="469"/>
      <c r="M254" s="469"/>
      <c r="N254" s="469"/>
      <c r="O254" s="470"/>
      <c r="P254" s="469"/>
      <c r="Q254" s="469"/>
      <c r="R254" s="469"/>
      <c r="S254" s="469"/>
      <c r="T254" s="35"/>
      <c r="U254" s="35"/>
      <c r="V254" s="35"/>
      <c r="W254" s="35"/>
      <c r="X254" s="35"/>
      <c r="Y254" s="35"/>
      <c r="Z254" s="35"/>
      <c r="AA254" s="35"/>
      <c r="AB254" s="35"/>
      <c r="AC254" s="35"/>
      <c r="AD254" s="35"/>
      <c r="AE254" s="35"/>
      <c r="AF254" s="35"/>
      <c r="AG254" s="35"/>
      <c r="AH254" s="35"/>
      <c r="AI254" s="35"/>
      <c r="AJ254" s="35"/>
      <c r="AK254" s="35"/>
      <c r="AL254" s="35"/>
      <c r="AM254" s="470"/>
    </row>
    <row r="255" spans="1:39" ht="18" customHeight="1">
      <c r="A255" s="463"/>
      <c r="B255" s="31"/>
      <c r="C255" s="463"/>
      <c r="D255" s="463"/>
      <c r="E255" s="463"/>
      <c r="F255" s="467"/>
      <c r="G255" s="467"/>
      <c r="H255" s="468"/>
      <c r="I255" s="468"/>
      <c r="J255" s="467"/>
      <c r="K255" s="469"/>
      <c r="L255" s="469"/>
      <c r="M255" s="469"/>
      <c r="N255" s="469"/>
      <c r="O255" s="470"/>
      <c r="P255" s="469"/>
      <c r="Q255" s="469"/>
      <c r="R255" s="469"/>
      <c r="S255" s="469"/>
      <c r="T255" s="35"/>
      <c r="U255" s="35"/>
      <c r="V255" s="35"/>
      <c r="W255" s="35"/>
      <c r="X255" s="35"/>
      <c r="Y255" s="35"/>
      <c r="Z255" s="35"/>
      <c r="AA255" s="35"/>
      <c r="AB255" s="35"/>
      <c r="AC255" s="35"/>
      <c r="AD255" s="35"/>
      <c r="AE255" s="35"/>
      <c r="AF255" s="35"/>
      <c r="AG255" s="35"/>
      <c r="AH255" s="35"/>
      <c r="AI255" s="35"/>
      <c r="AJ255" s="35"/>
      <c r="AK255" s="35"/>
      <c r="AL255" s="35"/>
      <c r="AM255" s="470"/>
    </row>
    <row r="256" spans="1:39" ht="18" customHeight="1">
      <c r="A256" s="463"/>
      <c r="B256" s="31"/>
      <c r="C256" s="463"/>
      <c r="D256" s="463"/>
      <c r="E256" s="463"/>
      <c r="F256" s="467"/>
      <c r="G256" s="467"/>
      <c r="H256" s="468"/>
      <c r="I256" s="468"/>
      <c r="J256" s="467"/>
      <c r="K256" s="469"/>
      <c r="L256" s="469"/>
      <c r="M256" s="469"/>
      <c r="N256" s="469"/>
      <c r="O256" s="470"/>
      <c r="P256" s="469"/>
      <c r="Q256" s="469"/>
      <c r="R256" s="469"/>
      <c r="S256" s="469"/>
      <c r="T256" s="35"/>
      <c r="U256" s="35"/>
      <c r="V256" s="35"/>
      <c r="W256" s="35"/>
      <c r="X256" s="35"/>
      <c r="Y256" s="35"/>
      <c r="Z256" s="35"/>
      <c r="AA256" s="35"/>
      <c r="AB256" s="35"/>
      <c r="AC256" s="35"/>
      <c r="AD256" s="35"/>
      <c r="AE256" s="35"/>
      <c r="AF256" s="35"/>
      <c r="AG256" s="35"/>
      <c r="AH256" s="35"/>
      <c r="AI256" s="35"/>
      <c r="AJ256" s="35"/>
      <c r="AK256" s="35"/>
      <c r="AL256" s="35"/>
      <c r="AM256" s="470"/>
    </row>
    <row r="257" spans="1:39" ht="18" customHeight="1">
      <c r="A257" s="463"/>
      <c r="B257" s="31"/>
      <c r="C257" s="463"/>
      <c r="D257" s="463"/>
      <c r="E257" s="463"/>
      <c r="F257" s="467"/>
      <c r="G257" s="467"/>
      <c r="H257" s="468"/>
      <c r="I257" s="468"/>
      <c r="J257" s="467"/>
      <c r="K257" s="469"/>
      <c r="L257" s="469"/>
      <c r="M257" s="469"/>
      <c r="N257" s="469"/>
      <c r="O257" s="470"/>
      <c r="P257" s="469"/>
      <c r="Q257" s="469"/>
      <c r="R257" s="469"/>
      <c r="S257" s="469"/>
      <c r="T257" s="35"/>
      <c r="U257" s="35"/>
      <c r="V257" s="35"/>
      <c r="W257" s="35"/>
      <c r="X257" s="35"/>
      <c r="Y257" s="35"/>
      <c r="Z257" s="35"/>
      <c r="AA257" s="35"/>
      <c r="AB257" s="35"/>
      <c r="AC257" s="35"/>
      <c r="AD257" s="35"/>
      <c r="AE257" s="35"/>
      <c r="AF257" s="35"/>
      <c r="AG257" s="35"/>
      <c r="AH257" s="35"/>
      <c r="AI257" s="35"/>
      <c r="AJ257" s="35"/>
      <c r="AK257" s="35"/>
      <c r="AL257" s="35"/>
      <c r="AM257" s="470"/>
    </row>
    <row r="258" spans="1:39" ht="18" customHeight="1">
      <c r="A258" s="463"/>
      <c r="B258" s="31"/>
      <c r="C258" s="463"/>
      <c r="D258" s="463"/>
      <c r="E258" s="463"/>
      <c r="F258" s="467"/>
      <c r="G258" s="467"/>
      <c r="H258" s="468"/>
      <c r="I258" s="468"/>
      <c r="J258" s="467"/>
      <c r="K258" s="469"/>
      <c r="L258" s="469"/>
      <c r="M258" s="469"/>
      <c r="N258" s="469"/>
      <c r="O258" s="470"/>
      <c r="P258" s="469"/>
      <c r="Q258" s="469"/>
      <c r="R258" s="469"/>
      <c r="S258" s="469"/>
      <c r="T258" s="35"/>
      <c r="U258" s="35"/>
      <c r="V258" s="35"/>
      <c r="W258" s="35"/>
      <c r="X258" s="35"/>
      <c r="Y258" s="35"/>
      <c r="Z258" s="35"/>
      <c r="AA258" s="35"/>
      <c r="AB258" s="35"/>
      <c r="AC258" s="35"/>
      <c r="AD258" s="35"/>
      <c r="AE258" s="35"/>
      <c r="AF258" s="35"/>
      <c r="AG258" s="35"/>
      <c r="AH258" s="35"/>
      <c r="AI258" s="35"/>
      <c r="AJ258" s="35"/>
      <c r="AK258" s="35"/>
      <c r="AL258" s="35"/>
      <c r="AM258" s="470"/>
    </row>
    <row r="259" spans="1:39" ht="18" customHeight="1">
      <c r="A259" s="463"/>
      <c r="B259" s="31"/>
      <c r="C259" s="463"/>
      <c r="D259" s="463"/>
      <c r="E259" s="463"/>
      <c r="F259" s="467"/>
      <c r="G259" s="467"/>
      <c r="H259" s="468"/>
      <c r="I259" s="468"/>
      <c r="J259" s="467"/>
      <c r="K259" s="469"/>
      <c r="L259" s="469"/>
      <c r="M259" s="469"/>
      <c r="N259" s="469"/>
      <c r="O259" s="470"/>
      <c r="P259" s="469"/>
      <c r="Q259" s="469"/>
      <c r="R259" s="469"/>
      <c r="S259" s="469"/>
      <c r="T259" s="35"/>
      <c r="U259" s="35"/>
      <c r="V259" s="35"/>
      <c r="W259" s="35"/>
      <c r="X259" s="35"/>
      <c r="Y259" s="35"/>
      <c r="Z259" s="35"/>
      <c r="AA259" s="35"/>
      <c r="AB259" s="35"/>
      <c r="AC259" s="35"/>
      <c r="AD259" s="35"/>
      <c r="AE259" s="35"/>
      <c r="AF259" s="35"/>
      <c r="AG259" s="35"/>
      <c r="AH259" s="35"/>
      <c r="AI259" s="35"/>
      <c r="AJ259" s="35"/>
      <c r="AK259" s="35"/>
      <c r="AL259" s="35"/>
      <c r="AM259" s="470"/>
    </row>
    <row r="260" spans="1:39" ht="18" customHeight="1">
      <c r="A260" s="463"/>
      <c r="B260" s="31"/>
      <c r="C260" s="463"/>
      <c r="D260" s="463"/>
      <c r="E260" s="463"/>
      <c r="F260" s="467"/>
      <c r="G260" s="467"/>
      <c r="H260" s="468"/>
      <c r="I260" s="468"/>
      <c r="J260" s="467"/>
      <c r="K260" s="469"/>
      <c r="L260" s="469"/>
      <c r="M260" s="469"/>
      <c r="N260" s="469"/>
      <c r="O260" s="470"/>
      <c r="P260" s="469"/>
      <c r="Q260" s="469"/>
      <c r="R260" s="469"/>
      <c r="S260" s="469"/>
      <c r="T260" s="35"/>
      <c r="U260" s="35"/>
      <c r="V260" s="35"/>
      <c r="W260" s="35"/>
      <c r="X260" s="35"/>
      <c r="Y260" s="35"/>
      <c r="Z260" s="35"/>
      <c r="AA260" s="35"/>
      <c r="AB260" s="35"/>
      <c r="AC260" s="35"/>
      <c r="AD260" s="35"/>
      <c r="AE260" s="35"/>
      <c r="AF260" s="35"/>
      <c r="AG260" s="35"/>
      <c r="AH260" s="35"/>
      <c r="AI260" s="35"/>
      <c r="AJ260" s="35"/>
      <c r="AK260" s="35"/>
      <c r="AL260" s="35"/>
      <c r="AM260" s="470"/>
    </row>
    <row r="261" spans="1:39" ht="18" customHeight="1">
      <c r="A261" s="463"/>
      <c r="B261" s="31"/>
      <c r="C261" s="463"/>
      <c r="D261" s="463"/>
      <c r="E261" s="463"/>
      <c r="F261" s="467"/>
      <c r="G261" s="467"/>
      <c r="H261" s="468"/>
      <c r="I261" s="468"/>
      <c r="J261" s="467"/>
      <c r="K261" s="469"/>
      <c r="L261" s="469"/>
      <c r="M261" s="469"/>
      <c r="N261" s="469"/>
      <c r="O261" s="470"/>
      <c r="P261" s="469"/>
      <c r="Q261" s="469"/>
      <c r="R261" s="469"/>
      <c r="S261" s="469"/>
      <c r="T261" s="35"/>
      <c r="U261" s="35"/>
      <c r="V261" s="35"/>
      <c r="W261" s="35"/>
      <c r="X261" s="35"/>
      <c r="Y261" s="35"/>
      <c r="Z261" s="35"/>
      <c r="AA261" s="35"/>
      <c r="AB261" s="35"/>
      <c r="AC261" s="35"/>
      <c r="AD261" s="35"/>
      <c r="AE261" s="35"/>
      <c r="AF261" s="35"/>
      <c r="AG261" s="35"/>
      <c r="AH261" s="35"/>
      <c r="AI261" s="35"/>
      <c r="AJ261" s="35"/>
      <c r="AK261" s="35"/>
      <c r="AL261" s="35"/>
      <c r="AM261" s="470"/>
    </row>
    <row r="262" spans="1:39" ht="18" customHeight="1">
      <c r="A262" s="463"/>
      <c r="B262" s="31"/>
      <c r="C262" s="463"/>
      <c r="D262" s="463"/>
      <c r="E262" s="463"/>
      <c r="F262" s="467"/>
      <c r="G262" s="467"/>
      <c r="H262" s="468"/>
      <c r="I262" s="468"/>
      <c r="J262" s="467"/>
      <c r="K262" s="469"/>
      <c r="L262" s="469"/>
      <c r="M262" s="469"/>
      <c r="N262" s="469"/>
      <c r="O262" s="470"/>
      <c r="P262" s="469"/>
      <c r="Q262" s="469"/>
      <c r="R262" s="469"/>
      <c r="S262" s="469"/>
      <c r="T262" s="35"/>
      <c r="U262" s="35"/>
      <c r="V262" s="35"/>
      <c r="W262" s="35"/>
      <c r="X262" s="35"/>
      <c r="Y262" s="35"/>
      <c r="Z262" s="35"/>
      <c r="AA262" s="35"/>
      <c r="AB262" s="35"/>
      <c r="AC262" s="35"/>
      <c r="AD262" s="35"/>
      <c r="AE262" s="35"/>
      <c r="AF262" s="35"/>
      <c r="AG262" s="35"/>
      <c r="AH262" s="35"/>
      <c r="AI262" s="35"/>
      <c r="AJ262" s="35"/>
      <c r="AK262" s="35"/>
      <c r="AL262" s="35"/>
      <c r="AM262" s="470"/>
    </row>
    <row r="263" spans="1:39" ht="18" customHeight="1">
      <c r="A263" s="463"/>
      <c r="B263" s="31"/>
      <c r="C263" s="463"/>
      <c r="D263" s="463"/>
      <c r="E263" s="463"/>
      <c r="F263" s="467"/>
      <c r="G263" s="467"/>
      <c r="H263" s="468"/>
      <c r="I263" s="468"/>
      <c r="J263" s="467"/>
      <c r="K263" s="469"/>
      <c r="L263" s="469"/>
      <c r="M263" s="469"/>
      <c r="N263" s="469"/>
      <c r="O263" s="470"/>
      <c r="P263" s="469"/>
      <c r="Q263" s="469"/>
      <c r="R263" s="469"/>
      <c r="S263" s="469"/>
      <c r="T263" s="35"/>
      <c r="U263" s="35"/>
      <c r="V263" s="35"/>
      <c r="W263" s="35"/>
      <c r="X263" s="35"/>
      <c r="Y263" s="35"/>
      <c r="Z263" s="35"/>
      <c r="AA263" s="35"/>
      <c r="AB263" s="35"/>
      <c r="AC263" s="35"/>
      <c r="AD263" s="35"/>
      <c r="AE263" s="35"/>
      <c r="AF263" s="35"/>
      <c r="AG263" s="35"/>
      <c r="AH263" s="35"/>
      <c r="AI263" s="35"/>
      <c r="AJ263" s="35"/>
      <c r="AK263" s="35"/>
      <c r="AL263" s="35"/>
      <c r="AM263" s="470"/>
    </row>
    <row r="264" spans="1:39" ht="18" customHeight="1">
      <c r="A264" s="463"/>
      <c r="B264" s="31"/>
      <c r="C264" s="463"/>
      <c r="D264" s="463"/>
      <c r="E264" s="463"/>
      <c r="F264" s="467"/>
      <c r="G264" s="467"/>
      <c r="H264" s="468"/>
      <c r="I264" s="468"/>
      <c r="J264" s="467"/>
      <c r="K264" s="469"/>
      <c r="L264" s="469"/>
      <c r="M264" s="469"/>
      <c r="N264" s="469"/>
      <c r="O264" s="470"/>
      <c r="P264" s="469"/>
      <c r="Q264" s="469"/>
      <c r="R264" s="469"/>
      <c r="S264" s="469"/>
      <c r="T264" s="35"/>
      <c r="U264" s="35"/>
      <c r="V264" s="35"/>
      <c r="W264" s="35"/>
      <c r="X264" s="35"/>
      <c r="Y264" s="35"/>
      <c r="Z264" s="35"/>
      <c r="AA264" s="35"/>
      <c r="AB264" s="35"/>
      <c r="AC264" s="35"/>
      <c r="AD264" s="35"/>
      <c r="AE264" s="35"/>
      <c r="AF264" s="35"/>
      <c r="AG264" s="35"/>
      <c r="AH264" s="35"/>
      <c r="AI264" s="35"/>
      <c r="AJ264" s="35"/>
      <c r="AK264" s="35"/>
      <c r="AL264" s="35"/>
      <c r="AM264" s="470"/>
    </row>
    <row r="265" spans="1:39" ht="18" customHeight="1">
      <c r="A265" s="463"/>
      <c r="B265" s="31"/>
      <c r="C265" s="463"/>
      <c r="D265" s="463"/>
      <c r="E265" s="463"/>
      <c r="F265" s="467"/>
      <c r="G265" s="467"/>
      <c r="H265" s="468"/>
      <c r="I265" s="468"/>
      <c r="J265" s="467"/>
      <c r="K265" s="469"/>
      <c r="L265" s="469"/>
      <c r="M265" s="469"/>
      <c r="N265" s="469"/>
      <c r="O265" s="470"/>
      <c r="P265" s="469"/>
      <c r="Q265" s="469"/>
      <c r="R265" s="469"/>
      <c r="S265" s="469"/>
      <c r="T265" s="35"/>
      <c r="U265" s="35"/>
      <c r="V265" s="35"/>
      <c r="W265" s="35"/>
      <c r="X265" s="35"/>
      <c r="Y265" s="35"/>
      <c r="Z265" s="35"/>
      <c r="AA265" s="35"/>
      <c r="AB265" s="35"/>
      <c r="AC265" s="35"/>
      <c r="AD265" s="35"/>
      <c r="AE265" s="35"/>
      <c r="AF265" s="35"/>
      <c r="AG265" s="35"/>
      <c r="AH265" s="35"/>
      <c r="AI265" s="35"/>
      <c r="AJ265" s="35"/>
      <c r="AK265" s="35"/>
      <c r="AL265" s="35"/>
      <c r="AM265" s="470"/>
    </row>
    <row r="266" spans="1:39" ht="18" customHeight="1">
      <c r="A266" s="463"/>
      <c r="B266" s="31"/>
      <c r="C266" s="463"/>
      <c r="D266" s="463"/>
      <c r="E266" s="463"/>
      <c r="F266" s="467"/>
      <c r="G266" s="467"/>
      <c r="H266" s="468"/>
      <c r="I266" s="468"/>
      <c r="J266" s="467"/>
      <c r="K266" s="469"/>
      <c r="L266" s="469"/>
      <c r="M266" s="469"/>
      <c r="N266" s="469"/>
      <c r="O266" s="470"/>
      <c r="P266" s="469"/>
      <c r="Q266" s="469"/>
      <c r="R266" s="469"/>
      <c r="S266" s="469"/>
      <c r="T266" s="35"/>
      <c r="U266" s="35"/>
      <c r="V266" s="35"/>
      <c r="W266" s="35"/>
      <c r="X266" s="35"/>
      <c r="Y266" s="35"/>
      <c r="Z266" s="35"/>
      <c r="AA266" s="35"/>
      <c r="AB266" s="35"/>
      <c r="AC266" s="35"/>
      <c r="AD266" s="35"/>
      <c r="AE266" s="35"/>
      <c r="AF266" s="35"/>
      <c r="AG266" s="35"/>
      <c r="AH266" s="35"/>
      <c r="AI266" s="35"/>
      <c r="AJ266" s="35"/>
      <c r="AK266" s="35"/>
      <c r="AL266" s="35"/>
      <c r="AM266" s="470"/>
    </row>
    <row r="267" spans="1:39" ht="18" customHeight="1">
      <c r="A267" s="463"/>
      <c r="B267" s="31"/>
      <c r="C267" s="463"/>
      <c r="D267" s="463"/>
      <c r="E267" s="463"/>
      <c r="F267" s="467"/>
      <c r="G267" s="467"/>
      <c r="H267" s="468"/>
      <c r="I267" s="468"/>
      <c r="J267" s="467"/>
      <c r="K267" s="469"/>
      <c r="L267" s="469"/>
      <c r="M267" s="469"/>
      <c r="N267" s="469"/>
      <c r="O267" s="470"/>
      <c r="P267" s="469"/>
      <c r="Q267" s="469"/>
      <c r="R267" s="469"/>
      <c r="S267" s="469"/>
      <c r="T267" s="35"/>
      <c r="U267" s="35"/>
      <c r="V267" s="35"/>
      <c r="W267" s="35"/>
      <c r="X267" s="35"/>
      <c r="Y267" s="35"/>
      <c r="Z267" s="35"/>
      <c r="AA267" s="35"/>
      <c r="AB267" s="35"/>
      <c r="AC267" s="35"/>
      <c r="AD267" s="35"/>
      <c r="AE267" s="35"/>
      <c r="AF267" s="35"/>
      <c r="AG267" s="35"/>
      <c r="AH267" s="35"/>
      <c r="AI267" s="35"/>
      <c r="AJ267" s="35"/>
      <c r="AK267" s="35"/>
      <c r="AL267" s="35"/>
      <c r="AM267" s="470"/>
    </row>
    <row r="268" spans="1:39" ht="18" customHeight="1">
      <c r="A268" s="463"/>
      <c r="B268" s="31"/>
      <c r="C268" s="463"/>
      <c r="D268" s="463"/>
      <c r="E268" s="463"/>
      <c r="F268" s="467"/>
      <c r="G268" s="467"/>
      <c r="H268" s="468"/>
      <c r="I268" s="468"/>
      <c r="J268" s="467"/>
      <c r="K268" s="469"/>
      <c r="L268" s="469"/>
      <c r="M268" s="469"/>
      <c r="N268" s="469"/>
      <c r="O268" s="470"/>
      <c r="P268" s="469"/>
      <c r="Q268" s="469"/>
      <c r="R268" s="469"/>
      <c r="S268" s="469"/>
      <c r="T268" s="35"/>
      <c r="U268" s="35"/>
      <c r="V268" s="35"/>
      <c r="W268" s="35"/>
      <c r="X268" s="35"/>
      <c r="Y268" s="35"/>
      <c r="Z268" s="35"/>
      <c r="AA268" s="35"/>
      <c r="AB268" s="35"/>
      <c r="AC268" s="35"/>
      <c r="AD268" s="35"/>
      <c r="AE268" s="35"/>
      <c r="AF268" s="35"/>
      <c r="AG268" s="35"/>
      <c r="AH268" s="35"/>
      <c r="AI268" s="35"/>
      <c r="AJ268" s="35"/>
      <c r="AK268" s="35"/>
      <c r="AL268" s="35"/>
      <c r="AM268" s="470"/>
    </row>
    <row r="269" spans="1:39" ht="18" customHeight="1">
      <c r="A269" s="463"/>
      <c r="B269" s="31"/>
      <c r="C269" s="463"/>
      <c r="D269" s="463"/>
      <c r="E269" s="463"/>
      <c r="F269" s="467"/>
      <c r="G269" s="467"/>
      <c r="H269" s="468"/>
      <c r="I269" s="468"/>
      <c r="J269" s="467"/>
      <c r="K269" s="469"/>
      <c r="L269" s="469"/>
      <c r="M269" s="469"/>
      <c r="N269" s="469"/>
      <c r="O269" s="470"/>
      <c r="P269" s="469"/>
      <c r="Q269" s="469"/>
      <c r="R269" s="469"/>
      <c r="S269" s="469"/>
      <c r="T269" s="35"/>
      <c r="U269" s="35"/>
      <c r="V269" s="35"/>
      <c r="W269" s="35"/>
      <c r="X269" s="35"/>
      <c r="Y269" s="35"/>
      <c r="Z269" s="35"/>
      <c r="AA269" s="35"/>
      <c r="AB269" s="35"/>
      <c r="AC269" s="35"/>
      <c r="AD269" s="35"/>
      <c r="AE269" s="35"/>
      <c r="AF269" s="35"/>
      <c r="AG269" s="35"/>
      <c r="AH269" s="35"/>
      <c r="AI269" s="35"/>
      <c r="AJ269" s="35"/>
      <c r="AK269" s="35"/>
      <c r="AL269" s="35"/>
      <c r="AM269" s="470"/>
    </row>
    <row r="270" spans="1:39" ht="18" customHeight="1">
      <c r="A270" s="463"/>
      <c r="B270" s="31"/>
      <c r="C270" s="463"/>
      <c r="D270" s="463"/>
      <c r="E270" s="463"/>
      <c r="F270" s="467"/>
      <c r="G270" s="467"/>
      <c r="H270" s="468"/>
      <c r="I270" s="468"/>
      <c r="J270" s="467"/>
      <c r="K270" s="469"/>
      <c r="L270" s="469"/>
      <c r="M270" s="469"/>
      <c r="N270" s="469"/>
      <c r="O270" s="470"/>
      <c r="P270" s="469"/>
      <c r="Q270" s="469"/>
      <c r="R270" s="469"/>
      <c r="S270" s="469"/>
      <c r="T270" s="35"/>
      <c r="U270" s="35"/>
      <c r="V270" s="35"/>
      <c r="W270" s="35"/>
      <c r="X270" s="35"/>
      <c r="Y270" s="35"/>
      <c r="Z270" s="35"/>
      <c r="AA270" s="35"/>
      <c r="AB270" s="35"/>
      <c r="AC270" s="35"/>
      <c r="AD270" s="35"/>
      <c r="AE270" s="35"/>
      <c r="AF270" s="35"/>
      <c r="AG270" s="35"/>
      <c r="AH270" s="35"/>
      <c r="AI270" s="35"/>
      <c r="AJ270" s="35"/>
      <c r="AK270" s="35"/>
      <c r="AL270" s="35"/>
      <c r="AM270" s="470"/>
    </row>
    <row r="271" spans="1:39" ht="18" customHeight="1">
      <c r="A271" s="463"/>
      <c r="B271" s="31"/>
      <c r="C271" s="463"/>
      <c r="D271" s="463"/>
      <c r="E271" s="463"/>
      <c r="F271" s="467"/>
      <c r="G271" s="467"/>
      <c r="H271" s="468"/>
      <c r="I271" s="468"/>
      <c r="J271" s="467"/>
      <c r="K271" s="469"/>
      <c r="L271" s="469"/>
      <c r="M271" s="469"/>
      <c r="N271" s="469"/>
      <c r="O271" s="470"/>
      <c r="P271" s="469"/>
      <c r="Q271" s="469"/>
      <c r="R271" s="469"/>
      <c r="S271" s="469"/>
      <c r="T271" s="35"/>
      <c r="U271" s="35"/>
      <c r="V271" s="35"/>
      <c r="W271" s="35"/>
      <c r="X271" s="35"/>
      <c r="Y271" s="35"/>
      <c r="Z271" s="35"/>
      <c r="AA271" s="35"/>
      <c r="AB271" s="35"/>
      <c r="AC271" s="35"/>
      <c r="AD271" s="35"/>
      <c r="AE271" s="35"/>
      <c r="AF271" s="35"/>
      <c r="AG271" s="35"/>
      <c r="AH271" s="35"/>
      <c r="AI271" s="35"/>
      <c r="AJ271" s="35"/>
      <c r="AK271" s="35"/>
      <c r="AL271" s="35"/>
      <c r="AM271" s="470"/>
    </row>
    <row r="272" spans="1:39" ht="18" customHeight="1">
      <c r="A272" s="463"/>
      <c r="B272" s="31"/>
      <c r="C272" s="463"/>
      <c r="D272" s="463"/>
      <c r="E272" s="463"/>
      <c r="F272" s="467"/>
      <c r="G272" s="467"/>
      <c r="H272" s="468"/>
      <c r="I272" s="468"/>
      <c r="J272" s="467"/>
      <c r="K272" s="469"/>
      <c r="L272" s="469"/>
      <c r="M272" s="469"/>
      <c r="N272" s="469"/>
      <c r="O272" s="470"/>
      <c r="P272" s="469"/>
      <c r="Q272" s="469"/>
      <c r="R272" s="469"/>
      <c r="S272" s="469"/>
      <c r="T272" s="35"/>
      <c r="U272" s="35"/>
      <c r="V272" s="35"/>
      <c r="W272" s="35"/>
      <c r="X272" s="35"/>
      <c r="Y272" s="35"/>
      <c r="Z272" s="35"/>
      <c r="AA272" s="35"/>
      <c r="AB272" s="35"/>
      <c r="AC272" s="35"/>
      <c r="AD272" s="35"/>
      <c r="AE272" s="35"/>
      <c r="AF272" s="35"/>
      <c r="AG272" s="35"/>
      <c r="AH272" s="35"/>
      <c r="AI272" s="35"/>
      <c r="AJ272" s="35"/>
      <c r="AK272" s="35"/>
      <c r="AL272" s="35"/>
      <c r="AM272" s="470"/>
    </row>
    <row r="273" spans="1:39" ht="18" customHeight="1">
      <c r="A273" s="463"/>
      <c r="B273" s="31"/>
      <c r="C273" s="463"/>
      <c r="D273" s="463"/>
      <c r="E273" s="463"/>
      <c r="F273" s="467"/>
      <c r="G273" s="467"/>
      <c r="H273" s="468"/>
      <c r="I273" s="468"/>
      <c r="J273" s="467"/>
      <c r="K273" s="469"/>
      <c r="L273" s="469"/>
      <c r="M273" s="469"/>
      <c r="N273" s="469"/>
      <c r="O273" s="470"/>
      <c r="P273" s="469"/>
      <c r="Q273" s="469"/>
      <c r="R273" s="469"/>
      <c r="S273" s="469"/>
      <c r="T273" s="35"/>
      <c r="U273" s="35"/>
      <c r="V273" s="35"/>
      <c r="W273" s="35"/>
      <c r="X273" s="35"/>
      <c r="Y273" s="35"/>
      <c r="Z273" s="35"/>
      <c r="AA273" s="35"/>
      <c r="AB273" s="35"/>
      <c r="AC273" s="35"/>
      <c r="AD273" s="35"/>
      <c r="AE273" s="35"/>
      <c r="AF273" s="35"/>
      <c r="AG273" s="35"/>
      <c r="AH273" s="35"/>
      <c r="AI273" s="35"/>
      <c r="AJ273" s="35"/>
      <c r="AK273" s="35"/>
      <c r="AL273" s="35"/>
      <c r="AM273" s="470"/>
    </row>
    <row r="274" spans="1:39" ht="18" customHeight="1">
      <c r="A274" s="463"/>
      <c r="B274" s="31"/>
      <c r="C274" s="463"/>
      <c r="D274" s="463"/>
      <c r="E274" s="463"/>
      <c r="F274" s="467"/>
      <c r="G274" s="467"/>
      <c r="H274" s="468"/>
      <c r="I274" s="468"/>
      <c r="J274" s="467"/>
      <c r="K274" s="469"/>
      <c r="L274" s="469"/>
      <c r="M274" s="469"/>
      <c r="N274" s="469"/>
      <c r="O274" s="470"/>
      <c r="P274" s="469"/>
      <c r="Q274" s="469"/>
      <c r="R274" s="469"/>
      <c r="S274" s="469"/>
      <c r="T274" s="35"/>
      <c r="U274" s="35"/>
      <c r="V274" s="35"/>
      <c r="W274" s="35"/>
      <c r="X274" s="35"/>
      <c r="Y274" s="35"/>
      <c r="Z274" s="35"/>
      <c r="AA274" s="35"/>
      <c r="AB274" s="35"/>
      <c r="AC274" s="35"/>
      <c r="AD274" s="35"/>
      <c r="AE274" s="35"/>
      <c r="AF274" s="35"/>
      <c r="AG274" s="35"/>
      <c r="AH274" s="35"/>
      <c r="AI274" s="35"/>
      <c r="AJ274" s="35"/>
      <c r="AK274" s="35"/>
      <c r="AL274" s="35"/>
      <c r="AM274" s="470"/>
    </row>
    <row r="275" spans="1:39" ht="18" customHeight="1">
      <c r="A275" s="463"/>
      <c r="B275" s="31"/>
      <c r="C275" s="463"/>
      <c r="D275" s="463"/>
      <c r="E275" s="463"/>
      <c r="F275" s="467"/>
      <c r="G275" s="467"/>
      <c r="H275" s="468"/>
      <c r="I275" s="468"/>
      <c r="J275" s="467"/>
      <c r="K275" s="469"/>
      <c r="L275" s="469"/>
      <c r="M275" s="469"/>
      <c r="N275" s="469"/>
      <c r="O275" s="470"/>
      <c r="P275" s="469"/>
      <c r="Q275" s="469"/>
      <c r="R275" s="469"/>
      <c r="S275" s="469"/>
      <c r="T275" s="35"/>
      <c r="U275" s="35"/>
      <c r="V275" s="35"/>
      <c r="W275" s="35"/>
      <c r="X275" s="35"/>
      <c r="Y275" s="35"/>
      <c r="Z275" s="35"/>
      <c r="AA275" s="35"/>
      <c r="AB275" s="35"/>
      <c r="AC275" s="35"/>
      <c r="AD275" s="35"/>
      <c r="AE275" s="35"/>
      <c r="AF275" s="35"/>
      <c r="AG275" s="35"/>
      <c r="AH275" s="35"/>
      <c r="AI275" s="35"/>
      <c r="AJ275" s="35"/>
      <c r="AK275" s="35"/>
      <c r="AL275" s="35"/>
      <c r="AM275" s="470"/>
    </row>
    <row r="276" spans="1:39" ht="18" customHeight="1">
      <c r="A276" s="463"/>
      <c r="B276" s="31"/>
      <c r="C276" s="463"/>
      <c r="D276" s="463"/>
      <c r="E276" s="463"/>
      <c r="F276" s="467"/>
      <c r="G276" s="467"/>
      <c r="H276" s="468"/>
      <c r="I276" s="468"/>
      <c r="J276" s="467"/>
      <c r="K276" s="469"/>
      <c r="L276" s="469"/>
      <c r="M276" s="469"/>
      <c r="N276" s="469"/>
      <c r="O276" s="470"/>
      <c r="P276" s="469"/>
      <c r="Q276" s="469"/>
      <c r="R276" s="469"/>
      <c r="S276" s="469"/>
      <c r="T276" s="35"/>
      <c r="U276" s="35"/>
      <c r="V276" s="35"/>
      <c r="W276" s="35"/>
      <c r="X276" s="35"/>
      <c r="Y276" s="35"/>
      <c r="Z276" s="35"/>
      <c r="AA276" s="35"/>
      <c r="AB276" s="35"/>
      <c r="AC276" s="35"/>
      <c r="AD276" s="35"/>
      <c r="AE276" s="35"/>
      <c r="AF276" s="35"/>
      <c r="AG276" s="35"/>
      <c r="AH276" s="35"/>
      <c r="AI276" s="35"/>
      <c r="AJ276" s="35"/>
      <c r="AK276" s="35"/>
      <c r="AL276" s="35"/>
      <c r="AM276" s="470"/>
    </row>
    <row r="277" spans="1:39" ht="18" customHeight="1">
      <c r="A277" s="463"/>
      <c r="B277" s="31"/>
      <c r="C277" s="463"/>
      <c r="D277" s="463"/>
      <c r="E277" s="463"/>
      <c r="F277" s="467"/>
      <c r="G277" s="467"/>
      <c r="H277" s="468"/>
      <c r="I277" s="468"/>
      <c r="J277" s="467"/>
      <c r="K277" s="469"/>
      <c r="L277" s="469"/>
      <c r="M277" s="469"/>
      <c r="N277" s="469"/>
      <c r="O277" s="470"/>
      <c r="P277" s="469"/>
      <c r="Q277" s="469"/>
      <c r="R277" s="469"/>
      <c r="S277" s="469"/>
      <c r="T277" s="35"/>
      <c r="U277" s="35"/>
      <c r="V277" s="35"/>
      <c r="W277" s="35"/>
      <c r="X277" s="35"/>
      <c r="Y277" s="35"/>
      <c r="Z277" s="35"/>
      <c r="AA277" s="35"/>
      <c r="AB277" s="35"/>
      <c r="AC277" s="35"/>
      <c r="AD277" s="35"/>
      <c r="AE277" s="35"/>
      <c r="AF277" s="35"/>
      <c r="AG277" s="35"/>
      <c r="AH277" s="35"/>
      <c r="AI277" s="35"/>
      <c r="AJ277" s="35"/>
      <c r="AK277" s="35"/>
      <c r="AL277" s="35"/>
      <c r="AM277" s="470"/>
    </row>
    <row r="278" spans="1:39" ht="18" customHeight="1">
      <c r="A278" s="463"/>
      <c r="B278" s="31"/>
      <c r="C278" s="463"/>
      <c r="D278" s="463"/>
      <c r="E278" s="463"/>
      <c r="F278" s="467"/>
      <c r="G278" s="467"/>
      <c r="H278" s="468"/>
      <c r="I278" s="468"/>
      <c r="J278" s="467"/>
      <c r="K278" s="469"/>
      <c r="L278" s="469"/>
      <c r="M278" s="469"/>
      <c r="N278" s="469"/>
      <c r="O278" s="470"/>
      <c r="P278" s="469"/>
      <c r="Q278" s="469"/>
      <c r="R278" s="469"/>
      <c r="S278" s="469"/>
      <c r="T278" s="35"/>
      <c r="U278" s="35"/>
      <c r="V278" s="35"/>
      <c r="W278" s="35"/>
      <c r="X278" s="35"/>
      <c r="Y278" s="35"/>
      <c r="Z278" s="35"/>
      <c r="AA278" s="35"/>
      <c r="AB278" s="35"/>
      <c r="AC278" s="35"/>
      <c r="AD278" s="35"/>
      <c r="AE278" s="35"/>
      <c r="AF278" s="35"/>
      <c r="AG278" s="35"/>
      <c r="AH278" s="35"/>
      <c r="AI278" s="35"/>
      <c r="AJ278" s="35"/>
      <c r="AK278" s="35"/>
      <c r="AL278" s="35"/>
      <c r="AM278" s="470"/>
    </row>
    <row r="279" spans="1:39" ht="18" customHeight="1">
      <c r="A279" s="463"/>
      <c r="B279" s="31"/>
      <c r="C279" s="463"/>
      <c r="D279" s="463"/>
      <c r="E279" s="463"/>
      <c r="F279" s="467"/>
      <c r="G279" s="467"/>
      <c r="H279" s="468"/>
      <c r="I279" s="468"/>
      <c r="J279" s="467"/>
      <c r="K279" s="469"/>
      <c r="L279" s="469"/>
      <c r="M279" s="469"/>
      <c r="N279" s="469"/>
      <c r="O279" s="470"/>
      <c r="P279" s="469"/>
      <c r="Q279" s="469"/>
      <c r="R279" s="469"/>
      <c r="S279" s="469"/>
      <c r="T279" s="35"/>
      <c r="U279" s="35"/>
      <c r="V279" s="35"/>
      <c r="W279" s="35"/>
      <c r="X279" s="35"/>
      <c r="Y279" s="35"/>
      <c r="Z279" s="35"/>
      <c r="AA279" s="35"/>
      <c r="AB279" s="35"/>
      <c r="AC279" s="35"/>
      <c r="AD279" s="35"/>
      <c r="AE279" s="35"/>
      <c r="AF279" s="35"/>
      <c r="AG279" s="35"/>
      <c r="AH279" s="35"/>
      <c r="AI279" s="35"/>
      <c r="AJ279" s="35"/>
      <c r="AK279" s="35"/>
      <c r="AL279" s="35"/>
      <c r="AM279" s="470"/>
    </row>
    <row r="280" spans="1:39" ht="18" customHeight="1">
      <c r="A280" s="463"/>
      <c r="B280" s="31"/>
      <c r="C280" s="463"/>
      <c r="D280" s="463"/>
      <c r="E280" s="463"/>
      <c r="F280" s="467"/>
      <c r="G280" s="467"/>
      <c r="H280" s="468"/>
      <c r="I280" s="468"/>
      <c r="J280" s="467"/>
      <c r="K280" s="469"/>
      <c r="L280" s="469"/>
      <c r="M280" s="469"/>
      <c r="N280" s="469"/>
      <c r="O280" s="470"/>
      <c r="P280" s="469"/>
      <c r="Q280" s="469"/>
      <c r="R280" s="469"/>
      <c r="S280" s="469"/>
      <c r="T280" s="35"/>
      <c r="U280" s="35"/>
      <c r="V280" s="35"/>
      <c r="W280" s="35"/>
      <c r="X280" s="35"/>
      <c r="Y280" s="35"/>
      <c r="Z280" s="35"/>
      <c r="AA280" s="35"/>
      <c r="AB280" s="35"/>
      <c r="AC280" s="35"/>
      <c r="AD280" s="35"/>
      <c r="AE280" s="35"/>
      <c r="AF280" s="35"/>
      <c r="AG280" s="35"/>
      <c r="AH280" s="35"/>
      <c r="AI280" s="35"/>
      <c r="AJ280" s="35"/>
      <c r="AK280" s="35"/>
      <c r="AL280" s="35"/>
      <c r="AM280" s="470"/>
    </row>
    <row r="281" spans="1:39" ht="18" customHeight="1">
      <c r="A281" s="463"/>
      <c r="B281" s="31"/>
      <c r="C281" s="463"/>
      <c r="D281" s="463"/>
      <c r="E281" s="463"/>
      <c r="F281" s="467"/>
      <c r="G281" s="467"/>
      <c r="H281" s="468"/>
      <c r="I281" s="468"/>
      <c r="J281" s="467"/>
      <c r="K281" s="469"/>
      <c r="L281" s="469"/>
      <c r="M281" s="469"/>
      <c r="N281" s="469"/>
      <c r="O281" s="470"/>
      <c r="P281" s="469"/>
      <c r="Q281" s="469"/>
      <c r="R281" s="469"/>
      <c r="S281" s="469"/>
      <c r="T281" s="35"/>
      <c r="U281" s="35"/>
      <c r="V281" s="35"/>
      <c r="W281" s="35"/>
      <c r="X281" s="35"/>
      <c r="Y281" s="35"/>
      <c r="Z281" s="35"/>
      <c r="AA281" s="35"/>
      <c r="AB281" s="35"/>
      <c r="AC281" s="35"/>
      <c r="AD281" s="35"/>
      <c r="AE281" s="35"/>
      <c r="AF281" s="35"/>
      <c r="AG281" s="35"/>
      <c r="AH281" s="35"/>
      <c r="AI281" s="35"/>
      <c r="AJ281" s="35"/>
      <c r="AK281" s="35"/>
      <c r="AL281" s="35"/>
      <c r="AM281" s="470"/>
    </row>
    <row r="282" spans="1:39" ht="18" customHeight="1">
      <c r="A282" s="463"/>
      <c r="B282" s="31"/>
      <c r="C282" s="463"/>
      <c r="D282" s="463"/>
      <c r="E282" s="463"/>
      <c r="F282" s="467"/>
      <c r="G282" s="467"/>
      <c r="H282" s="468"/>
      <c r="I282" s="468"/>
      <c r="J282" s="467"/>
      <c r="K282" s="469"/>
      <c r="L282" s="469"/>
      <c r="M282" s="469"/>
      <c r="N282" s="469"/>
      <c r="O282" s="470"/>
      <c r="P282" s="469"/>
      <c r="Q282" s="469"/>
      <c r="R282" s="469"/>
      <c r="S282" s="469"/>
      <c r="T282" s="35"/>
      <c r="U282" s="35"/>
      <c r="V282" s="35"/>
      <c r="W282" s="35"/>
      <c r="X282" s="35"/>
      <c r="Y282" s="35"/>
      <c r="Z282" s="35"/>
      <c r="AA282" s="35"/>
      <c r="AB282" s="35"/>
      <c r="AC282" s="35"/>
      <c r="AD282" s="35"/>
      <c r="AE282" s="35"/>
      <c r="AF282" s="35"/>
      <c r="AG282" s="35"/>
      <c r="AH282" s="35"/>
      <c r="AI282" s="35"/>
      <c r="AJ282" s="35"/>
      <c r="AK282" s="35"/>
      <c r="AL282" s="35"/>
      <c r="AM282" s="470"/>
    </row>
    <row r="283" spans="1:39" ht="18" customHeight="1">
      <c r="A283" s="463"/>
      <c r="B283" s="31"/>
      <c r="C283" s="463"/>
      <c r="D283" s="463"/>
      <c r="E283" s="463"/>
      <c r="F283" s="467"/>
      <c r="G283" s="467"/>
      <c r="H283" s="468"/>
      <c r="I283" s="468"/>
      <c r="J283" s="467"/>
      <c r="K283" s="469"/>
      <c r="L283" s="469"/>
      <c r="M283" s="469"/>
      <c r="N283" s="469"/>
      <c r="O283" s="470"/>
      <c r="P283" s="469"/>
      <c r="Q283" s="469"/>
      <c r="R283" s="469"/>
      <c r="S283" s="469"/>
      <c r="T283" s="35"/>
      <c r="U283" s="35"/>
      <c r="V283" s="35"/>
      <c r="W283" s="35"/>
      <c r="X283" s="35"/>
      <c r="Y283" s="35"/>
      <c r="Z283" s="35"/>
      <c r="AA283" s="35"/>
      <c r="AB283" s="35"/>
      <c r="AC283" s="35"/>
      <c r="AD283" s="35"/>
      <c r="AE283" s="35"/>
      <c r="AF283" s="35"/>
      <c r="AG283" s="35"/>
      <c r="AH283" s="35"/>
      <c r="AI283" s="35"/>
      <c r="AJ283" s="35"/>
      <c r="AK283" s="35"/>
      <c r="AL283" s="35"/>
      <c r="AM283" s="470"/>
    </row>
    <row r="284" spans="1:39" ht="18" customHeight="1">
      <c r="A284" s="463"/>
      <c r="B284" s="31"/>
      <c r="C284" s="463"/>
      <c r="D284" s="463"/>
      <c r="E284" s="463"/>
      <c r="F284" s="467"/>
      <c r="G284" s="467"/>
      <c r="H284" s="468"/>
      <c r="I284" s="468"/>
      <c r="J284" s="467"/>
      <c r="K284" s="469"/>
      <c r="L284" s="469"/>
      <c r="M284" s="469"/>
      <c r="N284" s="469"/>
      <c r="O284" s="470"/>
      <c r="P284" s="469"/>
      <c r="Q284" s="469"/>
      <c r="R284" s="469"/>
      <c r="S284" s="469"/>
      <c r="T284" s="35"/>
      <c r="U284" s="35"/>
      <c r="V284" s="35"/>
      <c r="W284" s="35"/>
      <c r="X284" s="35"/>
      <c r="Y284" s="35"/>
      <c r="Z284" s="35"/>
      <c r="AA284" s="35"/>
      <c r="AB284" s="35"/>
      <c r="AC284" s="35"/>
      <c r="AD284" s="35"/>
      <c r="AE284" s="35"/>
      <c r="AF284" s="35"/>
      <c r="AG284" s="35"/>
      <c r="AH284" s="35"/>
      <c r="AI284" s="35"/>
      <c r="AJ284" s="35"/>
      <c r="AK284" s="35"/>
      <c r="AL284" s="35"/>
      <c r="AM284" s="470"/>
    </row>
    <row r="285" spans="1:39" ht="18" customHeight="1">
      <c r="A285" s="463"/>
      <c r="B285" s="31"/>
      <c r="C285" s="463"/>
      <c r="D285" s="463"/>
      <c r="E285" s="463"/>
      <c r="F285" s="467"/>
      <c r="G285" s="467"/>
      <c r="H285" s="468"/>
      <c r="I285" s="468"/>
      <c r="J285" s="467"/>
      <c r="K285" s="469"/>
      <c r="L285" s="469"/>
      <c r="M285" s="469"/>
      <c r="N285" s="469"/>
      <c r="O285" s="470"/>
      <c r="P285" s="469"/>
      <c r="Q285" s="469"/>
      <c r="R285" s="469"/>
      <c r="S285" s="469"/>
      <c r="T285" s="35"/>
      <c r="U285" s="35"/>
      <c r="V285" s="35"/>
      <c r="W285" s="35"/>
      <c r="X285" s="35"/>
      <c r="Y285" s="35"/>
      <c r="Z285" s="35"/>
      <c r="AA285" s="35"/>
      <c r="AB285" s="35"/>
      <c r="AC285" s="35"/>
      <c r="AD285" s="35"/>
      <c r="AE285" s="35"/>
      <c r="AF285" s="35"/>
      <c r="AG285" s="35"/>
      <c r="AH285" s="35"/>
      <c r="AI285" s="35"/>
      <c r="AJ285" s="35"/>
      <c r="AK285" s="35"/>
      <c r="AL285" s="35"/>
      <c r="AM285" s="470"/>
    </row>
    <row r="286" spans="1:39" ht="18" customHeight="1">
      <c r="A286" s="463"/>
      <c r="B286" s="31"/>
      <c r="C286" s="463"/>
      <c r="D286" s="463"/>
      <c r="E286" s="463"/>
      <c r="F286" s="467"/>
      <c r="G286" s="467"/>
      <c r="H286" s="468"/>
      <c r="I286" s="468"/>
      <c r="J286" s="467"/>
      <c r="K286" s="469"/>
      <c r="L286" s="469"/>
      <c r="M286" s="469"/>
      <c r="N286" s="469"/>
      <c r="O286" s="470"/>
      <c r="P286" s="469"/>
      <c r="Q286" s="469"/>
      <c r="R286" s="469"/>
      <c r="S286" s="469"/>
      <c r="T286" s="35"/>
      <c r="U286" s="35"/>
      <c r="V286" s="35"/>
      <c r="W286" s="35"/>
      <c r="X286" s="35"/>
      <c r="Y286" s="35"/>
      <c r="Z286" s="35"/>
      <c r="AA286" s="35"/>
      <c r="AB286" s="35"/>
      <c r="AC286" s="35"/>
      <c r="AD286" s="35"/>
      <c r="AE286" s="35"/>
      <c r="AF286" s="35"/>
      <c r="AG286" s="35"/>
      <c r="AH286" s="35"/>
      <c r="AI286" s="35"/>
      <c r="AJ286" s="35"/>
      <c r="AK286" s="35"/>
      <c r="AL286" s="35"/>
      <c r="AM286" s="470"/>
    </row>
    <row r="287" spans="1:39" ht="18" customHeight="1">
      <c r="A287" s="463"/>
      <c r="B287" s="31"/>
      <c r="C287" s="463"/>
      <c r="D287" s="463"/>
      <c r="E287" s="463"/>
      <c r="F287" s="467"/>
      <c r="G287" s="467"/>
      <c r="H287" s="468"/>
      <c r="I287" s="468"/>
      <c r="J287" s="467"/>
      <c r="K287" s="469"/>
      <c r="L287" s="469"/>
      <c r="M287" s="469"/>
      <c r="N287" s="469"/>
      <c r="O287" s="470"/>
      <c r="P287" s="469"/>
      <c r="Q287" s="469"/>
      <c r="R287" s="469"/>
      <c r="S287" s="469"/>
      <c r="T287" s="35"/>
      <c r="U287" s="35"/>
      <c r="V287" s="35"/>
      <c r="W287" s="35"/>
      <c r="X287" s="35"/>
      <c r="Y287" s="35"/>
      <c r="Z287" s="35"/>
      <c r="AA287" s="35"/>
      <c r="AB287" s="35"/>
      <c r="AC287" s="35"/>
      <c r="AD287" s="35"/>
      <c r="AE287" s="35"/>
      <c r="AF287" s="35"/>
      <c r="AG287" s="35"/>
      <c r="AH287" s="35"/>
      <c r="AI287" s="35"/>
      <c r="AJ287" s="35"/>
      <c r="AK287" s="35"/>
      <c r="AL287" s="35"/>
      <c r="AM287" s="470"/>
    </row>
    <row r="288" spans="1:39" ht="18" customHeight="1">
      <c r="A288" s="463"/>
      <c r="B288" s="31"/>
      <c r="C288" s="463"/>
      <c r="D288" s="463"/>
      <c r="E288" s="463"/>
      <c r="F288" s="467"/>
      <c r="G288" s="467"/>
      <c r="H288" s="468"/>
      <c r="I288" s="468"/>
      <c r="J288" s="467"/>
      <c r="K288" s="469"/>
      <c r="L288" s="469"/>
      <c r="M288" s="469"/>
      <c r="N288" s="469"/>
      <c r="O288" s="470"/>
      <c r="P288" s="469"/>
      <c r="Q288" s="469"/>
      <c r="R288" s="469"/>
      <c r="S288" s="469"/>
      <c r="T288" s="35"/>
      <c r="U288" s="35"/>
      <c r="V288" s="35"/>
      <c r="W288" s="35"/>
      <c r="X288" s="35"/>
      <c r="Y288" s="35"/>
      <c r="Z288" s="35"/>
      <c r="AA288" s="35"/>
      <c r="AB288" s="35"/>
      <c r="AC288" s="35"/>
      <c r="AD288" s="35"/>
      <c r="AE288" s="35"/>
      <c r="AF288" s="35"/>
      <c r="AG288" s="35"/>
      <c r="AH288" s="35"/>
      <c r="AI288" s="35"/>
      <c r="AJ288" s="35"/>
      <c r="AK288" s="35"/>
      <c r="AL288" s="35"/>
      <c r="AM288" s="470"/>
    </row>
    <row r="289" spans="1:39" ht="18" customHeight="1">
      <c r="A289" s="463"/>
      <c r="B289" s="31"/>
      <c r="C289" s="463"/>
      <c r="D289" s="463"/>
      <c r="E289" s="463"/>
      <c r="F289" s="467"/>
      <c r="G289" s="467"/>
      <c r="H289" s="468"/>
      <c r="I289" s="468"/>
      <c r="J289" s="467"/>
      <c r="K289" s="469"/>
      <c r="L289" s="469"/>
      <c r="M289" s="469"/>
      <c r="N289" s="469"/>
      <c r="O289" s="470"/>
      <c r="P289" s="469"/>
      <c r="Q289" s="469"/>
      <c r="R289" s="469"/>
      <c r="S289" s="469"/>
      <c r="T289" s="35"/>
      <c r="U289" s="35"/>
      <c r="V289" s="35"/>
      <c r="W289" s="35"/>
      <c r="X289" s="35"/>
      <c r="Y289" s="35"/>
      <c r="Z289" s="35"/>
      <c r="AA289" s="35"/>
      <c r="AB289" s="35"/>
      <c r="AC289" s="35"/>
      <c r="AD289" s="35"/>
      <c r="AE289" s="35"/>
      <c r="AF289" s="35"/>
      <c r="AG289" s="35"/>
      <c r="AH289" s="35"/>
      <c r="AI289" s="35"/>
      <c r="AJ289" s="35"/>
      <c r="AK289" s="35"/>
      <c r="AL289" s="35"/>
      <c r="AM289" s="470"/>
    </row>
    <row r="290" spans="1:39" ht="18" customHeight="1">
      <c r="A290" s="463"/>
      <c r="B290" s="31"/>
      <c r="C290" s="463"/>
      <c r="D290" s="463"/>
      <c r="E290" s="463"/>
      <c r="F290" s="467"/>
      <c r="G290" s="467"/>
      <c r="H290" s="468"/>
      <c r="I290" s="468"/>
      <c r="J290" s="467"/>
      <c r="K290" s="469"/>
      <c r="L290" s="469"/>
      <c r="M290" s="469"/>
      <c r="N290" s="469"/>
      <c r="O290" s="470"/>
      <c r="P290" s="469"/>
      <c r="Q290" s="469"/>
      <c r="R290" s="469"/>
      <c r="S290" s="469"/>
      <c r="T290" s="35"/>
      <c r="U290" s="35"/>
      <c r="V290" s="35"/>
      <c r="W290" s="35"/>
      <c r="X290" s="35"/>
      <c r="Y290" s="35"/>
      <c r="Z290" s="35"/>
      <c r="AA290" s="35"/>
      <c r="AB290" s="35"/>
      <c r="AC290" s="35"/>
      <c r="AD290" s="35"/>
      <c r="AE290" s="35"/>
      <c r="AF290" s="35"/>
      <c r="AG290" s="35"/>
      <c r="AH290" s="35"/>
      <c r="AI290" s="35"/>
      <c r="AJ290" s="35"/>
      <c r="AK290" s="35"/>
      <c r="AL290" s="35"/>
      <c r="AM290" s="470"/>
    </row>
    <row r="291" spans="1:39" ht="18" customHeight="1">
      <c r="A291" s="463"/>
      <c r="B291" s="31"/>
      <c r="C291" s="463"/>
      <c r="D291" s="463"/>
      <c r="E291" s="463"/>
      <c r="F291" s="467"/>
      <c r="G291" s="467"/>
      <c r="H291" s="468"/>
      <c r="I291" s="468"/>
      <c r="J291" s="467"/>
      <c r="K291" s="469"/>
      <c r="L291" s="469"/>
      <c r="M291" s="469"/>
      <c r="N291" s="469"/>
      <c r="O291" s="470"/>
      <c r="P291" s="469"/>
      <c r="Q291" s="469"/>
      <c r="R291" s="469"/>
      <c r="S291" s="469"/>
      <c r="T291" s="35"/>
      <c r="U291" s="35"/>
      <c r="V291" s="35"/>
      <c r="W291" s="35"/>
      <c r="X291" s="35"/>
      <c r="Y291" s="35"/>
      <c r="Z291" s="35"/>
      <c r="AA291" s="35"/>
      <c r="AB291" s="35"/>
      <c r="AC291" s="35"/>
      <c r="AD291" s="35"/>
      <c r="AE291" s="35"/>
      <c r="AF291" s="35"/>
      <c r="AG291" s="35"/>
      <c r="AH291" s="35"/>
      <c r="AI291" s="35"/>
      <c r="AJ291" s="35"/>
      <c r="AK291" s="35"/>
      <c r="AL291" s="35"/>
      <c r="AM291" s="470"/>
    </row>
    <row r="292" spans="1:39" ht="18" customHeight="1">
      <c r="A292" s="463"/>
      <c r="B292" s="31"/>
      <c r="C292" s="463"/>
      <c r="D292" s="463"/>
      <c r="E292" s="463"/>
      <c r="F292" s="467"/>
      <c r="G292" s="467"/>
      <c r="H292" s="468"/>
      <c r="I292" s="468"/>
      <c r="J292" s="467"/>
      <c r="K292" s="469"/>
      <c r="L292" s="469"/>
      <c r="M292" s="469"/>
      <c r="N292" s="469"/>
      <c r="O292" s="470"/>
      <c r="P292" s="469"/>
      <c r="Q292" s="469"/>
      <c r="R292" s="469"/>
      <c r="S292" s="469"/>
      <c r="T292" s="35"/>
      <c r="U292" s="35"/>
      <c r="V292" s="35"/>
      <c r="W292" s="35"/>
      <c r="X292" s="35"/>
      <c r="Y292" s="35"/>
      <c r="Z292" s="35"/>
      <c r="AA292" s="35"/>
      <c r="AB292" s="35"/>
      <c r="AC292" s="35"/>
      <c r="AD292" s="35"/>
      <c r="AE292" s="35"/>
      <c r="AF292" s="35"/>
      <c r="AG292" s="35"/>
      <c r="AH292" s="35"/>
      <c r="AI292" s="35"/>
      <c r="AJ292" s="35"/>
      <c r="AK292" s="35"/>
      <c r="AL292" s="35"/>
      <c r="AM292" s="470"/>
    </row>
    <row r="293" spans="1:39" ht="18" customHeight="1">
      <c r="A293" s="463"/>
      <c r="B293" s="31"/>
      <c r="C293" s="463"/>
      <c r="D293" s="463"/>
      <c r="E293" s="463"/>
      <c r="F293" s="467"/>
      <c r="G293" s="467"/>
      <c r="H293" s="468"/>
      <c r="I293" s="468"/>
      <c r="J293" s="467"/>
      <c r="K293" s="469"/>
      <c r="L293" s="469"/>
      <c r="M293" s="469"/>
      <c r="N293" s="469"/>
      <c r="O293" s="470"/>
      <c r="P293" s="469"/>
      <c r="Q293" s="469"/>
      <c r="R293" s="469"/>
      <c r="S293" s="469"/>
      <c r="T293" s="35"/>
      <c r="U293" s="35"/>
      <c r="V293" s="35"/>
      <c r="W293" s="35"/>
      <c r="X293" s="35"/>
      <c r="Y293" s="35"/>
      <c r="Z293" s="35"/>
      <c r="AA293" s="35"/>
      <c r="AB293" s="35"/>
      <c r="AC293" s="35"/>
      <c r="AD293" s="35"/>
      <c r="AE293" s="35"/>
      <c r="AF293" s="35"/>
      <c r="AG293" s="35"/>
      <c r="AH293" s="35"/>
      <c r="AI293" s="35"/>
      <c r="AJ293" s="35"/>
      <c r="AK293" s="35"/>
      <c r="AL293" s="35"/>
      <c r="AM293" s="470"/>
    </row>
    <row r="294" spans="1:39" ht="18" customHeight="1">
      <c r="A294" s="463"/>
      <c r="B294" s="31"/>
      <c r="C294" s="463"/>
      <c r="D294" s="463"/>
      <c r="E294" s="463"/>
      <c r="F294" s="467"/>
      <c r="G294" s="467"/>
      <c r="H294" s="468"/>
      <c r="I294" s="468"/>
      <c r="J294" s="467"/>
      <c r="K294" s="469"/>
      <c r="L294" s="469"/>
      <c r="M294" s="469"/>
      <c r="N294" s="469"/>
      <c r="O294" s="470"/>
      <c r="P294" s="469"/>
      <c r="Q294" s="469"/>
      <c r="R294" s="469"/>
      <c r="S294" s="469"/>
      <c r="T294" s="35"/>
      <c r="U294" s="35"/>
      <c r="V294" s="35"/>
      <c r="W294" s="35"/>
      <c r="X294" s="35"/>
      <c r="Y294" s="35"/>
      <c r="Z294" s="35"/>
      <c r="AA294" s="35"/>
      <c r="AB294" s="35"/>
      <c r="AC294" s="35"/>
      <c r="AD294" s="35"/>
      <c r="AE294" s="35"/>
      <c r="AF294" s="35"/>
      <c r="AG294" s="35"/>
      <c r="AH294" s="35"/>
      <c r="AI294" s="35"/>
      <c r="AJ294" s="35"/>
      <c r="AK294" s="35"/>
      <c r="AL294" s="35"/>
      <c r="AM294" s="470"/>
    </row>
    <row r="295" spans="1:39" ht="18" customHeight="1">
      <c r="A295" s="463"/>
      <c r="B295" s="31"/>
      <c r="C295" s="463"/>
      <c r="D295" s="463"/>
      <c r="E295" s="463"/>
      <c r="F295" s="467"/>
      <c r="G295" s="467"/>
      <c r="H295" s="468"/>
      <c r="I295" s="468"/>
      <c r="J295" s="467"/>
      <c r="K295" s="469"/>
      <c r="L295" s="469"/>
      <c r="M295" s="469"/>
      <c r="N295" s="469"/>
      <c r="O295" s="470"/>
      <c r="P295" s="469"/>
      <c r="Q295" s="469"/>
      <c r="R295" s="469"/>
      <c r="S295" s="469"/>
      <c r="T295" s="35"/>
      <c r="U295" s="35"/>
      <c r="V295" s="35"/>
      <c r="W295" s="35"/>
      <c r="X295" s="35"/>
      <c r="Y295" s="35"/>
      <c r="Z295" s="35"/>
      <c r="AA295" s="35"/>
      <c r="AB295" s="35"/>
      <c r="AC295" s="35"/>
      <c r="AD295" s="35"/>
      <c r="AE295" s="35"/>
      <c r="AF295" s="35"/>
      <c r="AG295" s="35"/>
      <c r="AH295" s="35"/>
      <c r="AI295" s="35"/>
      <c r="AJ295" s="35"/>
      <c r="AK295" s="35"/>
      <c r="AL295" s="35"/>
      <c r="AM295" s="470"/>
    </row>
    <row r="296" spans="1:39" ht="18" customHeight="1">
      <c r="A296" s="463"/>
      <c r="B296" s="31"/>
      <c r="C296" s="463"/>
      <c r="D296" s="463"/>
      <c r="E296" s="463"/>
      <c r="F296" s="467"/>
      <c r="G296" s="467"/>
      <c r="H296" s="468"/>
      <c r="I296" s="468"/>
      <c r="J296" s="467"/>
      <c r="K296" s="469"/>
      <c r="L296" s="469"/>
      <c r="M296" s="469"/>
      <c r="N296" s="469"/>
      <c r="O296" s="470"/>
      <c r="P296" s="469"/>
      <c r="Q296" s="469"/>
      <c r="R296" s="469"/>
      <c r="S296" s="469"/>
      <c r="T296" s="35"/>
      <c r="U296" s="35"/>
      <c r="V296" s="35"/>
      <c r="W296" s="35"/>
      <c r="X296" s="35"/>
      <c r="Y296" s="35"/>
      <c r="Z296" s="35"/>
      <c r="AA296" s="35"/>
      <c r="AB296" s="35"/>
      <c r="AC296" s="35"/>
      <c r="AD296" s="35"/>
      <c r="AE296" s="35"/>
      <c r="AF296" s="35"/>
      <c r="AG296" s="35"/>
      <c r="AH296" s="35"/>
      <c r="AI296" s="35"/>
      <c r="AJ296" s="35"/>
      <c r="AK296" s="35"/>
      <c r="AL296" s="35"/>
      <c r="AM296" s="470"/>
    </row>
    <row r="297" spans="1:39" ht="18" customHeight="1">
      <c r="A297" s="463"/>
      <c r="B297" s="31"/>
      <c r="C297" s="463"/>
      <c r="D297" s="463"/>
      <c r="E297" s="463"/>
      <c r="F297" s="467"/>
      <c r="G297" s="467"/>
      <c r="H297" s="468"/>
      <c r="I297" s="468"/>
      <c r="J297" s="467"/>
      <c r="K297" s="469"/>
      <c r="L297" s="469"/>
      <c r="M297" s="469"/>
      <c r="N297" s="469"/>
      <c r="O297" s="470"/>
      <c r="P297" s="469"/>
      <c r="Q297" s="469"/>
      <c r="R297" s="469"/>
      <c r="S297" s="469"/>
      <c r="T297" s="35"/>
      <c r="U297" s="35"/>
      <c r="V297" s="35"/>
      <c r="W297" s="35"/>
      <c r="X297" s="35"/>
      <c r="Y297" s="35"/>
      <c r="Z297" s="35"/>
      <c r="AA297" s="35"/>
      <c r="AB297" s="35"/>
      <c r="AC297" s="35"/>
      <c r="AD297" s="35"/>
      <c r="AE297" s="35"/>
      <c r="AF297" s="35"/>
      <c r="AG297" s="35"/>
      <c r="AH297" s="35"/>
      <c r="AI297" s="35"/>
      <c r="AJ297" s="35"/>
      <c r="AK297" s="35"/>
      <c r="AL297" s="35"/>
      <c r="AM297" s="470"/>
    </row>
    <row r="298" spans="1:39" ht="18" customHeight="1">
      <c r="A298" s="463"/>
      <c r="B298" s="31"/>
      <c r="C298" s="463"/>
      <c r="D298" s="463"/>
      <c r="E298" s="463"/>
      <c r="F298" s="467"/>
      <c r="G298" s="467"/>
      <c r="H298" s="468"/>
      <c r="I298" s="468"/>
      <c r="J298" s="467"/>
      <c r="K298" s="469"/>
      <c r="L298" s="469"/>
      <c r="M298" s="469"/>
      <c r="N298" s="469"/>
      <c r="O298" s="470"/>
      <c r="P298" s="469"/>
      <c r="Q298" s="469"/>
      <c r="R298" s="469"/>
      <c r="S298" s="469"/>
      <c r="T298" s="35"/>
      <c r="U298" s="35"/>
      <c r="V298" s="35"/>
      <c r="W298" s="35"/>
      <c r="X298" s="35"/>
      <c r="Y298" s="35"/>
      <c r="Z298" s="35"/>
      <c r="AA298" s="35"/>
      <c r="AB298" s="35"/>
      <c r="AC298" s="35"/>
      <c r="AD298" s="35"/>
      <c r="AE298" s="35"/>
      <c r="AF298" s="35"/>
      <c r="AG298" s="35"/>
      <c r="AH298" s="35"/>
      <c r="AI298" s="35"/>
      <c r="AJ298" s="35"/>
      <c r="AK298" s="35"/>
      <c r="AL298" s="35"/>
      <c r="AM298" s="470"/>
    </row>
    <row r="299" spans="1:39" ht="18" customHeight="1">
      <c r="A299" s="463"/>
      <c r="B299" s="31"/>
      <c r="C299" s="463"/>
      <c r="D299" s="463"/>
      <c r="E299" s="463"/>
      <c r="F299" s="467"/>
      <c r="G299" s="467"/>
      <c r="H299" s="468"/>
      <c r="I299" s="468"/>
      <c r="J299" s="467"/>
      <c r="K299" s="469"/>
      <c r="L299" s="469"/>
      <c r="M299" s="469"/>
      <c r="N299" s="469"/>
      <c r="O299" s="470"/>
      <c r="P299" s="469"/>
      <c r="Q299" s="469"/>
      <c r="R299" s="469"/>
      <c r="S299" s="469"/>
      <c r="T299" s="35"/>
      <c r="U299" s="35"/>
      <c r="V299" s="35"/>
      <c r="W299" s="35"/>
      <c r="X299" s="35"/>
      <c r="Y299" s="35"/>
      <c r="Z299" s="35"/>
      <c r="AA299" s="35"/>
      <c r="AB299" s="35"/>
      <c r="AC299" s="35"/>
      <c r="AD299" s="35"/>
      <c r="AE299" s="35"/>
      <c r="AF299" s="35"/>
      <c r="AG299" s="35"/>
      <c r="AH299" s="35"/>
      <c r="AI299" s="35"/>
      <c r="AJ299" s="35"/>
      <c r="AK299" s="35"/>
      <c r="AL299" s="35"/>
      <c r="AM299" s="470"/>
    </row>
    <row r="300" spans="1:39" ht="18" customHeight="1">
      <c r="A300" s="463"/>
      <c r="B300" s="31"/>
      <c r="C300" s="463"/>
      <c r="D300" s="463"/>
      <c r="E300" s="463"/>
      <c r="F300" s="467"/>
      <c r="G300" s="467"/>
      <c r="H300" s="468"/>
      <c r="I300" s="468"/>
      <c r="J300" s="467"/>
      <c r="K300" s="469"/>
      <c r="L300" s="469"/>
      <c r="M300" s="469"/>
      <c r="N300" s="469"/>
      <c r="O300" s="470"/>
      <c r="P300" s="469"/>
      <c r="Q300" s="469"/>
      <c r="R300" s="469"/>
      <c r="S300" s="469"/>
      <c r="T300" s="35"/>
      <c r="U300" s="35"/>
      <c r="V300" s="35"/>
      <c r="W300" s="35"/>
      <c r="X300" s="35"/>
      <c r="Y300" s="35"/>
      <c r="Z300" s="35"/>
      <c r="AA300" s="35"/>
      <c r="AB300" s="35"/>
      <c r="AC300" s="35"/>
      <c r="AD300" s="35"/>
      <c r="AE300" s="35"/>
      <c r="AF300" s="35"/>
      <c r="AG300" s="35"/>
      <c r="AH300" s="35"/>
      <c r="AI300" s="35"/>
      <c r="AJ300" s="35"/>
      <c r="AK300" s="35"/>
      <c r="AL300" s="35"/>
      <c r="AM300" s="470"/>
    </row>
    <row r="301" spans="1:39" ht="18" customHeight="1">
      <c r="A301" s="463"/>
      <c r="B301" s="31"/>
      <c r="C301" s="463"/>
      <c r="D301" s="463"/>
      <c r="E301" s="463"/>
      <c r="F301" s="467"/>
      <c r="G301" s="467"/>
      <c r="H301" s="468"/>
      <c r="I301" s="468"/>
      <c r="J301" s="467"/>
      <c r="K301" s="469"/>
      <c r="L301" s="469"/>
      <c r="M301" s="469"/>
      <c r="N301" s="469"/>
      <c r="O301" s="470"/>
      <c r="P301" s="469"/>
      <c r="Q301" s="469"/>
      <c r="R301" s="469"/>
      <c r="S301" s="469"/>
      <c r="T301" s="35"/>
      <c r="U301" s="35"/>
      <c r="V301" s="35"/>
      <c r="W301" s="35"/>
      <c r="X301" s="35"/>
      <c r="Y301" s="35"/>
      <c r="Z301" s="35"/>
      <c r="AA301" s="35"/>
      <c r="AB301" s="35"/>
      <c r="AC301" s="35"/>
      <c r="AD301" s="35"/>
      <c r="AE301" s="35"/>
      <c r="AF301" s="35"/>
      <c r="AG301" s="35"/>
      <c r="AH301" s="35"/>
      <c r="AI301" s="35"/>
      <c r="AJ301" s="35"/>
      <c r="AK301" s="35"/>
      <c r="AL301" s="35"/>
      <c r="AM301" s="470"/>
    </row>
    <row r="302" spans="1:39" ht="18" customHeight="1">
      <c r="A302" s="463"/>
      <c r="B302" s="31"/>
      <c r="C302" s="463"/>
      <c r="D302" s="463"/>
      <c r="E302" s="463"/>
      <c r="F302" s="467"/>
      <c r="G302" s="467"/>
      <c r="H302" s="468"/>
      <c r="I302" s="468"/>
      <c r="J302" s="467"/>
      <c r="K302" s="469"/>
      <c r="L302" s="469"/>
      <c r="M302" s="469"/>
      <c r="N302" s="469"/>
      <c r="O302" s="470"/>
      <c r="P302" s="469"/>
      <c r="Q302" s="469"/>
      <c r="R302" s="469"/>
      <c r="S302" s="469"/>
      <c r="T302" s="35"/>
      <c r="U302" s="35"/>
      <c r="V302" s="35"/>
      <c r="W302" s="35"/>
      <c r="X302" s="35"/>
      <c r="Y302" s="35"/>
      <c r="Z302" s="35"/>
      <c r="AA302" s="35"/>
      <c r="AB302" s="35"/>
      <c r="AC302" s="35"/>
      <c r="AD302" s="35"/>
      <c r="AE302" s="35"/>
      <c r="AF302" s="35"/>
      <c r="AG302" s="35"/>
      <c r="AH302" s="35"/>
      <c r="AI302" s="35"/>
      <c r="AJ302" s="35"/>
      <c r="AK302" s="35"/>
      <c r="AL302" s="35"/>
      <c r="AM302" s="470"/>
    </row>
    <row r="303" spans="1:39" ht="18" customHeight="1">
      <c r="A303" s="463"/>
      <c r="B303" s="31"/>
      <c r="C303" s="463"/>
      <c r="D303" s="463"/>
      <c r="E303" s="463"/>
      <c r="F303" s="467"/>
      <c r="G303" s="467"/>
      <c r="H303" s="468"/>
      <c r="I303" s="468"/>
      <c r="J303" s="467"/>
      <c r="K303" s="469"/>
      <c r="L303" s="469"/>
      <c r="M303" s="469"/>
      <c r="N303" s="469"/>
      <c r="O303" s="470"/>
      <c r="P303" s="469"/>
      <c r="Q303" s="469"/>
      <c r="R303" s="469"/>
      <c r="S303" s="469"/>
      <c r="T303" s="35"/>
      <c r="U303" s="35"/>
      <c r="V303" s="35"/>
      <c r="W303" s="35"/>
      <c r="X303" s="35"/>
      <c r="Y303" s="35"/>
      <c r="Z303" s="35"/>
      <c r="AA303" s="35"/>
      <c r="AB303" s="35"/>
      <c r="AC303" s="35"/>
      <c r="AD303" s="35"/>
      <c r="AE303" s="35"/>
      <c r="AF303" s="35"/>
      <c r="AG303" s="35"/>
      <c r="AH303" s="35"/>
      <c r="AI303" s="35"/>
      <c r="AJ303" s="35"/>
      <c r="AK303" s="35"/>
      <c r="AL303" s="35"/>
      <c r="AM303" s="470"/>
    </row>
    <row r="304" spans="1:39" ht="18" customHeight="1">
      <c r="A304" s="463"/>
      <c r="B304" s="31"/>
      <c r="C304" s="463"/>
      <c r="D304" s="463"/>
      <c r="E304" s="463"/>
      <c r="F304" s="467"/>
      <c r="G304" s="467"/>
      <c r="H304" s="468"/>
      <c r="I304" s="468"/>
      <c r="J304" s="467"/>
      <c r="K304" s="469"/>
      <c r="L304" s="469"/>
      <c r="M304" s="469"/>
      <c r="N304" s="469"/>
      <c r="O304" s="470"/>
      <c r="P304" s="469"/>
      <c r="Q304" s="469"/>
      <c r="R304" s="469"/>
      <c r="S304" s="469"/>
      <c r="T304" s="35"/>
      <c r="U304" s="35"/>
      <c r="V304" s="35"/>
      <c r="W304" s="35"/>
      <c r="X304" s="35"/>
      <c r="Y304" s="35"/>
      <c r="Z304" s="35"/>
      <c r="AA304" s="35"/>
      <c r="AB304" s="35"/>
      <c r="AC304" s="35"/>
      <c r="AD304" s="35"/>
      <c r="AE304" s="35"/>
      <c r="AF304" s="35"/>
      <c r="AG304" s="35"/>
      <c r="AH304" s="35"/>
      <c r="AI304" s="35"/>
      <c r="AJ304" s="35"/>
      <c r="AK304" s="35"/>
      <c r="AL304" s="35"/>
      <c r="AM304" s="470"/>
    </row>
    <row r="305" spans="1:39" ht="18" customHeight="1">
      <c r="A305" s="463"/>
      <c r="B305" s="31"/>
      <c r="C305" s="463"/>
      <c r="D305" s="463"/>
      <c r="E305" s="463"/>
      <c r="F305" s="467"/>
      <c r="G305" s="467"/>
      <c r="H305" s="468"/>
      <c r="I305" s="468"/>
      <c r="J305" s="467"/>
      <c r="K305" s="469"/>
      <c r="L305" s="469"/>
      <c r="M305" s="469"/>
      <c r="N305" s="469"/>
      <c r="O305" s="470"/>
      <c r="P305" s="469"/>
      <c r="Q305" s="469"/>
      <c r="R305" s="469"/>
      <c r="S305" s="469"/>
      <c r="T305" s="35"/>
      <c r="U305" s="35"/>
      <c r="V305" s="35"/>
      <c r="W305" s="35"/>
      <c r="X305" s="35"/>
      <c r="Y305" s="35"/>
      <c r="Z305" s="35"/>
      <c r="AA305" s="35"/>
      <c r="AB305" s="35"/>
      <c r="AC305" s="35"/>
      <c r="AD305" s="35"/>
      <c r="AE305" s="35"/>
      <c r="AF305" s="35"/>
      <c r="AG305" s="35"/>
      <c r="AH305" s="35"/>
      <c r="AI305" s="35"/>
      <c r="AJ305" s="35"/>
      <c r="AK305" s="35"/>
      <c r="AL305" s="35"/>
      <c r="AM305" s="470"/>
    </row>
    <row r="306" spans="1:39" ht="18" customHeight="1">
      <c r="A306" s="463"/>
      <c r="B306" s="31"/>
      <c r="C306" s="463"/>
      <c r="D306" s="463"/>
      <c r="E306" s="463"/>
      <c r="F306" s="467"/>
      <c r="G306" s="467"/>
      <c r="H306" s="468"/>
      <c r="I306" s="468"/>
      <c r="J306" s="467"/>
      <c r="K306" s="469"/>
      <c r="L306" s="469"/>
      <c r="M306" s="469"/>
      <c r="N306" s="469"/>
      <c r="O306" s="470"/>
      <c r="P306" s="469"/>
      <c r="Q306" s="469"/>
      <c r="R306" s="469"/>
      <c r="S306" s="469"/>
      <c r="T306" s="35"/>
      <c r="U306" s="35"/>
      <c r="V306" s="35"/>
      <c r="W306" s="35"/>
      <c r="X306" s="35"/>
      <c r="Y306" s="35"/>
      <c r="Z306" s="35"/>
      <c r="AA306" s="35"/>
      <c r="AB306" s="35"/>
      <c r="AC306" s="35"/>
      <c r="AD306" s="35"/>
      <c r="AE306" s="35"/>
      <c r="AF306" s="35"/>
      <c r="AG306" s="35"/>
      <c r="AH306" s="35"/>
      <c r="AI306" s="35"/>
      <c r="AJ306" s="35"/>
      <c r="AK306" s="35"/>
      <c r="AL306" s="35"/>
      <c r="AM306" s="470"/>
    </row>
    <row r="307" spans="1:39" ht="18" customHeight="1">
      <c r="A307" s="463"/>
      <c r="B307" s="31"/>
      <c r="C307" s="463"/>
      <c r="D307" s="463"/>
      <c r="E307" s="463"/>
      <c r="F307" s="467"/>
      <c r="G307" s="467"/>
      <c r="H307" s="468"/>
      <c r="I307" s="468"/>
      <c r="J307" s="467"/>
      <c r="K307" s="469"/>
      <c r="L307" s="469"/>
      <c r="M307" s="469"/>
      <c r="N307" s="469"/>
      <c r="O307" s="470"/>
      <c r="P307" s="469"/>
      <c r="Q307" s="469"/>
      <c r="R307" s="469"/>
      <c r="S307" s="469"/>
      <c r="T307" s="35"/>
      <c r="U307" s="35"/>
      <c r="V307" s="35"/>
      <c r="W307" s="35"/>
      <c r="X307" s="35"/>
      <c r="Y307" s="35"/>
      <c r="Z307" s="35"/>
      <c r="AA307" s="35"/>
      <c r="AB307" s="35"/>
      <c r="AC307" s="35"/>
      <c r="AD307" s="35"/>
      <c r="AE307" s="35"/>
      <c r="AF307" s="35"/>
      <c r="AG307" s="35"/>
      <c r="AH307" s="35"/>
      <c r="AI307" s="35"/>
      <c r="AJ307" s="35"/>
      <c r="AK307" s="35"/>
      <c r="AL307" s="35"/>
      <c r="AM307" s="470"/>
    </row>
    <row r="308" spans="1:39" ht="18" customHeight="1">
      <c r="A308" s="463"/>
      <c r="B308" s="31"/>
      <c r="C308" s="463"/>
      <c r="D308" s="463"/>
      <c r="E308" s="463"/>
      <c r="F308" s="467"/>
      <c r="G308" s="467"/>
      <c r="H308" s="468"/>
      <c r="I308" s="468"/>
      <c r="J308" s="467"/>
      <c r="K308" s="469"/>
      <c r="L308" s="469"/>
      <c r="M308" s="469"/>
      <c r="N308" s="469"/>
      <c r="O308" s="470"/>
      <c r="P308" s="469"/>
      <c r="Q308" s="469"/>
      <c r="R308" s="469"/>
      <c r="S308" s="469"/>
      <c r="T308" s="35"/>
      <c r="U308" s="35"/>
      <c r="V308" s="35"/>
      <c r="W308" s="35"/>
      <c r="X308" s="35"/>
      <c r="Y308" s="35"/>
      <c r="Z308" s="35"/>
      <c r="AA308" s="35"/>
      <c r="AB308" s="35"/>
      <c r="AC308" s="35"/>
      <c r="AD308" s="35"/>
      <c r="AE308" s="35"/>
      <c r="AF308" s="35"/>
      <c r="AG308" s="35"/>
      <c r="AH308" s="35"/>
      <c r="AI308" s="35"/>
      <c r="AJ308" s="35"/>
      <c r="AK308" s="35"/>
      <c r="AL308" s="35"/>
      <c r="AM308" s="470"/>
    </row>
    <row r="309" spans="1:39" ht="18" customHeight="1">
      <c r="A309" s="463"/>
      <c r="B309" s="31"/>
      <c r="C309" s="463"/>
      <c r="D309" s="463"/>
      <c r="E309" s="463"/>
      <c r="F309" s="467"/>
      <c r="G309" s="467"/>
      <c r="H309" s="468"/>
      <c r="I309" s="468"/>
      <c r="J309" s="467"/>
      <c r="K309" s="469"/>
      <c r="L309" s="469"/>
      <c r="M309" s="469"/>
      <c r="N309" s="469"/>
      <c r="O309" s="470"/>
      <c r="P309" s="469"/>
      <c r="Q309" s="469"/>
      <c r="R309" s="469"/>
      <c r="S309" s="469"/>
      <c r="T309" s="35"/>
      <c r="U309" s="35"/>
      <c r="V309" s="35"/>
      <c r="W309" s="35"/>
      <c r="X309" s="35"/>
      <c r="Y309" s="35"/>
      <c r="Z309" s="35"/>
      <c r="AA309" s="35"/>
      <c r="AB309" s="35"/>
      <c r="AC309" s="35"/>
      <c r="AD309" s="35"/>
      <c r="AE309" s="35"/>
      <c r="AF309" s="35"/>
      <c r="AG309" s="35"/>
      <c r="AH309" s="35"/>
      <c r="AI309" s="35"/>
      <c r="AJ309" s="35"/>
      <c r="AK309" s="35"/>
      <c r="AL309" s="35"/>
      <c r="AM309" s="470"/>
    </row>
    <row r="310" spans="1:39" ht="18" customHeight="1">
      <c r="A310" s="463"/>
      <c r="B310" s="31"/>
      <c r="C310" s="463"/>
      <c r="D310" s="463"/>
      <c r="E310" s="463"/>
      <c r="F310" s="467"/>
      <c r="G310" s="467"/>
      <c r="H310" s="468"/>
      <c r="I310" s="468"/>
      <c r="J310" s="467"/>
      <c r="K310" s="469"/>
      <c r="L310" s="469"/>
      <c r="M310" s="469"/>
      <c r="N310" s="469"/>
      <c r="O310" s="470"/>
      <c r="P310" s="469"/>
      <c r="Q310" s="469"/>
      <c r="R310" s="469"/>
      <c r="S310" s="469"/>
      <c r="T310" s="35"/>
      <c r="U310" s="35"/>
      <c r="V310" s="35"/>
      <c r="W310" s="35"/>
      <c r="X310" s="35"/>
      <c r="Y310" s="35"/>
      <c r="Z310" s="35"/>
      <c r="AA310" s="35"/>
      <c r="AB310" s="35"/>
      <c r="AC310" s="35"/>
      <c r="AD310" s="35"/>
      <c r="AE310" s="35"/>
      <c r="AF310" s="35"/>
      <c r="AG310" s="35"/>
      <c r="AH310" s="35"/>
      <c r="AI310" s="35"/>
      <c r="AJ310" s="35"/>
      <c r="AK310" s="35"/>
      <c r="AL310" s="35"/>
      <c r="AM310" s="470"/>
    </row>
    <row r="311" spans="1:39" ht="18" customHeight="1">
      <c r="A311" s="463"/>
      <c r="B311" s="31"/>
      <c r="C311" s="463"/>
      <c r="D311" s="463"/>
      <c r="E311" s="463"/>
      <c r="F311" s="467"/>
      <c r="G311" s="467"/>
      <c r="H311" s="468"/>
      <c r="I311" s="468"/>
      <c r="J311" s="467"/>
      <c r="K311" s="469"/>
      <c r="L311" s="469"/>
      <c r="M311" s="469"/>
      <c r="N311" s="469"/>
      <c r="O311" s="470"/>
      <c r="P311" s="469"/>
      <c r="Q311" s="469"/>
      <c r="R311" s="469"/>
      <c r="S311" s="469"/>
      <c r="T311" s="35"/>
      <c r="U311" s="35"/>
      <c r="V311" s="35"/>
      <c r="W311" s="35"/>
      <c r="X311" s="35"/>
      <c r="Y311" s="35"/>
      <c r="Z311" s="35"/>
      <c r="AA311" s="35"/>
      <c r="AB311" s="35"/>
      <c r="AC311" s="35"/>
      <c r="AD311" s="35"/>
      <c r="AE311" s="35"/>
      <c r="AF311" s="35"/>
      <c r="AG311" s="35"/>
      <c r="AH311" s="35"/>
      <c r="AI311" s="35"/>
      <c r="AJ311" s="35"/>
      <c r="AK311" s="35"/>
      <c r="AL311" s="35"/>
      <c r="AM311" s="470"/>
    </row>
    <row r="312" spans="1:39" ht="18" customHeight="1">
      <c r="A312" s="463"/>
      <c r="B312" s="31"/>
      <c r="C312" s="463"/>
      <c r="D312" s="463"/>
      <c r="E312" s="463"/>
      <c r="F312" s="467"/>
      <c r="G312" s="467"/>
      <c r="H312" s="468"/>
      <c r="I312" s="468"/>
      <c r="J312" s="467"/>
      <c r="K312" s="469"/>
      <c r="L312" s="469"/>
      <c r="M312" s="469"/>
      <c r="N312" s="469"/>
      <c r="O312" s="470"/>
      <c r="P312" s="469"/>
      <c r="Q312" s="469"/>
      <c r="R312" s="469"/>
      <c r="S312" s="469"/>
      <c r="T312" s="35"/>
      <c r="U312" s="35"/>
      <c r="V312" s="35"/>
      <c r="W312" s="35"/>
      <c r="X312" s="35"/>
      <c r="Y312" s="35"/>
      <c r="Z312" s="35"/>
      <c r="AA312" s="35"/>
      <c r="AB312" s="35"/>
      <c r="AC312" s="35"/>
      <c r="AD312" s="35"/>
      <c r="AE312" s="35"/>
      <c r="AF312" s="35"/>
      <c r="AG312" s="35"/>
      <c r="AH312" s="35"/>
      <c r="AI312" s="35"/>
      <c r="AJ312" s="35"/>
      <c r="AK312" s="35"/>
      <c r="AL312" s="35"/>
      <c r="AM312" s="470"/>
    </row>
    <row r="313" spans="1:39" ht="18" customHeight="1">
      <c r="A313" s="463"/>
      <c r="B313" s="31"/>
      <c r="C313" s="463"/>
      <c r="D313" s="463"/>
      <c r="E313" s="463"/>
      <c r="F313" s="467"/>
      <c r="G313" s="467"/>
      <c r="H313" s="468"/>
      <c r="I313" s="468"/>
      <c r="J313" s="467"/>
      <c r="K313" s="469"/>
      <c r="L313" s="469"/>
      <c r="M313" s="469"/>
      <c r="N313" s="469"/>
      <c r="O313" s="470"/>
      <c r="P313" s="469"/>
      <c r="Q313" s="469"/>
      <c r="R313" s="469"/>
      <c r="S313" s="469"/>
      <c r="T313" s="35"/>
      <c r="U313" s="35"/>
      <c r="V313" s="35"/>
      <c r="W313" s="35"/>
      <c r="X313" s="35"/>
      <c r="Y313" s="35"/>
      <c r="Z313" s="35"/>
      <c r="AA313" s="35"/>
      <c r="AB313" s="35"/>
      <c r="AC313" s="35"/>
      <c r="AD313" s="35"/>
      <c r="AE313" s="35"/>
      <c r="AF313" s="35"/>
      <c r="AG313" s="35"/>
      <c r="AH313" s="35"/>
      <c r="AI313" s="35"/>
      <c r="AJ313" s="35"/>
      <c r="AK313" s="35"/>
      <c r="AL313" s="35"/>
      <c r="AM313" s="470"/>
    </row>
    <row r="314" spans="1:39" ht="18" customHeight="1">
      <c r="A314" s="463"/>
      <c r="B314" s="31"/>
      <c r="C314" s="463"/>
      <c r="D314" s="463"/>
      <c r="E314" s="463"/>
      <c r="F314" s="467"/>
      <c r="G314" s="467"/>
      <c r="H314" s="468"/>
      <c r="I314" s="468"/>
      <c r="J314" s="467"/>
      <c r="K314" s="469"/>
      <c r="L314" s="469"/>
      <c r="M314" s="469"/>
      <c r="N314" s="469"/>
      <c r="O314" s="470"/>
      <c r="P314" s="469"/>
      <c r="Q314" s="469"/>
      <c r="R314" s="469"/>
      <c r="S314" s="469"/>
      <c r="T314" s="35"/>
      <c r="U314" s="35"/>
      <c r="V314" s="35"/>
      <c r="W314" s="35"/>
      <c r="X314" s="35"/>
      <c r="Y314" s="35"/>
      <c r="Z314" s="35"/>
      <c r="AA314" s="35"/>
      <c r="AB314" s="35"/>
      <c r="AC314" s="35"/>
      <c r="AD314" s="35"/>
      <c r="AE314" s="35"/>
      <c r="AF314" s="35"/>
      <c r="AG314" s="35"/>
      <c r="AH314" s="35"/>
      <c r="AI314" s="35"/>
      <c r="AJ314" s="35"/>
      <c r="AK314" s="35"/>
      <c r="AL314" s="35"/>
      <c r="AM314" s="470"/>
    </row>
    <row r="315" spans="1:39" ht="18" customHeight="1">
      <c r="A315" s="463"/>
      <c r="B315" s="31"/>
      <c r="C315" s="463"/>
      <c r="D315" s="463"/>
      <c r="E315" s="463"/>
      <c r="F315" s="467"/>
      <c r="G315" s="467"/>
      <c r="H315" s="468"/>
      <c r="I315" s="468"/>
      <c r="J315" s="467"/>
      <c r="K315" s="469"/>
      <c r="L315" s="469"/>
      <c r="M315" s="469"/>
      <c r="N315" s="469"/>
      <c r="O315" s="470"/>
      <c r="P315" s="469"/>
      <c r="Q315" s="469"/>
      <c r="R315" s="469"/>
      <c r="S315" s="469"/>
      <c r="T315" s="35"/>
      <c r="U315" s="35"/>
      <c r="V315" s="35"/>
      <c r="W315" s="35"/>
      <c r="X315" s="35"/>
      <c r="Y315" s="35"/>
      <c r="Z315" s="35"/>
      <c r="AA315" s="35"/>
      <c r="AB315" s="35"/>
      <c r="AC315" s="35"/>
      <c r="AD315" s="35"/>
      <c r="AE315" s="35"/>
      <c r="AF315" s="35"/>
      <c r="AG315" s="35"/>
      <c r="AH315" s="35"/>
      <c r="AI315" s="35"/>
      <c r="AJ315" s="35"/>
      <c r="AK315" s="35"/>
      <c r="AL315" s="35"/>
      <c r="AM315" s="470"/>
    </row>
    <row r="316" spans="1:39" ht="18" customHeight="1">
      <c r="A316" s="463"/>
      <c r="B316" s="31"/>
      <c r="C316" s="463"/>
      <c r="D316" s="463"/>
      <c r="E316" s="463"/>
      <c r="F316" s="467"/>
      <c r="G316" s="467"/>
      <c r="H316" s="468"/>
      <c r="I316" s="468"/>
      <c r="J316" s="467"/>
      <c r="K316" s="469"/>
      <c r="L316" s="469"/>
      <c r="M316" s="469"/>
      <c r="N316" s="469"/>
      <c r="O316" s="470"/>
      <c r="P316" s="469"/>
      <c r="Q316" s="469"/>
      <c r="R316" s="469"/>
      <c r="S316" s="469"/>
      <c r="T316" s="35"/>
      <c r="U316" s="35"/>
      <c r="V316" s="35"/>
      <c r="W316" s="35"/>
      <c r="X316" s="35"/>
      <c r="Y316" s="35"/>
      <c r="Z316" s="35"/>
      <c r="AA316" s="35"/>
      <c r="AB316" s="35"/>
      <c r="AC316" s="35"/>
      <c r="AD316" s="35"/>
      <c r="AE316" s="35"/>
      <c r="AF316" s="35"/>
      <c r="AG316" s="35"/>
      <c r="AH316" s="35"/>
      <c r="AI316" s="35"/>
      <c r="AJ316" s="35"/>
      <c r="AK316" s="35"/>
      <c r="AL316" s="35"/>
      <c r="AM316" s="470"/>
    </row>
    <row r="317" spans="1:39" ht="18" customHeight="1">
      <c r="A317" s="463"/>
      <c r="B317" s="31"/>
      <c r="C317" s="463"/>
      <c r="D317" s="463"/>
      <c r="E317" s="463"/>
      <c r="F317" s="467"/>
      <c r="G317" s="467"/>
      <c r="H317" s="468"/>
      <c r="I317" s="468"/>
      <c r="J317" s="467"/>
      <c r="K317" s="469"/>
      <c r="L317" s="469"/>
      <c r="M317" s="469"/>
      <c r="N317" s="469"/>
      <c r="O317" s="470"/>
      <c r="P317" s="469"/>
      <c r="Q317" s="469"/>
      <c r="R317" s="469"/>
      <c r="S317" s="469"/>
      <c r="T317" s="35"/>
      <c r="U317" s="35"/>
      <c r="V317" s="35"/>
      <c r="W317" s="35"/>
      <c r="X317" s="35"/>
      <c r="Y317" s="35"/>
      <c r="Z317" s="35"/>
      <c r="AA317" s="35"/>
      <c r="AB317" s="35"/>
      <c r="AC317" s="35"/>
      <c r="AD317" s="35"/>
      <c r="AE317" s="35"/>
      <c r="AF317" s="35"/>
      <c r="AG317" s="35"/>
      <c r="AH317" s="35"/>
      <c r="AI317" s="35"/>
      <c r="AJ317" s="35"/>
      <c r="AK317" s="35"/>
      <c r="AL317" s="35"/>
      <c r="AM317" s="470"/>
    </row>
    <row r="318" spans="1:39" ht="18" customHeight="1">
      <c r="A318" s="463"/>
      <c r="B318" s="31"/>
      <c r="C318" s="463"/>
      <c r="D318" s="463"/>
      <c r="E318" s="463"/>
      <c r="F318" s="467"/>
      <c r="G318" s="467"/>
      <c r="H318" s="468"/>
      <c r="I318" s="468"/>
      <c r="J318" s="467"/>
      <c r="K318" s="469"/>
      <c r="L318" s="469"/>
      <c r="M318" s="469"/>
      <c r="N318" s="469"/>
      <c r="O318" s="470"/>
      <c r="P318" s="469"/>
      <c r="Q318" s="469"/>
      <c r="R318" s="469"/>
      <c r="S318" s="469"/>
      <c r="T318" s="35"/>
      <c r="U318" s="35"/>
      <c r="V318" s="35"/>
      <c r="W318" s="35"/>
      <c r="X318" s="35"/>
      <c r="Y318" s="35"/>
      <c r="Z318" s="35"/>
      <c r="AA318" s="35"/>
      <c r="AB318" s="35"/>
      <c r="AC318" s="35"/>
      <c r="AD318" s="35"/>
      <c r="AE318" s="35"/>
      <c r="AF318" s="35"/>
      <c r="AG318" s="35"/>
      <c r="AH318" s="35"/>
      <c r="AI318" s="35"/>
      <c r="AJ318" s="35"/>
      <c r="AK318" s="35"/>
      <c r="AL318" s="35"/>
      <c r="AM318" s="470"/>
    </row>
    <row r="319" spans="1:39" ht="18" customHeight="1">
      <c r="A319" s="463"/>
      <c r="B319" s="31"/>
      <c r="C319" s="463"/>
      <c r="D319" s="463"/>
      <c r="E319" s="463"/>
      <c r="F319" s="467"/>
      <c r="G319" s="467"/>
      <c r="H319" s="468"/>
      <c r="I319" s="468"/>
      <c r="J319" s="467"/>
      <c r="K319" s="469"/>
      <c r="L319" s="469"/>
      <c r="M319" s="469"/>
      <c r="N319" s="469"/>
      <c r="O319" s="470"/>
      <c r="P319" s="469"/>
      <c r="Q319" s="469"/>
      <c r="R319" s="469"/>
      <c r="S319" s="469"/>
      <c r="T319" s="35"/>
      <c r="U319" s="35"/>
      <c r="V319" s="35"/>
      <c r="W319" s="35"/>
      <c r="X319" s="35"/>
      <c r="Y319" s="35"/>
      <c r="Z319" s="35"/>
      <c r="AA319" s="35"/>
      <c r="AB319" s="35"/>
      <c r="AC319" s="35"/>
      <c r="AD319" s="35"/>
      <c r="AE319" s="35"/>
      <c r="AF319" s="35"/>
      <c r="AG319" s="35"/>
      <c r="AH319" s="35"/>
      <c r="AI319" s="35"/>
      <c r="AJ319" s="35"/>
      <c r="AK319" s="35"/>
      <c r="AL319" s="35"/>
      <c r="AM319" s="470"/>
    </row>
    <row r="320" spans="1:39" ht="18" customHeight="1">
      <c r="A320" s="463"/>
      <c r="B320" s="31"/>
      <c r="C320" s="463"/>
      <c r="D320" s="463"/>
      <c r="E320" s="463"/>
      <c r="F320" s="467"/>
      <c r="G320" s="467"/>
      <c r="H320" s="468"/>
      <c r="I320" s="468"/>
      <c r="J320" s="467"/>
      <c r="K320" s="469"/>
      <c r="L320" s="469"/>
      <c r="M320" s="469"/>
      <c r="N320" s="469"/>
      <c r="O320" s="470"/>
      <c r="P320" s="469"/>
      <c r="Q320" s="469"/>
      <c r="R320" s="469"/>
      <c r="S320" s="469"/>
      <c r="T320" s="35"/>
      <c r="U320" s="35"/>
      <c r="V320" s="35"/>
      <c r="W320" s="35"/>
      <c r="X320" s="35"/>
      <c r="Y320" s="35"/>
      <c r="Z320" s="35"/>
      <c r="AA320" s="35"/>
      <c r="AB320" s="35"/>
      <c r="AC320" s="35"/>
      <c r="AD320" s="35"/>
      <c r="AE320" s="35"/>
      <c r="AF320" s="35"/>
      <c r="AG320" s="35"/>
      <c r="AH320" s="35"/>
      <c r="AI320" s="35"/>
      <c r="AJ320" s="35"/>
      <c r="AK320" s="35"/>
      <c r="AL320" s="35"/>
      <c r="AM320" s="470"/>
    </row>
    <row r="321" spans="1:39" ht="18" customHeight="1">
      <c r="A321" s="463"/>
      <c r="B321" s="31"/>
      <c r="C321" s="463"/>
      <c r="D321" s="463"/>
      <c r="E321" s="463"/>
      <c r="F321" s="467"/>
      <c r="G321" s="467"/>
      <c r="H321" s="468"/>
      <c r="I321" s="468"/>
      <c r="J321" s="467"/>
      <c r="K321" s="469"/>
      <c r="L321" s="469"/>
      <c r="M321" s="469"/>
      <c r="N321" s="469"/>
      <c r="O321" s="470"/>
      <c r="P321" s="469"/>
      <c r="Q321" s="469"/>
      <c r="R321" s="469"/>
      <c r="S321" s="469"/>
      <c r="T321" s="35"/>
      <c r="U321" s="35"/>
      <c r="V321" s="35"/>
      <c r="W321" s="35"/>
      <c r="X321" s="35"/>
      <c r="Y321" s="35"/>
      <c r="Z321" s="35"/>
      <c r="AA321" s="35"/>
      <c r="AB321" s="35"/>
      <c r="AC321" s="35"/>
      <c r="AD321" s="35"/>
      <c r="AE321" s="35"/>
      <c r="AF321" s="35"/>
      <c r="AG321" s="35"/>
      <c r="AH321" s="35"/>
      <c r="AI321" s="35"/>
      <c r="AJ321" s="35"/>
      <c r="AK321" s="35"/>
      <c r="AL321" s="35"/>
      <c r="AM321" s="470"/>
    </row>
    <row r="322" spans="1:39" ht="18" customHeight="1">
      <c r="A322" s="463"/>
      <c r="B322" s="31"/>
      <c r="C322" s="463"/>
      <c r="D322" s="463"/>
      <c r="E322" s="463"/>
      <c r="F322" s="467"/>
      <c r="G322" s="467"/>
      <c r="H322" s="468"/>
      <c r="I322" s="468"/>
      <c r="J322" s="467"/>
      <c r="K322" s="469"/>
      <c r="L322" s="469"/>
      <c r="M322" s="469"/>
      <c r="N322" s="469"/>
      <c r="O322" s="470"/>
      <c r="P322" s="469"/>
      <c r="Q322" s="469"/>
      <c r="R322" s="469"/>
      <c r="S322" s="469"/>
      <c r="T322" s="35"/>
      <c r="U322" s="35"/>
      <c r="V322" s="35"/>
      <c r="W322" s="35"/>
      <c r="X322" s="35"/>
      <c r="Y322" s="35"/>
      <c r="Z322" s="35"/>
      <c r="AA322" s="35"/>
      <c r="AB322" s="35"/>
      <c r="AC322" s="35"/>
      <c r="AD322" s="35"/>
      <c r="AE322" s="35"/>
      <c r="AF322" s="35"/>
      <c r="AG322" s="35"/>
      <c r="AH322" s="35"/>
      <c r="AI322" s="35"/>
      <c r="AJ322" s="35"/>
      <c r="AK322" s="35"/>
      <c r="AL322" s="35"/>
      <c r="AM322" s="470"/>
    </row>
    <row r="323" spans="1:39" ht="18" customHeight="1">
      <c r="A323" s="463"/>
      <c r="B323" s="31"/>
      <c r="C323" s="463"/>
      <c r="D323" s="463"/>
      <c r="E323" s="463"/>
      <c r="F323" s="467"/>
      <c r="G323" s="467"/>
      <c r="H323" s="468"/>
      <c r="I323" s="468"/>
      <c r="J323" s="467"/>
      <c r="K323" s="469"/>
      <c r="L323" s="469"/>
      <c r="M323" s="469"/>
      <c r="N323" s="469"/>
      <c r="O323" s="470"/>
      <c r="P323" s="469"/>
      <c r="Q323" s="469"/>
      <c r="R323" s="469"/>
      <c r="S323" s="469"/>
      <c r="T323" s="35"/>
      <c r="U323" s="35"/>
      <c r="V323" s="35"/>
      <c r="W323" s="35"/>
      <c r="X323" s="35"/>
      <c r="Y323" s="35"/>
      <c r="Z323" s="35"/>
      <c r="AA323" s="35"/>
      <c r="AB323" s="35"/>
      <c r="AC323" s="35"/>
      <c r="AD323" s="35"/>
      <c r="AE323" s="35"/>
      <c r="AF323" s="35"/>
      <c r="AG323" s="35"/>
      <c r="AH323" s="35"/>
      <c r="AI323" s="35"/>
      <c r="AJ323" s="35"/>
      <c r="AK323" s="35"/>
      <c r="AL323" s="35"/>
      <c r="AM323" s="470"/>
    </row>
    <row r="324" spans="1:39" ht="18" customHeight="1">
      <c r="A324" s="463"/>
      <c r="B324" s="31"/>
      <c r="C324" s="463"/>
      <c r="D324" s="463"/>
      <c r="E324" s="463"/>
      <c r="F324" s="467"/>
      <c r="G324" s="467"/>
      <c r="H324" s="468"/>
      <c r="I324" s="468"/>
      <c r="J324" s="467"/>
      <c r="K324" s="469"/>
      <c r="L324" s="469"/>
      <c r="M324" s="469"/>
      <c r="N324" s="469"/>
      <c r="O324" s="470"/>
      <c r="P324" s="469"/>
      <c r="Q324" s="469"/>
      <c r="R324" s="469"/>
      <c r="S324" s="469"/>
      <c r="T324" s="35"/>
      <c r="U324" s="35"/>
      <c r="V324" s="35"/>
      <c r="W324" s="35"/>
      <c r="X324" s="35"/>
      <c r="Y324" s="35"/>
      <c r="Z324" s="35"/>
      <c r="AA324" s="35"/>
      <c r="AB324" s="35"/>
      <c r="AC324" s="35"/>
      <c r="AD324" s="35"/>
      <c r="AE324" s="35"/>
      <c r="AF324" s="35"/>
      <c r="AG324" s="35"/>
      <c r="AH324" s="35"/>
      <c r="AI324" s="35"/>
      <c r="AJ324" s="35"/>
      <c r="AK324" s="35"/>
      <c r="AL324" s="35"/>
      <c r="AM324" s="470"/>
    </row>
    <row r="325" spans="1:39" ht="18" customHeight="1">
      <c r="A325" s="463"/>
      <c r="B325" s="31"/>
      <c r="C325" s="463"/>
      <c r="D325" s="463"/>
      <c r="E325" s="463"/>
      <c r="F325" s="467"/>
      <c r="G325" s="467"/>
      <c r="H325" s="468"/>
      <c r="I325" s="468"/>
      <c r="J325" s="467"/>
      <c r="K325" s="469"/>
      <c r="L325" s="469"/>
      <c r="M325" s="469"/>
      <c r="N325" s="469"/>
      <c r="O325" s="470"/>
      <c r="P325" s="469"/>
      <c r="Q325" s="469"/>
      <c r="R325" s="469"/>
      <c r="S325" s="469"/>
      <c r="T325" s="35"/>
      <c r="U325" s="35"/>
      <c r="V325" s="35"/>
      <c r="W325" s="35"/>
      <c r="X325" s="35"/>
      <c r="Y325" s="35"/>
      <c r="Z325" s="35"/>
      <c r="AA325" s="35"/>
      <c r="AB325" s="35"/>
      <c r="AC325" s="35"/>
      <c r="AD325" s="35"/>
      <c r="AE325" s="35"/>
      <c r="AF325" s="35"/>
      <c r="AG325" s="35"/>
      <c r="AH325" s="35"/>
      <c r="AI325" s="35"/>
      <c r="AJ325" s="35"/>
      <c r="AK325" s="35"/>
      <c r="AL325" s="35"/>
      <c r="AM325" s="470"/>
    </row>
    <row r="326" spans="1:39" ht="18" customHeight="1">
      <c r="A326" s="463"/>
      <c r="B326" s="31"/>
      <c r="C326" s="463"/>
      <c r="D326" s="463"/>
      <c r="E326" s="463"/>
      <c r="F326" s="467"/>
      <c r="G326" s="467"/>
      <c r="H326" s="468"/>
      <c r="I326" s="468"/>
      <c r="J326" s="467"/>
      <c r="K326" s="469"/>
      <c r="L326" s="469"/>
      <c r="M326" s="469"/>
      <c r="N326" s="469"/>
      <c r="O326" s="470"/>
      <c r="P326" s="469"/>
      <c r="Q326" s="469"/>
      <c r="R326" s="469"/>
      <c r="S326" s="469"/>
      <c r="T326" s="35"/>
      <c r="U326" s="35"/>
      <c r="V326" s="35"/>
      <c r="W326" s="35"/>
      <c r="X326" s="35"/>
      <c r="Y326" s="35"/>
      <c r="Z326" s="35"/>
      <c r="AA326" s="35"/>
      <c r="AB326" s="35"/>
      <c r="AC326" s="35"/>
      <c r="AD326" s="35"/>
      <c r="AE326" s="35"/>
      <c r="AF326" s="35"/>
      <c r="AG326" s="35"/>
      <c r="AH326" s="35"/>
      <c r="AI326" s="35"/>
      <c r="AJ326" s="35"/>
      <c r="AK326" s="35"/>
      <c r="AL326" s="35"/>
      <c r="AM326" s="470"/>
    </row>
    <row r="327" spans="1:39" ht="18" customHeight="1">
      <c r="A327" s="463"/>
      <c r="B327" s="31"/>
      <c r="C327" s="463"/>
      <c r="D327" s="463"/>
      <c r="E327" s="463"/>
      <c r="F327" s="467"/>
      <c r="G327" s="467"/>
      <c r="H327" s="468"/>
      <c r="I327" s="468"/>
      <c r="J327" s="467"/>
      <c r="K327" s="469"/>
      <c r="L327" s="469"/>
      <c r="M327" s="469"/>
      <c r="N327" s="469"/>
      <c r="O327" s="470"/>
      <c r="P327" s="469"/>
      <c r="Q327" s="469"/>
      <c r="R327" s="469"/>
      <c r="S327" s="469"/>
      <c r="T327" s="35"/>
      <c r="U327" s="35"/>
      <c r="V327" s="35"/>
      <c r="W327" s="35"/>
      <c r="X327" s="35"/>
      <c r="Y327" s="35"/>
      <c r="Z327" s="35"/>
      <c r="AA327" s="35"/>
      <c r="AB327" s="35"/>
      <c r="AC327" s="35"/>
      <c r="AD327" s="35"/>
      <c r="AE327" s="35"/>
      <c r="AF327" s="35"/>
      <c r="AG327" s="35"/>
      <c r="AH327" s="35"/>
      <c r="AI327" s="35"/>
      <c r="AJ327" s="35"/>
      <c r="AK327" s="35"/>
      <c r="AL327" s="35"/>
      <c r="AM327" s="470"/>
    </row>
    <row r="328" spans="1:39" ht="18" customHeight="1">
      <c r="A328" s="463"/>
      <c r="B328" s="31"/>
      <c r="C328" s="463"/>
      <c r="D328" s="463"/>
      <c r="E328" s="463"/>
      <c r="F328" s="467"/>
      <c r="G328" s="467"/>
      <c r="H328" s="468"/>
      <c r="I328" s="468"/>
      <c r="J328" s="467"/>
      <c r="K328" s="469"/>
      <c r="L328" s="469"/>
      <c r="M328" s="469"/>
      <c r="N328" s="469"/>
      <c r="O328" s="470"/>
      <c r="P328" s="469"/>
      <c r="Q328" s="469"/>
      <c r="R328" s="469"/>
      <c r="S328" s="469"/>
      <c r="T328" s="35"/>
      <c r="U328" s="35"/>
      <c r="V328" s="35"/>
      <c r="W328" s="35"/>
      <c r="X328" s="35"/>
      <c r="Y328" s="35"/>
      <c r="Z328" s="35"/>
      <c r="AA328" s="35"/>
      <c r="AB328" s="35"/>
      <c r="AC328" s="35"/>
      <c r="AD328" s="35"/>
      <c r="AE328" s="35"/>
      <c r="AF328" s="35"/>
      <c r="AG328" s="35"/>
      <c r="AH328" s="35"/>
      <c r="AI328" s="35"/>
      <c r="AJ328" s="35"/>
      <c r="AK328" s="35"/>
      <c r="AL328" s="35"/>
      <c r="AM328" s="470"/>
    </row>
    <row r="329" spans="1:39" ht="18" customHeight="1">
      <c r="A329" s="463"/>
      <c r="B329" s="31"/>
      <c r="C329" s="463"/>
      <c r="D329" s="463"/>
      <c r="E329" s="463"/>
      <c r="F329" s="467"/>
      <c r="G329" s="467"/>
      <c r="H329" s="468"/>
      <c r="I329" s="468"/>
      <c r="J329" s="467"/>
      <c r="K329" s="469"/>
      <c r="L329" s="469"/>
      <c r="M329" s="469"/>
      <c r="N329" s="469"/>
      <c r="O329" s="470"/>
      <c r="P329" s="469"/>
      <c r="Q329" s="469"/>
      <c r="R329" s="469"/>
      <c r="S329" s="469"/>
      <c r="T329" s="35"/>
      <c r="U329" s="35"/>
      <c r="V329" s="35"/>
      <c r="W329" s="35"/>
      <c r="X329" s="35"/>
      <c r="Y329" s="35"/>
      <c r="Z329" s="35"/>
      <c r="AA329" s="35"/>
      <c r="AB329" s="35"/>
      <c r="AC329" s="35"/>
      <c r="AD329" s="35"/>
      <c r="AE329" s="35"/>
      <c r="AF329" s="35"/>
      <c r="AG329" s="35"/>
      <c r="AH329" s="35"/>
      <c r="AI329" s="35"/>
      <c r="AJ329" s="35"/>
      <c r="AK329" s="35"/>
      <c r="AL329" s="35"/>
      <c r="AM329" s="470"/>
    </row>
    <row r="330" spans="1:39" ht="18" customHeight="1">
      <c r="A330" s="463"/>
      <c r="B330" s="31"/>
      <c r="C330" s="463"/>
      <c r="D330" s="463"/>
      <c r="E330" s="463"/>
      <c r="F330" s="467"/>
      <c r="G330" s="467"/>
      <c r="H330" s="468"/>
      <c r="I330" s="468"/>
      <c r="J330" s="467"/>
      <c r="K330" s="469"/>
      <c r="L330" s="469"/>
      <c r="M330" s="469"/>
      <c r="N330" s="469"/>
      <c r="O330" s="470"/>
      <c r="P330" s="469"/>
      <c r="Q330" s="469"/>
      <c r="R330" s="469"/>
      <c r="S330" s="469"/>
      <c r="T330" s="35"/>
      <c r="U330" s="35"/>
      <c r="V330" s="35"/>
      <c r="W330" s="35"/>
      <c r="X330" s="35"/>
      <c r="Y330" s="35"/>
      <c r="Z330" s="35"/>
      <c r="AA330" s="35"/>
      <c r="AB330" s="35"/>
      <c r="AC330" s="35"/>
      <c r="AD330" s="35"/>
      <c r="AE330" s="35"/>
      <c r="AF330" s="35"/>
      <c r="AG330" s="35"/>
      <c r="AH330" s="35"/>
      <c r="AI330" s="35"/>
      <c r="AJ330" s="35"/>
      <c r="AK330" s="35"/>
      <c r="AL330" s="35"/>
      <c r="AM330" s="470"/>
    </row>
    <row r="331" spans="1:39" ht="18" customHeight="1">
      <c r="A331" s="463"/>
      <c r="B331" s="31"/>
      <c r="C331" s="463"/>
      <c r="D331" s="463"/>
      <c r="E331" s="463"/>
      <c r="F331" s="467"/>
      <c r="G331" s="467"/>
      <c r="H331" s="468"/>
      <c r="I331" s="468"/>
      <c r="J331" s="467"/>
      <c r="K331" s="469"/>
      <c r="L331" s="469"/>
      <c r="M331" s="469"/>
      <c r="N331" s="469"/>
      <c r="O331" s="470"/>
      <c r="P331" s="469"/>
      <c r="Q331" s="469"/>
      <c r="R331" s="469"/>
      <c r="S331" s="469"/>
      <c r="T331" s="35"/>
      <c r="U331" s="35"/>
      <c r="V331" s="35"/>
      <c r="W331" s="35"/>
      <c r="X331" s="35"/>
      <c r="Y331" s="35"/>
      <c r="Z331" s="35"/>
      <c r="AA331" s="35"/>
      <c r="AB331" s="35"/>
      <c r="AC331" s="35"/>
      <c r="AD331" s="35"/>
      <c r="AE331" s="35"/>
      <c r="AF331" s="35"/>
      <c r="AG331" s="35"/>
      <c r="AH331" s="35"/>
      <c r="AI331" s="35"/>
      <c r="AJ331" s="35"/>
      <c r="AK331" s="35"/>
      <c r="AL331" s="35"/>
      <c r="AM331" s="470"/>
    </row>
    <row r="332" spans="1:39" ht="18" customHeight="1">
      <c r="A332" s="463"/>
      <c r="B332" s="31"/>
      <c r="C332" s="463"/>
      <c r="D332" s="463"/>
      <c r="E332" s="463"/>
      <c r="F332" s="467"/>
      <c r="G332" s="467"/>
      <c r="H332" s="468"/>
      <c r="I332" s="468"/>
      <c r="J332" s="467"/>
      <c r="K332" s="469"/>
      <c r="L332" s="469"/>
      <c r="M332" s="469"/>
      <c r="N332" s="469"/>
      <c r="O332" s="470"/>
      <c r="P332" s="469"/>
      <c r="Q332" s="469"/>
      <c r="R332" s="469"/>
      <c r="S332" s="469"/>
      <c r="T332" s="35"/>
      <c r="U332" s="35"/>
      <c r="V332" s="35"/>
      <c r="W332" s="35"/>
      <c r="X332" s="35"/>
      <c r="Y332" s="35"/>
      <c r="Z332" s="35"/>
      <c r="AA332" s="35"/>
      <c r="AB332" s="35"/>
      <c r="AC332" s="35"/>
      <c r="AD332" s="35"/>
      <c r="AE332" s="35"/>
      <c r="AF332" s="35"/>
      <c r="AG332" s="35"/>
      <c r="AH332" s="35"/>
      <c r="AI332" s="35"/>
      <c r="AJ332" s="35"/>
      <c r="AK332" s="35"/>
      <c r="AL332" s="35"/>
      <c r="AM332" s="470"/>
    </row>
    <row r="333" spans="1:39" ht="18" customHeight="1">
      <c r="A333" s="463"/>
      <c r="B333" s="31"/>
      <c r="C333" s="463"/>
      <c r="D333" s="463"/>
      <c r="E333" s="463"/>
      <c r="F333" s="467"/>
      <c r="G333" s="467"/>
      <c r="H333" s="468"/>
      <c r="I333" s="468"/>
      <c r="J333" s="467"/>
      <c r="K333" s="469"/>
      <c r="L333" s="469"/>
      <c r="M333" s="469"/>
      <c r="N333" s="469"/>
      <c r="O333" s="470"/>
      <c r="P333" s="469"/>
      <c r="Q333" s="469"/>
      <c r="R333" s="469"/>
      <c r="S333" s="469"/>
      <c r="T333" s="35"/>
      <c r="U333" s="35"/>
      <c r="V333" s="35"/>
      <c r="W333" s="35"/>
      <c r="X333" s="35"/>
      <c r="Y333" s="35"/>
      <c r="Z333" s="35"/>
      <c r="AA333" s="35"/>
      <c r="AB333" s="35"/>
      <c r="AC333" s="35"/>
      <c r="AD333" s="35"/>
      <c r="AE333" s="35"/>
      <c r="AF333" s="35"/>
      <c r="AG333" s="35"/>
      <c r="AH333" s="35"/>
      <c r="AI333" s="35"/>
      <c r="AJ333" s="35"/>
      <c r="AK333" s="35"/>
      <c r="AL333" s="35"/>
      <c r="AM333" s="470"/>
    </row>
    <row r="334" spans="1:39" ht="18" customHeight="1">
      <c r="A334" s="463"/>
      <c r="B334" s="31"/>
      <c r="C334" s="463"/>
      <c r="D334" s="463"/>
      <c r="E334" s="463"/>
      <c r="F334" s="467"/>
      <c r="G334" s="467"/>
      <c r="H334" s="468"/>
      <c r="I334" s="468"/>
      <c r="J334" s="467"/>
      <c r="K334" s="469"/>
      <c r="L334" s="469"/>
      <c r="M334" s="469"/>
      <c r="N334" s="469"/>
      <c r="O334" s="470"/>
      <c r="P334" s="469"/>
      <c r="Q334" s="469"/>
      <c r="R334" s="469"/>
      <c r="S334" s="469"/>
      <c r="T334" s="35"/>
      <c r="U334" s="35"/>
      <c r="V334" s="35"/>
      <c r="W334" s="35"/>
      <c r="X334" s="35"/>
      <c r="Y334" s="35"/>
      <c r="Z334" s="35"/>
      <c r="AA334" s="35"/>
      <c r="AB334" s="35"/>
      <c r="AC334" s="35"/>
      <c r="AD334" s="35"/>
      <c r="AE334" s="35"/>
      <c r="AF334" s="35"/>
      <c r="AG334" s="35"/>
      <c r="AH334" s="35"/>
      <c r="AI334" s="35"/>
      <c r="AJ334" s="35"/>
      <c r="AK334" s="35"/>
      <c r="AL334" s="35"/>
      <c r="AM334" s="470"/>
    </row>
    <row r="335" spans="1:39" ht="18" customHeight="1">
      <c r="A335" s="463"/>
      <c r="B335" s="31"/>
      <c r="C335" s="463"/>
      <c r="D335" s="463"/>
      <c r="E335" s="463"/>
      <c r="F335" s="467"/>
      <c r="G335" s="467"/>
      <c r="H335" s="468"/>
      <c r="I335" s="468"/>
      <c r="J335" s="467"/>
      <c r="K335" s="469"/>
      <c r="L335" s="469"/>
      <c r="M335" s="469"/>
      <c r="N335" s="469"/>
      <c r="O335" s="470"/>
      <c r="P335" s="469"/>
      <c r="Q335" s="469"/>
      <c r="R335" s="469"/>
      <c r="S335" s="469"/>
      <c r="T335" s="35"/>
      <c r="U335" s="35"/>
      <c r="V335" s="35"/>
      <c r="W335" s="35"/>
      <c r="X335" s="35"/>
      <c r="Y335" s="35"/>
      <c r="Z335" s="35"/>
      <c r="AA335" s="35"/>
      <c r="AB335" s="35"/>
      <c r="AC335" s="35"/>
      <c r="AD335" s="35"/>
      <c r="AE335" s="35"/>
      <c r="AF335" s="35"/>
      <c r="AG335" s="35"/>
      <c r="AH335" s="35"/>
      <c r="AI335" s="35"/>
      <c r="AJ335" s="35"/>
      <c r="AK335" s="35"/>
      <c r="AL335" s="35"/>
      <c r="AM335" s="470"/>
    </row>
    <row r="336" spans="1:39" ht="18" customHeight="1">
      <c r="A336" s="463"/>
      <c r="B336" s="31"/>
      <c r="C336" s="463"/>
      <c r="D336" s="463"/>
      <c r="E336" s="463"/>
      <c r="F336" s="467"/>
      <c r="G336" s="467"/>
      <c r="H336" s="468"/>
      <c r="I336" s="468"/>
      <c r="J336" s="467"/>
      <c r="K336" s="469"/>
      <c r="L336" s="469"/>
      <c r="M336" s="469"/>
      <c r="N336" s="469"/>
      <c r="O336" s="470"/>
      <c r="P336" s="469"/>
      <c r="Q336" s="469"/>
      <c r="R336" s="469"/>
      <c r="S336" s="469"/>
      <c r="T336" s="35"/>
      <c r="U336" s="35"/>
      <c r="V336" s="35"/>
      <c r="W336" s="35"/>
      <c r="X336" s="35"/>
      <c r="Y336" s="35"/>
      <c r="Z336" s="35"/>
      <c r="AA336" s="35"/>
      <c r="AB336" s="35"/>
      <c r="AC336" s="35"/>
      <c r="AD336" s="35"/>
      <c r="AE336" s="35"/>
      <c r="AF336" s="35"/>
      <c r="AG336" s="35"/>
      <c r="AH336" s="35"/>
      <c r="AI336" s="35"/>
      <c r="AJ336" s="35"/>
      <c r="AK336" s="35"/>
      <c r="AL336" s="35"/>
      <c r="AM336" s="470"/>
    </row>
    <row r="337" spans="1:39" ht="18" customHeight="1">
      <c r="A337" s="463"/>
      <c r="B337" s="31"/>
      <c r="C337" s="463"/>
      <c r="D337" s="463"/>
      <c r="E337" s="463"/>
      <c r="F337" s="467"/>
      <c r="G337" s="467"/>
      <c r="H337" s="468"/>
      <c r="I337" s="468"/>
      <c r="J337" s="467"/>
      <c r="K337" s="469"/>
      <c r="L337" s="469"/>
      <c r="M337" s="469"/>
      <c r="N337" s="469"/>
      <c r="O337" s="470"/>
      <c r="P337" s="469"/>
      <c r="Q337" s="469"/>
      <c r="R337" s="469"/>
      <c r="S337" s="469"/>
      <c r="T337" s="35"/>
      <c r="U337" s="35"/>
      <c r="V337" s="35"/>
      <c r="W337" s="35"/>
      <c r="X337" s="35"/>
      <c r="Y337" s="35"/>
      <c r="Z337" s="35"/>
      <c r="AA337" s="35"/>
      <c r="AB337" s="35"/>
      <c r="AC337" s="35"/>
      <c r="AD337" s="35"/>
      <c r="AE337" s="35"/>
      <c r="AF337" s="35"/>
      <c r="AG337" s="35"/>
      <c r="AH337" s="35"/>
      <c r="AI337" s="35"/>
      <c r="AJ337" s="35"/>
      <c r="AK337" s="35"/>
      <c r="AL337" s="35"/>
      <c r="AM337" s="470"/>
    </row>
    <row r="338" spans="1:39" ht="18" customHeight="1">
      <c r="A338" s="463"/>
      <c r="B338" s="31"/>
      <c r="C338" s="463"/>
      <c r="D338" s="463"/>
      <c r="E338" s="463"/>
      <c r="F338" s="467"/>
      <c r="G338" s="467"/>
      <c r="H338" s="468"/>
      <c r="I338" s="468"/>
      <c r="J338" s="467"/>
      <c r="K338" s="469"/>
      <c r="L338" s="469"/>
      <c r="M338" s="469"/>
      <c r="N338" s="469"/>
      <c r="O338" s="470"/>
      <c r="P338" s="469"/>
      <c r="Q338" s="469"/>
      <c r="R338" s="469"/>
      <c r="S338" s="469"/>
      <c r="T338" s="35"/>
      <c r="U338" s="35"/>
      <c r="V338" s="35"/>
      <c r="W338" s="35"/>
      <c r="X338" s="35"/>
      <c r="Y338" s="35"/>
      <c r="Z338" s="35"/>
      <c r="AA338" s="35"/>
      <c r="AB338" s="35"/>
      <c r="AC338" s="35"/>
      <c r="AD338" s="35"/>
      <c r="AE338" s="35"/>
      <c r="AF338" s="35"/>
      <c r="AG338" s="35"/>
      <c r="AH338" s="35"/>
      <c r="AI338" s="35"/>
      <c r="AJ338" s="35"/>
      <c r="AK338" s="35"/>
      <c r="AL338" s="35"/>
      <c r="AM338" s="470"/>
    </row>
    <row r="339" spans="1:39" ht="18" customHeight="1">
      <c r="A339" s="463"/>
      <c r="B339" s="31"/>
      <c r="C339" s="463"/>
      <c r="D339" s="463"/>
      <c r="E339" s="463"/>
      <c r="F339" s="467"/>
      <c r="G339" s="467"/>
      <c r="H339" s="468"/>
      <c r="I339" s="468"/>
      <c r="J339" s="467"/>
      <c r="K339" s="469"/>
      <c r="L339" s="469"/>
      <c r="M339" s="469"/>
      <c r="N339" s="469"/>
      <c r="O339" s="470"/>
      <c r="P339" s="469"/>
      <c r="Q339" s="469"/>
      <c r="R339" s="469"/>
      <c r="S339" s="469"/>
      <c r="T339" s="35"/>
      <c r="U339" s="35"/>
      <c r="V339" s="35"/>
      <c r="W339" s="35"/>
      <c r="X339" s="35"/>
      <c r="Y339" s="35"/>
      <c r="Z339" s="35"/>
      <c r="AA339" s="35"/>
      <c r="AB339" s="35"/>
      <c r="AC339" s="35"/>
      <c r="AD339" s="35"/>
      <c r="AE339" s="35"/>
      <c r="AF339" s="35"/>
      <c r="AG339" s="35"/>
      <c r="AH339" s="35"/>
      <c r="AI339" s="35"/>
      <c r="AJ339" s="35"/>
      <c r="AK339" s="35"/>
      <c r="AL339" s="35"/>
      <c r="AM339" s="470"/>
    </row>
    <row r="340" spans="1:39" ht="18" customHeight="1">
      <c r="A340" s="463"/>
      <c r="B340" s="31"/>
      <c r="C340" s="463"/>
      <c r="D340" s="463"/>
      <c r="E340" s="463"/>
      <c r="F340" s="467"/>
      <c r="G340" s="467"/>
      <c r="H340" s="468"/>
      <c r="I340" s="468"/>
      <c r="J340" s="467"/>
      <c r="K340" s="469"/>
      <c r="L340" s="469"/>
      <c r="M340" s="469"/>
      <c r="N340" s="469"/>
      <c r="O340" s="470"/>
      <c r="P340" s="469"/>
      <c r="Q340" s="469"/>
      <c r="R340" s="469"/>
      <c r="S340" s="469"/>
      <c r="T340" s="35"/>
      <c r="U340" s="35"/>
      <c r="V340" s="35"/>
      <c r="W340" s="35"/>
      <c r="X340" s="35"/>
      <c r="Y340" s="35"/>
      <c r="Z340" s="35"/>
      <c r="AA340" s="35"/>
      <c r="AB340" s="35"/>
      <c r="AC340" s="35"/>
      <c r="AD340" s="35"/>
      <c r="AE340" s="35"/>
      <c r="AF340" s="35"/>
      <c r="AG340" s="35"/>
      <c r="AH340" s="35"/>
      <c r="AI340" s="35"/>
      <c r="AJ340" s="35"/>
      <c r="AK340" s="35"/>
      <c r="AL340" s="35"/>
      <c r="AM340" s="470"/>
    </row>
    <row r="341" spans="1:39" ht="18" customHeight="1">
      <c r="A341" s="463"/>
      <c r="B341" s="31"/>
      <c r="C341" s="463"/>
      <c r="D341" s="463"/>
      <c r="E341" s="463"/>
      <c r="F341" s="467"/>
      <c r="G341" s="467"/>
      <c r="H341" s="468"/>
      <c r="I341" s="468"/>
      <c r="J341" s="467"/>
      <c r="K341" s="469"/>
      <c r="L341" s="469"/>
      <c r="M341" s="469"/>
      <c r="N341" s="469"/>
      <c r="O341" s="470"/>
      <c r="P341" s="469"/>
      <c r="Q341" s="469"/>
      <c r="R341" s="469"/>
      <c r="S341" s="469"/>
      <c r="T341" s="35"/>
      <c r="U341" s="35"/>
      <c r="V341" s="35"/>
      <c r="W341" s="35"/>
      <c r="X341" s="35"/>
      <c r="Y341" s="35"/>
      <c r="Z341" s="35"/>
      <c r="AA341" s="35"/>
      <c r="AB341" s="35"/>
      <c r="AC341" s="35"/>
      <c r="AD341" s="35"/>
      <c r="AE341" s="35"/>
      <c r="AF341" s="35"/>
      <c r="AG341" s="35"/>
      <c r="AH341" s="35"/>
      <c r="AI341" s="35"/>
      <c r="AJ341" s="35"/>
      <c r="AK341" s="35"/>
      <c r="AL341" s="35"/>
      <c r="AM341" s="470"/>
    </row>
    <row r="342" spans="1:39" ht="18" customHeight="1">
      <c r="A342" s="463"/>
      <c r="B342" s="31"/>
      <c r="C342" s="463"/>
      <c r="D342" s="463"/>
      <c r="E342" s="463"/>
      <c r="F342" s="467"/>
      <c r="G342" s="467"/>
      <c r="H342" s="468"/>
      <c r="I342" s="468"/>
      <c r="J342" s="467"/>
      <c r="K342" s="469"/>
      <c r="L342" s="469"/>
      <c r="M342" s="469"/>
      <c r="N342" s="469"/>
      <c r="O342" s="470"/>
      <c r="P342" s="469"/>
      <c r="Q342" s="469"/>
      <c r="R342" s="469"/>
      <c r="S342" s="469"/>
      <c r="T342" s="35"/>
      <c r="U342" s="35"/>
      <c r="V342" s="35"/>
      <c r="W342" s="35"/>
      <c r="X342" s="35"/>
      <c r="Y342" s="35"/>
      <c r="Z342" s="35"/>
      <c r="AA342" s="35"/>
      <c r="AB342" s="35"/>
      <c r="AC342" s="35"/>
      <c r="AD342" s="35"/>
      <c r="AE342" s="35"/>
      <c r="AF342" s="35"/>
      <c r="AG342" s="35"/>
      <c r="AH342" s="35"/>
      <c r="AI342" s="35"/>
      <c r="AJ342" s="35"/>
      <c r="AK342" s="35"/>
      <c r="AL342" s="35"/>
      <c r="AM342" s="470"/>
    </row>
    <row r="343" spans="1:39" ht="18" customHeight="1">
      <c r="A343" s="463"/>
      <c r="B343" s="31"/>
      <c r="C343" s="463"/>
      <c r="D343" s="463"/>
      <c r="E343" s="463"/>
      <c r="F343" s="467"/>
      <c r="G343" s="467"/>
      <c r="H343" s="468"/>
      <c r="I343" s="468"/>
      <c r="J343" s="467"/>
      <c r="K343" s="469"/>
      <c r="L343" s="469"/>
      <c r="M343" s="469"/>
      <c r="N343" s="469"/>
      <c r="O343" s="470"/>
      <c r="P343" s="469"/>
      <c r="Q343" s="469"/>
      <c r="R343" s="469"/>
      <c r="S343" s="469"/>
      <c r="T343" s="35"/>
      <c r="U343" s="35"/>
      <c r="V343" s="35"/>
      <c r="W343" s="35"/>
      <c r="X343" s="35"/>
      <c r="Y343" s="35"/>
      <c r="Z343" s="35"/>
      <c r="AA343" s="35"/>
      <c r="AB343" s="35"/>
      <c r="AC343" s="35"/>
      <c r="AD343" s="35"/>
      <c r="AE343" s="35"/>
      <c r="AF343" s="35"/>
      <c r="AG343" s="35"/>
      <c r="AH343" s="35"/>
      <c r="AI343" s="35"/>
      <c r="AJ343" s="35"/>
      <c r="AK343" s="35"/>
      <c r="AL343" s="35"/>
      <c r="AM343" s="470"/>
    </row>
    <row r="344" spans="1:39" ht="18" customHeight="1">
      <c r="A344" s="463"/>
      <c r="B344" s="31"/>
      <c r="C344" s="463"/>
      <c r="D344" s="463"/>
      <c r="E344" s="463"/>
      <c r="F344" s="467"/>
      <c r="G344" s="467"/>
      <c r="H344" s="468"/>
      <c r="I344" s="468"/>
      <c r="J344" s="467"/>
      <c r="K344" s="469"/>
      <c r="L344" s="469"/>
      <c r="M344" s="469"/>
      <c r="N344" s="469"/>
      <c r="O344" s="470"/>
      <c r="P344" s="469"/>
      <c r="Q344" s="469"/>
      <c r="R344" s="469"/>
      <c r="S344" s="469"/>
      <c r="T344" s="35"/>
      <c r="U344" s="35"/>
      <c r="V344" s="35"/>
      <c r="W344" s="35"/>
      <c r="X344" s="35"/>
      <c r="Y344" s="35"/>
      <c r="Z344" s="35"/>
      <c r="AA344" s="35"/>
      <c r="AB344" s="35"/>
      <c r="AC344" s="35"/>
      <c r="AD344" s="35"/>
      <c r="AE344" s="35"/>
      <c r="AF344" s="35"/>
      <c r="AG344" s="35"/>
      <c r="AH344" s="35"/>
      <c r="AI344" s="35"/>
      <c r="AJ344" s="35"/>
      <c r="AK344" s="35"/>
      <c r="AL344" s="35"/>
      <c r="AM344" s="470"/>
    </row>
    <row r="345" spans="1:39" ht="18" customHeight="1">
      <c r="A345" s="463"/>
      <c r="B345" s="31"/>
      <c r="C345" s="463"/>
      <c r="D345" s="463"/>
      <c r="E345" s="463"/>
      <c r="F345" s="467"/>
      <c r="G345" s="467"/>
      <c r="H345" s="468"/>
      <c r="I345" s="468"/>
      <c r="J345" s="467"/>
      <c r="K345" s="469"/>
      <c r="L345" s="469"/>
      <c r="M345" s="469"/>
      <c r="N345" s="469"/>
      <c r="O345" s="470"/>
      <c r="P345" s="469"/>
      <c r="Q345" s="469"/>
      <c r="R345" s="469"/>
      <c r="S345" s="469"/>
      <c r="T345" s="35"/>
      <c r="U345" s="35"/>
      <c r="V345" s="35"/>
      <c r="W345" s="35"/>
      <c r="X345" s="35"/>
      <c r="Y345" s="35"/>
      <c r="Z345" s="35"/>
      <c r="AA345" s="35"/>
      <c r="AB345" s="35"/>
      <c r="AC345" s="35"/>
      <c r="AD345" s="35"/>
      <c r="AE345" s="35"/>
      <c r="AF345" s="35"/>
      <c r="AG345" s="35"/>
      <c r="AH345" s="35"/>
      <c r="AI345" s="35"/>
      <c r="AJ345" s="35"/>
      <c r="AK345" s="35"/>
      <c r="AL345" s="35"/>
      <c r="AM345" s="470"/>
    </row>
    <row r="346" spans="1:39" ht="18" customHeight="1">
      <c r="A346" s="463"/>
      <c r="B346" s="31"/>
      <c r="C346" s="463"/>
      <c r="D346" s="463"/>
      <c r="E346" s="463"/>
      <c r="F346" s="467"/>
      <c r="G346" s="467"/>
      <c r="H346" s="468"/>
      <c r="I346" s="468"/>
      <c r="J346" s="467"/>
      <c r="K346" s="469"/>
      <c r="L346" s="469"/>
      <c r="M346" s="469"/>
      <c r="N346" s="469"/>
      <c r="O346" s="470"/>
      <c r="P346" s="469"/>
      <c r="Q346" s="469"/>
      <c r="R346" s="469"/>
      <c r="S346" s="469"/>
      <c r="T346" s="35"/>
      <c r="U346" s="35"/>
      <c r="V346" s="35"/>
      <c r="W346" s="35"/>
      <c r="X346" s="35"/>
      <c r="Y346" s="35"/>
      <c r="Z346" s="35"/>
      <c r="AA346" s="35"/>
      <c r="AB346" s="35"/>
      <c r="AC346" s="35"/>
      <c r="AD346" s="35"/>
      <c r="AE346" s="35"/>
      <c r="AF346" s="35"/>
      <c r="AG346" s="35"/>
      <c r="AH346" s="35"/>
      <c r="AI346" s="35"/>
      <c r="AJ346" s="35"/>
      <c r="AK346" s="35"/>
      <c r="AL346" s="35"/>
      <c r="AM346" s="470"/>
    </row>
    <row r="347" spans="1:39" ht="18" customHeight="1">
      <c r="A347" s="463"/>
      <c r="B347" s="31"/>
      <c r="C347" s="463"/>
      <c r="D347" s="463"/>
      <c r="E347" s="463"/>
      <c r="F347" s="467"/>
      <c r="G347" s="467"/>
      <c r="H347" s="468"/>
      <c r="I347" s="468"/>
      <c r="J347" s="467"/>
      <c r="K347" s="469"/>
      <c r="L347" s="469"/>
      <c r="M347" s="469"/>
      <c r="N347" s="469"/>
      <c r="O347" s="470"/>
      <c r="P347" s="469"/>
      <c r="Q347" s="469"/>
      <c r="R347" s="469"/>
      <c r="S347" s="469"/>
      <c r="T347" s="35"/>
      <c r="U347" s="35"/>
      <c r="V347" s="35"/>
      <c r="W347" s="35"/>
      <c r="X347" s="35"/>
      <c r="Y347" s="35"/>
      <c r="Z347" s="35"/>
      <c r="AA347" s="35"/>
      <c r="AB347" s="35"/>
      <c r="AC347" s="35"/>
      <c r="AD347" s="35"/>
      <c r="AE347" s="35"/>
      <c r="AF347" s="35"/>
      <c r="AG347" s="35"/>
      <c r="AH347" s="35"/>
      <c r="AI347" s="35"/>
      <c r="AJ347" s="35"/>
      <c r="AK347" s="35"/>
      <c r="AL347" s="35"/>
      <c r="AM347" s="470"/>
    </row>
    <row r="348" spans="1:39" ht="18" customHeight="1">
      <c r="A348" s="463"/>
      <c r="B348" s="31"/>
      <c r="C348" s="463"/>
      <c r="D348" s="463"/>
      <c r="E348" s="463"/>
      <c r="F348" s="467"/>
      <c r="G348" s="467"/>
      <c r="H348" s="468"/>
      <c r="I348" s="468"/>
      <c r="J348" s="467"/>
      <c r="K348" s="469"/>
      <c r="L348" s="469"/>
      <c r="M348" s="469"/>
      <c r="N348" s="469"/>
      <c r="O348" s="470"/>
      <c r="P348" s="469"/>
      <c r="Q348" s="469"/>
      <c r="R348" s="469"/>
      <c r="S348" s="469"/>
      <c r="T348" s="35"/>
      <c r="U348" s="35"/>
      <c r="V348" s="35"/>
      <c r="W348" s="35"/>
      <c r="X348" s="35"/>
      <c r="Y348" s="35"/>
      <c r="Z348" s="35"/>
      <c r="AA348" s="35"/>
      <c r="AB348" s="35"/>
      <c r="AC348" s="35"/>
      <c r="AD348" s="35"/>
      <c r="AE348" s="35"/>
      <c r="AF348" s="35"/>
      <c r="AG348" s="35"/>
      <c r="AH348" s="35"/>
      <c r="AI348" s="35"/>
      <c r="AJ348" s="35"/>
      <c r="AK348" s="35"/>
      <c r="AL348" s="35"/>
      <c r="AM348" s="470"/>
    </row>
    <row r="349" spans="1:39" ht="18" customHeight="1">
      <c r="A349" s="463"/>
      <c r="B349" s="31"/>
      <c r="C349" s="463"/>
      <c r="D349" s="463"/>
      <c r="E349" s="463"/>
      <c r="F349" s="467"/>
      <c r="G349" s="467"/>
      <c r="H349" s="468"/>
      <c r="I349" s="468"/>
      <c r="J349" s="467"/>
      <c r="K349" s="469"/>
      <c r="L349" s="469"/>
      <c r="M349" s="469"/>
      <c r="N349" s="469"/>
      <c r="O349" s="470"/>
      <c r="P349" s="469"/>
      <c r="Q349" s="469"/>
      <c r="R349" s="469"/>
      <c r="S349" s="469"/>
      <c r="T349" s="35"/>
      <c r="U349" s="35"/>
      <c r="V349" s="35"/>
      <c r="W349" s="35"/>
      <c r="X349" s="35"/>
      <c r="Y349" s="35"/>
      <c r="Z349" s="35"/>
      <c r="AA349" s="35"/>
      <c r="AB349" s="35"/>
      <c r="AC349" s="35"/>
      <c r="AD349" s="35"/>
      <c r="AE349" s="35"/>
      <c r="AF349" s="35"/>
      <c r="AG349" s="35"/>
      <c r="AH349" s="35"/>
      <c r="AI349" s="35"/>
      <c r="AJ349" s="35"/>
      <c r="AK349" s="35"/>
      <c r="AL349" s="35"/>
      <c r="AM349" s="470"/>
    </row>
    <row r="350" spans="1:39" ht="18" customHeight="1">
      <c r="A350" s="463"/>
      <c r="B350" s="31"/>
      <c r="C350" s="463"/>
      <c r="D350" s="463"/>
      <c r="E350" s="463"/>
      <c r="F350" s="467"/>
      <c r="G350" s="467"/>
      <c r="H350" s="468"/>
      <c r="I350" s="468"/>
      <c r="J350" s="467"/>
      <c r="K350" s="469"/>
      <c r="L350" s="469"/>
      <c r="M350" s="469"/>
      <c r="N350" s="469"/>
      <c r="O350" s="470"/>
      <c r="P350" s="469"/>
      <c r="Q350" s="469"/>
      <c r="R350" s="469"/>
      <c r="S350" s="469"/>
      <c r="T350" s="35"/>
      <c r="U350" s="35"/>
      <c r="V350" s="35"/>
      <c r="W350" s="35"/>
      <c r="X350" s="35"/>
      <c r="Y350" s="35"/>
      <c r="Z350" s="35"/>
      <c r="AA350" s="35"/>
      <c r="AB350" s="35"/>
      <c r="AC350" s="35"/>
      <c r="AD350" s="35"/>
      <c r="AE350" s="35"/>
      <c r="AF350" s="35"/>
      <c r="AG350" s="35"/>
      <c r="AH350" s="35"/>
      <c r="AI350" s="35"/>
      <c r="AJ350" s="35"/>
      <c r="AK350" s="35"/>
      <c r="AL350" s="35"/>
      <c r="AM350" s="470"/>
    </row>
    <row r="351" spans="1:39" ht="18" customHeight="1">
      <c r="A351" s="463"/>
      <c r="B351" s="31"/>
      <c r="C351" s="463"/>
      <c r="D351" s="463"/>
      <c r="E351" s="463"/>
      <c r="F351" s="467"/>
      <c r="G351" s="467"/>
      <c r="H351" s="468"/>
      <c r="I351" s="468"/>
      <c r="J351" s="467"/>
      <c r="K351" s="469"/>
      <c r="L351" s="469"/>
      <c r="M351" s="469"/>
      <c r="N351" s="469"/>
      <c r="O351" s="470"/>
      <c r="P351" s="469"/>
      <c r="Q351" s="469"/>
      <c r="R351" s="469"/>
      <c r="S351" s="469"/>
      <c r="T351" s="35"/>
      <c r="U351" s="35"/>
      <c r="V351" s="35"/>
      <c r="W351" s="35"/>
      <c r="X351" s="35"/>
      <c r="Y351" s="35"/>
      <c r="Z351" s="35"/>
      <c r="AA351" s="35"/>
      <c r="AB351" s="35"/>
      <c r="AC351" s="35"/>
      <c r="AD351" s="35"/>
      <c r="AE351" s="35"/>
      <c r="AF351" s="35"/>
      <c r="AG351" s="35"/>
      <c r="AH351" s="35"/>
      <c r="AI351" s="35"/>
      <c r="AJ351" s="35"/>
      <c r="AK351" s="35"/>
      <c r="AL351" s="35"/>
      <c r="AM351" s="470"/>
    </row>
    <row r="352" spans="1:39" ht="18" customHeight="1">
      <c r="A352" s="463"/>
      <c r="B352" s="31"/>
      <c r="C352" s="463"/>
      <c r="D352" s="463"/>
      <c r="E352" s="463"/>
      <c r="F352" s="467"/>
      <c r="G352" s="467"/>
      <c r="H352" s="468"/>
      <c r="I352" s="468"/>
      <c r="J352" s="467"/>
      <c r="K352" s="469"/>
      <c r="L352" s="469"/>
      <c r="M352" s="469"/>
      <c r="N352" s="469"/>
      <c r="O352" s="470"/>
      <c r="P352" s="469"/>
      <c r="Q352" s="469"/>
      <c r="R352" s="469"/>
      <c r="S352" s="469"/>
      <c r="T352" s="35"/>
      <c r="U352" s="35"/>
      <c r="V352" s="35"/>
      <c r="W352" s="35"/>
      <c r="X352" s="35"/>
      <c r="Y352" s="35"/>
      <c r="Z352" s="35"/>
      <c r="AA352" s="35"/>
      <c r="AB352" s="35"/>
      <c r="AC352" s="35"/>
      <c r="AD352" s="35"/>
      <c r="AE352" s="35"/>
      <c r="AF352" s="35"/>
      <c r="AG352" s="35"/>
      <c r="AH352" s="35"/>
      <c r="AI352" s="35"/>
      <c r="AJ352" s="35"/>
      <c r="AK352" s="35"/>
      <c r="AL352" s="35"/>
      <c r="AM352" s="470"/>
    </row>
    <row r="353" spans="1:39" ht="18" customHeight="1">
      <c r="A353" s="463"/>
      <c r="B353" s="31"/>
      <c r="C353" s="463"/>
      <c r="D353" s="463"/>
      <c r="E353" s="463"/>
      <c r="F353" s="467"/>
      <c r="G353" s="467"/>
      <c r="H353" s="468"/>
      <c r="I353" s="468"/>
      <c r="J353" s="467"/>
      <c r="K353" s="469"/>
      <c r="L353" s="469"/>
      <c r="M353" s="469"/>
      <c r="N353" s="469"/>
      <c r="O353" s="470"/>
      <c r="P353" s="469"/>
      <c r="Q353" s="469"/>
      <c r="R353" s="469"/>
      <c r="S353" s="469"/>
      <c r="T353" s="35"/>
      <c r="U353" s="35"/>
      <c r="V353" s="35"/>
      <c r="W353" s="35"/>
      <c r="X353" s="35"/>
      <c r="Y353" s="35"/>
      <c r="Z353" s="35"/>
      <c r="AA353" s="35"/>
      <c r="AB353" s="35"/>
      <c r="AC353" s="35"/>
      <c r="AD353" s="35"/>
      <c r="AE353" s="35"/>
      <c r="AF353" s="35"/>
      <c r="AG353" s="35"/>
      <c r="AH353" s="35"/>
      <c r="AI353" s="35"/>
      <c r="AJ353" s="35"/>
      <c r="AK353" s="35"/>
      <c r="AL353" s="35"/>
      <c r="AM353" s="470"/>
    </row>
    <row r="354" spans="1:39" ht="18" customHeight="1">
      <c r="A354" s="463"/>
      <c r="B354" s="31"/>
      <c r="C354" s="463"/>
      <c r="D354" s="463"/>
      <c r="E354" s="463"/>
      <c r="F354" s="467"/>
      <c r="G354" s="467"/>
      <c r="H354" s="468"/>
      <c r="I354" s="468"/>
      <c r="J354" s="467"/>
      <c r="K354" s="469"/>
      <c r="L354" s="469"/>
      <c r="M354" s="469"/>
      <c r="N354" s="469"/>
      <c r="O354" s="470"/>
      <c r="P354" s="469"/>
      <c r="Q354" s="469"/>
      <c r="R354" s="469"/>
      <c r="S354" s="469"/>
      <c r="T354" s="35"/>
      <c r="U354" s="35"/>
      <c r="V354" s="35"/>
      <c r="W354" s="35"/>
      <c r="X354" s="35"/>
      <c r="Y354" s="35"/>
      <c r="Z354" s="35"/>
      <c r="AA354" s="35"/>
      <c r="AB354" s="35"/>
      <c r="AC354" s="35"/>
      <c r="AD354" s="35"/>
      <c r="AE354" s="35"/>
      <c r="AF354" s="35"/>
      <c r="AG354" s="35"/>
      <c r="AH354" s="35"/>
      <c r="AI354" s="35"/>
      <c r="AJ354" s="35"/>
      <c r="AK354" s="35"/>
      <c r="AL354" s="35"/>
      <c r="AM354" s="470"/>
    </row>
    <row r="355" spans="1:39" ht="18" customHeight="1">
      <c r="A355" s="463"/>
      <c r="B355" s="31"/>
      <c r="C355" s="463"/>
      <c r="D355" s="463"/>
      <c r="E355" s="463"/>
      <c r="F355" s="467"/>
      <c r="G355" s="467"/>
      <c r="H355" s="468"/>
      <c r="I355" s="468"/>
      <c r="J355" s="467"/>
      <c r="K355" s="469"/>
      <c r="L355" s="469"/>
      <c r="M355" s="469"/>
      <c r="N355" s="469"/>
      <c r="O355" s="470"/>
      <c r="P355" s="469"/>
      <c r="Q355" s="469"/>
      <c r="R355" s="469"/>
      <c r="S355" s="469"/>
      <c r="T355" s="35"/>
      <c r="U355" s="35"/>
      <c r="V355" s="35"/>
      <c r="W355" s="35"/>
      <c r="X355" s="35"/>
      <c r="Y355" s="35"/>
      <c r="Z355" s="35"/>
      <c r="AA355" s="35"/>
      <c r="AB355" s="35"/>
      <c r="AC355" s="35"/>
      <c r="AD355" s="35"/>
      <c r="AE355" s="35"/>
      <c r="AF355" s="35"/>
      <c r="AG355" s="35"/>
      <c r="AH355" s="35"/>
      <c r="AI355" s="35"/>
      <c r="AJ355" s="35"/>
      <c r="AK355" s="35"/>
      <c r="AL355" s="35"/>
      <c r="AM355" s="470"/>
    </row>
    <row r="356" spans="1:39" ht="18" customHeight="1">
      <c r="A356" s="463"/>
      <c r="B356" s="31"/>
      <c r="C356" s="463"/>
      <c r="D356" s="463"/>
      <c r="E356" s="463"/>
      <c r="F356" s="467"/>
      <c r="G356" s="467"/>
      <c r="H356" s="468"/>
      <c r="I356" s="468"/>
      <c r="J356" s="467"/>
      <c r="K356" s="469"/>
      <c r="L356" s="469"/>
      <c r="M356" s="469"/>
      <c r="N356" s="469"/>
      <c r="O356" s="470"/>
      <c r="P356" s="469"/>
      <c r="Q356" s="469"/>
      <c r="R356" s="469"/>
      <c r="S356" s="469"/>
      <c r="T356" s="35"/>
      <c r="U356" s="35"/>
      <c r="V356" s="35"/>
      <c r="W356" s="35"/>
      <c r="X356" s="35"/>
      <c r="Y356" s="35"/>
      <c r="Z356" s="35"/>
      <c r="AA356" s="35"/>
      <c r="AB356" s="35"/>
      <c r="AC356" s="35"/>
      <c r="AD356" s="35"/>
      <c r="AE356" s="35"/>
      <c r="AF356" s="35"/>
      <c r="AG356" s="35"/>
      <c r="AH356" s="35"/>
      <c r="AI356" s="35"/>
      <c r="AJ356" s="35"/>
      <c r="AK356" s="35"/>
      <c r="AL356" s="35"/>
      <c r="AM356" s="470"/>
    </row>
    <row r="357" spans="1:39" ht="18" customHeight="1">
      <c r="A357" s="463"/>
      <c r="B357" s="31"/>
      <c r="C357" s="463"/>
      <c r="D357" s="463"/>
      <c r="E357" s="463"/>
      <c r="F357" s="467"/>
      <c r="G357" s="467"/>
      <c r="H357" s="468"/>
      <c r="I357" s="468"/>
      <c r="J357" s="467"/>
      <c r="K357" s="469"/>
      <c r="L357" s="469"/>
      <c r="M357" s="469"/>
      <c r="N357" s="469"/>
      <c r="O357" s="470"/>
      <c r="P357" s="469"/>
      <c r="Q357" s="469"/>
      <c r="R357" s="469"/>
      <c r="S357" s="469"/>
      <c r="T357" s="35"/>
      <c r="U357" s="35"/>
      <c r="V357" s="35"/>
      <c r="W357" s="35"/>
      <c r="X357" s="35"/>
      <c r="Y357" s="35"/>
      <c r="Z357" s="35"/>
      <c r="AA357" s="35"/>
      <c r="AB357" s="35"/>
      <c r="AC357" s="35"/>
      <c r="AD357" s="35"/>
      <c r="AE357" s="35"/>
      <c r="AF357" s="35"/>
      <c r="AG357" s="35"/>
      <c r="AH357" s="35"/>
      <c r="AI357" s="35"/>
      <c r="AJ357" s="35"/>
      <c r="AK357" s="35"/>
      <c r="AL357" s="35"/>
      <c r="AM357" s="470"/>
    </row>
    <row r="358" spans="1:39" ht="18" customHeight="1">
      <c r="A358" s="463"/>
      <c r="B358" s="31"/>
      <c r="C358" s="463"/>
      <c r="D358" s="463"/>
      <c r="E358" s="463"/>
      <c r="F358" s="467"/>
      <c r="G358" s="467"/>
      <c r="H358" s="468"/>
      <c r="I358" s="468"/>
      <c r="J358" s="467"/>
      <c r="K358" s="469"/>
      <c r="L358" s="469"/>
      <c r="M358" s="469"/>
      <c r="N358" s="469"/>
      <c r="O358" s="470"/>
      <c r="P358" s="469"/>
      <c r="Q358" s="469"/>
      <c r="R358" s="469"/>
      <c r="S358" s="469"/>
      <c r="T358" s="35"/>
      <c r="U358" s="35"/>
      <c r="V358" s="35"/>
      <c r="W358" s="35"/>
      <c r="X358" s="35"/>
      <c r="Y358" s="35"/>
      <c r="Z358" s="35"/>
      <c r="AA358" s="35"/>
      <c r="AB358" s="35"/>
      <c r="AC358" s="35"/>
      <c r="AD358" s="35"/>
      <c r="AE358" s="35"/>
      <c r="AF358" s="35"/>
      <c r="AG358" s="35"/>
      <c r="AH358" s="35"/>
      <c r="AI358" s="35"/>
      <c r="AJ358" s="35"/>
      <c r="AK358" s="35"/>
      <c r="AL358" s="35"/>
      <c r="AM358" s="470"/>
    </row>
    <row r="359" spans="1:39" ht="18" customHeight="1">
      <c r="A359" s="463"/>
      <c r="B359" s="31"/>
      <c r="C359" s="463"/>
      <c r="D359" s="463"/>
      <c r="E359" s="463"/>
      <c r="F359" s="467"/>
      <c r="G359" s="467"/>
      <c r="H359" s="468"/>
      <c r="I359" s="468"/>
      <c r="J359" s="467"/>
      <c r="K359" s="469"/>
      <c r="L359" s="469"/>
      <c r="M359" s="469"/>
      <c r="N359" s="469"/>
      <c r="O359" s="470"/>
      <c r="P359" s="469"/>
      <c r="Q359" s="469"/>
      <c r="R359" s="469"/>
      <c r="S359" s="469"/>
      <c r="T359" s="35"/>
      <c r="U359" s="35"/>
      <c r="V359" s="35"/>
      <c r="W359" s="35"/>
      <c r="X359" s="35"/>
      <c r="Y359" s="35"/>
      <c r="Z359" s="35"/>
      <c r="AA359" s="35"/>
      <c r="AB359" s="35"/>
      <c r="AC359" s="35"/>
      <c r="AD359" s="35"/>
      <c r="AE359" s="35"/>
      <c r="AF359" s="35"/>
      <c r="AG359" s="35"/>
      <c r="AH359" s="35"/>
      <c r="AI359" s="35"/>
      <c r="AJ359" s="35"/>
      <c r="AK359" s="35"/>
      <c r="AL359" s="35"/>
      <c r="AM359" s="470"/>
    </row>
    <row r="360" spans="1:39" ht="18" customHeight="1">
      <c r="A360" s="463"/>
      <c r="B360" s="31"/>
      <c r="C360" s="463"/>
      <c r="D360" s="463"/>
      <c r="E360" s="463"/>
      <c r="F360" s="467"/>
      <c r="G360" s="467"/>
      <c r="H360" s="468"/>
      <c r="I360" s="468"/>
      <c r="J360" s="467"/>
      <c r="K360" s="469"/>
      <c r="L360" s="469"/>
      <c r="M360" s="469"/>
      <c r="N360" s="469"/>
      <c r="O360" s="470"/>
      <c r="P360" s="469"/>
      <c r="Q360" s="469"/>
      <c r="R360" s="469"/>
      <c r="S360" s="469"/>
      <c r="T360" s="35"/>
      <c r="U360" s="35"/>
      <c r="V360" s="35"/>
      <c r="W360" s="35"/>
      <c r="X360" s="35"/>
      <c r="Y360" s="35"/>
      <c r="Z360" s="35"/>
      <c r="AA360" s="35"/>
      <c r="AB360" s="35"/>
      <c r="AC360" s="35"/>
      <c r="AD360" s="35"/>
      <c r="AE360" s="35"/>
      <c r="AF360" s="35"/>
      <c r="AG360" s="35"/>
      <c r="AH360" s="35"/>
      <c r="AI360" s="35"/>
      <c r="AJ360" s="35"/>
      <c r="AK360" s="35"/>
      <c r="AL360" s="35"/>
      <c r="AM360" s="470"/>
    </row>
    <row r="361" spans="1:39" ht="18" customHeight="1">
      <c r="A361" s="463"/>
      <c r="B361" s="31"/>
      <c r="C361" s="463"/>
      <c r="D361" s="463"/>
      <c r="E361" s="463"/>
      <c r="F361" s="467"/>
      <c r="G361" s="467"/>
      <c r="H361" s="468"/>
      <c r="I361" s="468"/>
      <c r="J361" s="467"/>
      <c r="K361" s="469"/>
      <c r="L361" s="469"/>
      <c r="M361" s="469"/>
      <c r="N361" s="469"/>
      <c r="O361" s="470"/>
      <c r="P361" s="469"/>
      <c r="Q361" s="469"/>
      <c r="R361" s="469"/>
      <c r="S361" s="469"/>
      <c r="T361" s="35"/>
      <c r="U361" s="35"/>
      <c r="V361" s="35"/>
      <c r="W361" s="35"/>
      <c r="X361" s="35"/>
      <c r="Y361" s="35"/>
      <c r="Z361" s="35"/>
      <c r="AA361" s="35"/>
      <c r="AB361" s="35"/>
      <c r="AC361" s="35"/>
      <c r="AD361" s="35"/>
      <c r="AE361" s="35"/>
      <c r="AF361" s="35"/>
      <c r="AG361" s="35"/>
      <c r="AH361" s="35"/>
      <c r="AI361" s="35"/>
      <c r="AJ361" s="35"/>
      <c r="AK361" s="35"/>
      <c r="AL361" s="35"/>
      <c r="AM361" s="470"/>
    </row>
    <row r="362" spans="1:39" ht="18" customHeight="1">
      <c r="A362" s="463"/>
      <c r="B362" s="31"/>
      <c r="C362" s="463"/>
      <c r="D362" s="463"/>
      <c r="E362" s="463"/>
      <c r="F362" s="467"/>
      <c r="G362" s="467"/>
      <c r="H362" s="468"/>
      <c r="I362" s="468"/>
      <c r="J362" s="467"/>
      <c r="K362" s="469"/>
      <c r="L362" s="469"/>
      <c r="M362" s="469"/>
      <c r="N362" s="469"/>
      <c r="O362" s="470"/>
      <c r="P362" s="469"/>
      <c r="Q362" s="469"/>
      <c r="R362" s="469"/>
      <c r="S362" s="469"/>
      <c r="T362" s="35"/>
      <c r="U362" s="35"/>
      <c r="V362" s="35"/>
      <c r="W362" s="35"/>
      <c r="X362" s="35"/>
      <c r="Y362" s="35"/>
      <c r="Z362" s="35"/>
      <c r="AA362" s="35"/>
      <c r="AB362" s="35"/>
      <c r="AC362" s="35"/>
      <c r="AD362" s="35"/>
      <c r="AE362" s="35"/>
      <c r="AF362" s="35"/>
      <c r="AG362" s="35"/>
      <c r="AH362" s="35"/>
      <c r="AI362" s="35"/>
      <c r="AJ362" s="35"/>
      <c r="AK362" s="35"/>
      <c r="AL362" s="35"/>
      <c r="AM362" s="470"/>
    </row>
    <row r="363" spans="1:39" ht="18" customHeight="1">
      <c r="A363" s="463"/>
      <c r="B363" s="31"/>
      <c r="C363" s="463"/>
      <c r="D363" s="463"/>
      <c r="E363" s="463"/>
      <c r="F363" s="467"/>
      <c r="G363" s="467"/>
      <c r="H363" s="468"/>
      <c r="I363" s="468"/>
      <c r="J363" s="467"/>
      <c r="K363" s="469"/>
      <c r="L363" s="469"/>
      <c r="M363" s="469"/>
      <c r="N363" s="469"/>
      <c r="O363" s="470"/>
      <c r="P363" s="469"/>
      <c r="Q363" s="469"/>
      <c r="R363" s="469"/>
      <c r="S363" s="469"/>
      <c r="T363" s="35"/>
      <c r="U363" s="35"/>
      <c r="V363" s="35"/>
      <c r="W363" s="35"/>
      <c r="X363" s="35"/>
      <c r="Y363" s="35"/>
      <c r="Z363" s="35"/>
      <c r="AA363" s="35"/>
      <c r="AB363" s="35"/>
      <c r="AC363" s="35"/>
      <c r="AD363" s="35"/>
      <c r="AE363" s="35"/>
      <c r="AF363" s="35"/>
      <c r="AG363" s="35"/>
      <c r="AH363" s="35"/>
      <c r="AI363" s="35"/>
      <c r="AJ363" s="35"/>
      <c r="AK363" s="35"/>
      <c r="AL363" s="35"/>
      <c r="AM363" s="470"/>
    </row>
    <row r="364" spans="1:39" ht="18" customHeight="1">
      <c r="A364" s="463"/>
      <c r="B364" s="31"/>
      <c r="C364" s="463"/>
      <c r="D364" s="463"/>
      <c r="E364" s="463"/>
      <c r="F364" s="467"/>
      <c r="G364" s="467"/>
      <c r="H364" s="468"/>
      <c r="I364" s="468"/>
      <c r="J364" s="467"/>
      <c r="K364" s="469"/>
      <c r="L364" s="469"/>
      <c r="M364" s="469"/>
      <c r="N364" s="469"/>
      <c r="O364" s="470"/>
      <c r="P364" s="469"/>
      <c r="Q364" s="469"/>
      <c r="R364" s="469"/>
      <c r="S364" s="469"/>
      <c r="T364" s="35"/>
      <c r="U364" s="35"/>
      <c r="V364" s="35"/>
      <c r="W364" s="35"/>
      <c r="X364" s="35"/>
      <c r="Y364" s="35"/>
      <c r="Z364" s="35"/>
      <c r="AA364" s="35"/>
      <c r="AB364" s="35"/>
      <c r="AC364" s="35"/>
      <c r="AD364" s="35"/>
      <c r="AE364" s="35"/>
      <c r="AF364" s="35"/>
      <c r="AG364" s="35"/>
      <c r="AH364" s="35"/>
      <c r="AI364" s="35"/>
      <c r="AJ364" s="35"/>
      <c r="AK364" s="35"/>
      <c r="AL364" s="35"/>
      <c r="AM364" s="470"/>
    </row>
    <row r="365" spans="1:39" ht="18" customHeight="1">
      <c r="A365" s="463"/>
      <c r="B365" s="31"/>
      <c r="C365" s="463"/>
      <c r="D365" s="463"/>
      <c r="E365" s="463"/>
      <c r="F365" s="467"/>
      <c r="G365" s="467"/>
      <c r="H365" s="468"/>
      <c r="I365" s="468"/>
      <c r="J365" s="467"/>
      <c r="K365" s="469"/>
      <c r="L365" s="469"/>
      <c r="M365" s="469"/>
      <c r="N365" s="469"/>
      <c r="O365" s="470"/>
      <c r="P365" s="469"/>
      <c r="Q365" s="469"/>
      <c r="R365" s="469"/>
      <c r="S365" s="469"/>
      <c r="T365" s="35"/>
      <c r="U365" s="35"/>
      <c r="V365" s="35"/>
      <c r="W365" s="35"/>
      <c r="X365" s="35"/>
      <c r="Y365" s="35"/>
      <c r="Z365" s="35"/>
      <c r="AA365" s="35"/>
      <c r="AB365" s="35"/>
      <c r="AC365" s="35"/>
      <c r="AD365" s="35"/>
      <c r="AE365" s="35"/>
      <c r="AF365" s="35"/>
      <c r="AG365" s="35"/>
      <c r="AH365" s="35"/>
      <c r="AI365" s="35"/>
      <c r="AJ365" s="35"/>
      <c r="AK365" s="35"/>
      <c r="AL365" s="35"/>
      <c r="AM365" s="470"/>
    </row>
    <row r="366" spans="1:39" ht="18" customHeight="1">
      <c r="A366" s="463"/>
      <c r="B366" s="31"/>
      <c r="C366" s="463"/>
      <c r="D366" s="463"/>
      <c r="E366" s="463"/>
      <c r="F366" s="467"/>
      <c r="G366" s="467"/>
      <c r="H366" s="468"/>
      <c r="I366" s="468"/>
      <c r="J366" s="467"/>
      <c r="K366" s="469"/>
      <c r="L366" s="469"/>
      <c r="M366" s="469"/>
      <c r="N366" s="469"/>
      <c r="O366" s="470"/>
      <c r="P366" s="469"/>
      <c r="Q366" s="469"/>
      <c r="R366" s="469"/>
      <c r="S366" s="469"/>
      <c r="T366" s="35"/>
      <c r="U366" s="35"/>
      <c r="V366" s="35"/>
      <c r="W366" s="35"/>
      <c r="X366" s="35"/>
      <c r="Y366" s="35"/>
      <c r="Z366" s="35"/>
      <c r="AA366" s="35"/>
      <c r="AB366" s="35"/>
      <c r="AC366" s="35"/>
      <c r="AD366" s="35"/>
      <c r="AE366" s="35"/>
      <c r="AF366" s="35"/>
      <c r="AG366" s="35"/>
      <c r="AH366" s="35"/>
      <c r="AI366" s="35"/>
      <c r="AJ366" s="35"/>
      <c r="AK366" s="35"/>
      <c r="AL366" s="35"/>
      <c r="AM366" s="470"/>
    </row>
    <row r="367" spans="1:39" ht="18" customHeight="1">
      <c r="A367" s="463"/>
      <c r="B367" s="31"/>
      <c r="C367" s="463"/>
      <c r="D367" s="463"/>
      <c r="E367" s="463"/>
      <c r="F367" s="467"/>
      <c r="G367" s="467"/>
      <c r="H367" s="468"/>
      <c r="I367" s="468"/>
      <c r="J367" s="467"/>
      <c r="K367" s="469"/>
      <c r="L367" s="469"/>
      <c r="M367" s="469"/>
      <c r="N367" s="469"/>
      <c r="O367" s="470"/>
      <c r="P367" s="469"/>
      <c r="Q367" s="469"/>
      <c r="R367" s="469"/>
      <c r="S367" s="469"/>
      <c r="T367" s="35"/>
      <c r="U367" s="35"/>
      <c r="V367" s="35"/>
      <c r="W367" s="35"/>
      <c r="X367" s="35"/>
      <c r="Y367" s="35"/>
      <c r="Z367" s="35"/>
      <c r="AA367" s="35"/>
      <c r="AB367" s="35"/>
      <c r="AC367" s="35"/>
      <c r="AD367" s="35"/>
      <c r="AE367" s="35"/>
      <c r="AF367" s="35"/>
      <c r="AG367" s="35"/>
      <c r="AH367" s="35"/>
      <c r="AI367" s="35"/>
      <c r="AJ367" s="35"/>
      <c r="AK367" s="35"/>
      <c r="AL367" s="35"/>
      <c r="AM367" s="470"/>
    </row>
    <row r="368" spans="1:39" ht="18" customHeight="1">
      <c r="A368" s="463"/>
      <c r="B368" s="31"/>
      <c r="C368" s="463"/>
      <c r="D368" s="463"/>
      <c r="E368" s="463"/>
      <c r="F368" s="467"/>
      <c r="G368" s="467"/>
      <c r="H368" s="468"/>
      <c r="I368" s="468"/>
      <c r="J368" s="467"/>
      <c r="K368" s="469"/>
      <c r="L368" s="469"/>
      <c r="M368" s="469"/>
      <c r="N368" s="469"/>
      <c r="O368" s="470"/>
      <c r="P368" s="469"/>
      <c r="Q368" s="469"/>
      <c r="R368" s="469"/>
      <c r="S368" s="469"/>
      <c r="T368" s="35"/>
      <c r="U368" s="35"/>
      <c r="V368" s="35"/>
      <c r="W368" s="35"/>
      <c r="X368" s="35"/>
      <c r="Y368" s="35"/>
      <c r="Z368" s="35"/>
      <c r="AA368" s="35"/>
      <c r="AB368" s="35"/>
      <c r="AC368" s="35"/>
      <c r="AD368" s="35"/>
      <c r="AE368" s="35"/>
      <c r="AF368" s="35"/>
      <c r="AG368" s="35"/>
      <c r="AH368" s="35"/>
      <c r="AI368" s="35"/>
      <c r="AJ368" s="35"/>
      <c r="AK368" s="35"/>
      <c r="AL368" s="35"/>
      <c r="AM368" s="470"/>
    </row>
    <row r="369" spans="1:39" ht="18" customHeight="1">
      <c r="A369" s="463"/>
      <c r="B369" s="31"/>
      <c r="C369" s="463"/>
      <c r="D369" s="463"/>
      <c r="E369" s="463"/>
      <c r="F369" s="467"/>
      <c r="G369" s="467"/>
      <c r="H369" s="468"/>
      <c r="I369" s="468"/>
      <c r="J369" s="467"/>
      <c r="K369" s="469"/>
      <c r="L369" s="469"/>
      <c r="M369" s="469"/>
      <c r="N369" s="469"/>
      <c r="O369" s="470"/>
      <c r="P369" s="469"/>
      <c r="Q369" s="469"/>
      <c r="R369" s="469"/>
      <c r="S369" s="469"/>
      <c r="T369" s="35"/>
      <c r="U369" s="35"/>
      <c r="V369" s="35"/>
      <c r="W369" s="35"/>
      <c r="X369" s="35"/>
      <c r="Y369" s="35"/>
      <c r="Z369" s="35"/>
      <c r="AA369" s="35"/>
      <c r="AB369" s="35"/>
      <c r="AC369" s="35"/>
      <c r="AD369" s="35"/>
      <c r="AE369" s="35"/>
      <c r="AF369" s="35"/>
      <c r="AG369" s="35"/>
      <c r="AH369" s="35"/>
      <c r="AI369" s="35"/>
      <c r="AJ369" s="35"/>
      <c r="AK369" s="35"/>
      <c r="AL369" s="35"/>
      <c r="AM369" s="470"/>
    </row>
    <row r="370" spans="1:39" ht="18" customHeight="1">
      <c r="A370" s="463"/>
      <c r="B370" s="31"/>
      <c r="C370" s="463"/>
      <c r="D370" s="463"/>
      <c r="E370" s="463"/>
      <c r="F370" s="467"/>
      <c r="G370" s="467"/>
      <c r="H370" s="468"/>
      <c r="I370" s="468"/>
      <c r="J370" s="467"/>
      <c r="K370" s="469"/>
      <c r="L370" s="469"/>
      <c r="M370" s="469"/>
      <c r="N370" s="469"/>
      <c r="O370" s="470"/>
      <c r="P370" s="469"/>
      <c r="Q370" s="469"/>
      <c r="R370" s="469"/>
      <c r="S370" s="469"/>
      <c r="T370" s="35"/>
      <c r="U370" s="35"/>
      <c r="V370" s="35"/>
      <c r="W370" s="35"/>
      <c r="X370" s="35"/>
      <c r="Y370" s="35"/>
      <c r="Z370" s="35"/>
      <c r="AA370" s="35"/>
      <c r="AB370" s="35"/>
      <c r="AC370" s="35"/>
      <c r="AD370" s="35"/>
      <c r="AE370" s="35"/>
      <c r="AF370" s="35"/>
      <c r="AG370" s="35"/>
      <c r="AH370" s="35"/>
      <c r="AI370" s="35"/>
      <c r="AJ370" s="35"/>
      <c r="AK370" s="35"/>
      <c r="AL370" s="35"/>
      <c r="AM370" s="470"/>
    </row>
    <row r="371" spans="1:39" ht="18" customHeight="1">
      <c r="A371" s="463"/>
      <c r="B371" s="31"/>
      <c r="C371" s="463"/>
      <c r="D371" s="463"/>
      <c r="E371" s="463"/>
      <c r="F371" s="467"/>
      <c r="G371" s="467"/>
      <c r="H371" s="468"/>
      <c r="I371" s="468"/>
      <c r="J371" s="467"/>
      <c r="K371" s="469"/>
      <c r="L371" s="469"/>
      <c r="M371" s="469"/>
      <c r="N371" s="469"/>
      <c r="O371" s="470"/>
      <c r="P371" s="469"/>
      <c r="Q371" s="469"/>
      <c r="R371" s="469"/>
      <c r="S371" s="469"/>
      <c r="T371" s="35"/>
      <c r="U371" s="35"/>
      <c r="V371" s="35"/>
      <c r="W371" s="35"/>
      <c r="X371" s="35"/>
      <c r="Y371" s="35"/>
      <c r="Z371" s="35"/>
      <c r="AA371" s="35"/>
      <c r="AB371" s="35"/>
      <c r="AC371" s="35"/>
      <c r="AD371" s="35"/>
      <c r="AE371" s="35"/>
      <c r="AF371" s="35"/>
      <c r="AG371" s="35"/>
      <c r="AH371" s="35"/>
      <c r="AI371" s="35"/>
      <c r="AJ371" s="35"/>
      <c r="AK371" s="35"/>
      <c r="AL371" s="35"/>
      <c r="AM371" s="470"/>
    </row>
    <row r="372" spans="1:39" ht="18" customHeight="1">
      <c r="A372" s="463"/>
      <c r="B372" s="31"/>
      <c r="C372" s="463"/>
      <c r="D372" s="463"/>
      <c r="E372" s="463"/>
      <c r="F372" s="467"/>
      <c r="G372" s="467"/>
      <c r="H372" s="468"/>
      <c r="I372" s="468"/>
      <c r="J372" s="467"/>
      <c r="K372" s="469"/>
      <c r="L372" s="469"/>
      <c r="M372" s="469"/>
      <c r="N372" s="469"/>
      <c r="O372" s="470"/>
      <c r="P372" s="469"/>
      <c r="Q372" s="469"/>
      <c r="R372" s="469"/>
      <c r="S372" s="469"/>
      <c r="T372" s="35"/>
      <c r="U372" s="35"/>
      <c r="V372" s="35"/>
      <c r="W372" s="35"/>
      <c r="X372" s="35"/>
      <c r="Y372" s="35"/>
      <c r="Z372" s="35"/>
      <c r="AA372" s="35"/>
      <c r="AB372" s="35"/>
      <c r="AC372" s="35"/>
      <c r="AD372" s="35"/>
      <c r="AE372" s="35"/>
      <c r="AF372" s="35"/>
      <c r="AG372" s="35"/>
      <c r="AH372" s="35"/>
      <c r="AI372" s="35"/>
      <c r="AJ372" s="35"/>
      <c r="AK372" s="35"/>
      <c r="AL372" s="35"/>
      <c r="AM372" s="470"/>
    </row>
    <row r="373" spans="1:39" ht="18" customHeight="1">
      <c r="A373" s="463"/>
      <c r="B373" s="31"/>
      <c r="C373" s="463"/>
      <c r="D373" s="463"/>
      <c r="E373" s="463"/>
      <c r="F373" s="467"/>
      <c r="G373" s="467"/>
      <c r="H373" s="468"/>
      <c r="I373" s="468"/>
      <c r="J373" s="467"/>
      <c r="K373" s="469"/>
      <c r="L373" s="469"/>
      <c r="M373" s="469"/>
      <c r="N373" s="469"/>
      <c r="O373" s="470"/>
      <c r="P373" s="469"/>
      <c r="Q373" s="469"/>
      <c r="R373" s="469"/>
      <c r="S373" s="469"/>
      <c r="T373" s="35"/>
      <c r="U373" s="35"/>
      <c r="V373" s="35"/>
      <c r="W373" s="35"/>
      <c r="X373" s="35"/>
      <c r="Y373" s="35"/>
      <c r="Z373" s="35"/>
      <c r="AA373" s="35"/>
      <c r="AB373" s="35"/>
      <c r="AC373" s="35"/>
      <c r="AD373" s="35"/>
      <c r="AE373" s="35"/>
      <c r="AF373" s="35"/>
      <c r="AG373" s="35"/>
      <c r="AH373" s="35"/>
      <c r="AI373" s="35"/>
      <c r="AJ373" s="35"/>
      <c r="AK373" s="35"/>
      <c r="AL373" s="35"/>
      <c r="AM373" s="470"/>
    </row>
    <row r="374" spans="1:39" ht="18" customHeight="1">
      <c r="A374" s="463"/>
      <c r="B374" s="31"/>
      <c r="C374" s="463"/>
      <c r="D374" s="463"/>
      <c r="E374" s="463"/>
      <c r="F374" s="467"/>
      <c r="G374" s="467"/>
      <c r="H374" s="468"/>
      <c r="I374" s="468"/>
      <c r="J374" s="467"/>
      <c r="K374" s="469"/>
      <c r="L374" s="469"/>
      <c r="M374" s="469"/>
      <c r="N374" s="469"/>
      <c r="O374" s="470"/>
      <c r="P374" s="469"/>
      <c r="Q374" s="469"/>
      <c r="R374" s="469"/>
      <c r="S374" s="469"/>
      <c r="T374" s="35"/>
      <c r="U374" s="35"/>
      <c r="V374" s="35"/>
      <c r="W374" s="35"/>
      <c r="X374" s="35"/>
      <c r="Y374" s="35"/>
      <c r="Z374" s="35"/>
      <c r="AA374" s="35"/>
      <c r="AB374" s="35"/>
      <c r="AC374" s="35"/>
      <c r="AD374" s="35"/>
      <c r="AE374" s="35"/>
      <c r="AF374" s="35"/>
      <c r="AG374" s="35"/>
      <c r="AH374" s="35"/>
      <c r="AI374" s="35"/>
      <c r="AJ374" s="35"/>
      <c r="AK374" s="35"/>
      <c r="AL374" s="35"/>
      <c r="AM374" s="470"/>
    </row>
    <row r="375" spans="1:39" ht="18" customHeight="1">
      <c r="A375" s="463"/>
      <c r="B375" s="31"/>
      <c r="C375" s="463"/>
      <c r="D375" s="463"/>
      <c r="E375" s="463"/>
      <c r="F375" s="467"/>
      <c r="G375" s="467"/>
      <c r="H375" s="468"/>
      <c r="I375" s="468"/>
      <c r="J375" s="467"/>
      <c r="K375" s="469"/>
      <c r="L375" s="469"/>
      <c r="M375" s="469"/>
      <c r="N375" s="469"/>
      <c r="O375" s="470"/>
      <c r="P375" s="469"/>
      <c r="Q375" s="469"/>
      <c r="R375" s="469"/>
      <c r="S375" s="469"/>
      <c r="T375" s="35"/>
      <c r="U375" s="35"/>
      <c r="V375" s="35"/>
      <c r="W375" s="35"/>
      <c r="X375" s="35"/>
      <c r="Y375" s="35"/>
      <c r="Z375" s="35"/>
      <c r="AA375" s="35"/>
      <c r="AB375" s="35"/>
      <c r="AC375" s="35"/>
      <c r="AD375" s="35"/>
      <c r="AE375" s="35"/>
      <c r="AF375" s="35"/>
      <c r="AG375" s="35"/>
      <c r="AH375" s="35"/>
      <c r="AI375" s="35"/>
      <c r="AJ375" s="35"/>
      <c r="AK375" s="35"/>
      <c r="AL375" s="35"/>
      <c r="AM375" s="470"/>
    </row>
    <row r="376" spans="1:39" ht="18" customHeight="1">
      <c r="A376" s="463"/>
      <c r="B376" s="31"/>
      <c r="C376" s="463"/>
      <c r="D376" s="463"/>
      <c r="E376" s="463"/>
      <c r="F376" s="467"/>
      <c r="G376" s="467"/>
      <c r="H376" s="468"/>
      <c r="I376" s="468"/>
      <c r="J376" s="467"/>
      <c r="K376" s="469"/>
      <c r="L376" s="469"/>
      <c r="M376" s="469"/>
      <c r="N376" s="469"/>
      <c r="O376" s="470"/>
      <c r="P376" s="469"/>
      <c r="Q376" s="469"/>
      <c r="R376" s="469"/>
      <c r="S376" s="469"/>
      <c r="T376" s="35"/>
      <c r="U376" s="35"/>
      <c r="V376" s="35"/>
      <c r="W376" s="35"/>
      <c r="X376" s="35"/>
      <c r="Y376" s="35"/>
      <c r="Z376" s="35"/>
      <c r="AA376" s="35"/>
      <c r="AB376" s="35"/>
      <c r="AC376" s="35"/>
      <c r="AD376" s="35"/>
      <c r="AE376" s="35"/>
      <c r="AF376" s="35"/>
      <c r="AG376" s="35"/>
      <c r="AH376" s="35"/>
      <c r="AI376" s="35"/>
      <c r="AJ376" s="35"/>
      <c r="AK376" s="35"/>
      <c r="AL376" s="35"/>
      <c r="AM376" s="470"/>
    </row>
    <row r="377" spans="1:39" ht="18" customHeight="1">
      <c r="A377" s="463"/>
      <c r="B377" s="31"/>
      <c r="C377" s="463"/>
      <c r="D377" s="463"/>
      <c r="E377" s="463"/>
      <c r="F377" s="467"/>
      <c r="G377" s="467"/>
      <c r="H377" s="468"/>
      <c r="I377" s="468"/>
      <c r="J377" s="467"/>
      <c r="K377" s="469"/>
      <c r="L377" s="469"/>
      <c r="M377" s="469"/>
      <c r="N377" s="469"/>
      <c r="O377" s="470"/>
      <c r="P377" s="469"/>
      <c r="Q377" s="469"/>
      <c r="R377" s="469"/>
      <c r="S377" s="469"/>
      <c r="T377" s="35"/>
      <c r="U377" s="35"/>
      <c r="V377" s="35"/>
      <c r="W377" s="35"/>
      <c r="X377" s="35"/>
      <c r="Y377" s="35"/>
      <c r="Z377" s="35"/>
      <c r="AA377" s="35"/>
      <c r="AB377" s="35"/>
      <c r="AC377" s="35"/>
      <c r="AD377" s="35"/>
      <c r="AE377" s="35"/>
      <c r="AF377" s="35"/>
      <c r="AG377" s="35"/>
      <c r="AH377" s="35"/>
      <c r="AI377" s="35"/>
      <c r="AJ377" s="35"/>
      <c r="AK377" s="35"/>
      <c r="AL377" s="35"/>
      <c r="AM377" s="470"/>
    </row>
    <row r="378" spans="1:39" ht="18" customHeight="1">
      <c r="A378" s="463"/>
      <c r="B378" s="31"/>
      <c r="C378" s="463"/>
      <c r="D378" s="463"/>
      <c r="E378" s="463"/>
      <c r="F378" s="467"/>
      <c r="G378" s="467"/>
      <c r="H378" s="468"/>
      <c r="I378" s="468"/>
      <c r="J378" s="467"/>
      <c r="K378" s="469"/>
      <c r="L378" s="469"/>
      <c r="M378" s="469"/>
      <c r="N378" s="469"/>
      <c r="O378" s="470"/>
      <c r="P378" s="469"/>
      <c r="Q378" s="469"/>
      <c r="R378" s="469"/>
      <c r="S378" s="469"/>
      <c r="T378" s="35"/>
      <c r="U378" s="35"/>
      <c r="V378" s="35"/>
      <c r="W378" s="35"/>
      <c r="X378" s="35"/>
      <c r="Y378" s="35"/>
      <c r="Z378" s="35"/>
      <c r="AA378" s="35"/>
      <c r="AB378" s="35"/>
      <c r="AC378" s="35"/>
      <c r="AD378" s="35"/>
      <c r="AE378" s="35"/>
      <c r="AF378" s="35"/>
      <c r="AG378" s="35"/>
      <c r="AH378" s="35"/>
      <c r="AI378" s="35"/>
      <c r="AJ378" s="35"/>
      <c r="AK378" s="35"/>
      <c r="AL378" s="35"/>
      <c r="AM378" s="470"/>
    </row>
    <row r="379" spans="1:39" ht="18" customHeight="1">
      <c r="A379" s="463"/>
      <c r="B379" s="31"/>
      <c r="C379" s="463"/>
      <c r="D379" s="463"/>
      <c r="E379" s="463"/>
      <c r="F379" s="467"/>
      <c r="G379" s="467"/>
      <c r="H379" s="468"/>
      <c r="I379" s="468"/>
      <c r="J379" s="467"/>
      <c r="K379" s="469"/>
      <c r="L379" s="469"/>
      <c r="M379" s="469"/>
      <c r="N379" s="469"/>
      <c r="O379" s="470"/>
      <c r="P379" s="469"/>
      <c r="Q379" s="469"/>
      <c r="R379" s="469"/>
      <c r="S379" s="469"/>
      <c r="T379" s="35"/>
      <c r="U379" s="35"/>
      <c r="V379" s="35"/>
      <c r="W379" s="35"/>
      <c r="X379" s="35"/>
      <c r="Y379" s="35"/>
      <c r="Z379" s="35"/>
      <c r="AA379" s="35"/>
      <c r="AB379" s="35"/>
      <c r="AC379" s="35"/>
      <c r="AD379" s="35"/>
      <c r="AE379" s="35"/>
      <c r="AF379" s="35"/>
      <c r="AG379" s="35"/>
      <c r="AH379" s="35"/>
      <c r="AI379" s="35"/>
      <c r="AJ379" s="35"/>
      <c r="AK379" s="35"/>
      <c r="AL379" s="35"/>
      <c r="AM379" s="470"/>
    </row>
    <row r="380" spans="1:39" ht="18" customHeight="1">
      <c r="A380" s="463"/>
      <c r="B380" s="31"/>
      <c r="C380" s="463"/>
      <c r="D380" s="463"/>
      <c r="E380" s="463"/>
      <c r="F380" s="467"/>
      <c r="G380" s="467"/>
      <c r="H380" s="468"/>
      <c r="I380" s="468"/>
      <c r="J380" s="467"/>
      <c r="K380" s="469"/>
      <c r="L380" s="469"/>
      <c r="M380" s="469"/>
      <c r="N380" s="469"/>
      <c r="O380" s="470"/>
      <c r="P380" s="469"/>
      <c r="Q380" s="469"/>
      <c r="R380" s="469"/>
      <c r="S380" s="469"/>
      <c r="T380" s="35"/>
      <c r="U380" s="35"/>
      <c r="V380" s="35"/>
      <c r="W380" s="35"/>
      <c r="X380" s="35"/>
      <c r="Y380" s="35"/>
      <c r="Z380" s="35"/>
      <c r="AA380" s="35"/>
      <c r="AB380" s="35"/>
      <c r="AC380" s="35"/>
      <c r="AD380" s="35"/>
      <c r="AE380" s="35"/>
      <c r="AF380" s="35"/>
      <c r="AG380" s="35"/>
      <c r="AH380" s="35"/>
      <c r="AI380" s="35"/>
      <c r="AJ380" s="35"/>
      <c r="AK380" s="35"/>
      <c r="AL380" s="35"/>
      <c r="AM380" s="470"/>
    </row>
    <row r="381" spans="1:39" ht="18" customHeight="1">
      <c r="A381" s="463"/>
      <c r="B381" s="31"/>
      <c r="C381" s="463"/>
      <c r="D381" s="463"/>
      <c r="E381" s="463"/>
      <c r="F381" s="467"/>
      <c r="G381" s="467"/>
      <c r="H381" s="468"/>
      <c r="I381" s="468"/>
      <c r="J381" s="467"/>
      <c r="K381" s="469"/>
      <c r="L381" s="469"/>
      <c r="M381" s="469"/>
      <c r="N381" s="469"/>
      <c r="O381" s="470"/>
      <c r="P381" s="469"/>
      <c r="Q381" s="469"/>
      <c r="R381" s="469"/>
      <c r="S381" s="469"/>
      <c r="T381" s="35"/>
      <c r="U381" s="35"/>
      <c r="V381" s="35"/>
      <c r="W381" s="35"/>
      <c r="X381" s="35"/>
      <c r="Y381" s="35"/>
      <c r="Z381" s="35"/>
      <c r="AA381" s="35"/>
      <c r="AB381" s="35"/>
      <c r="AC381" s="35"/>
      <c r="AD381" s="35"/>
      <c r="AE381" s="35"/>
      <c r="AF381" s="35"/>
      <c r="AG381" s="35"/>
      <c r="AH381" s="35"/>
      <c r="AI381" s="35"/>
      <c r="AJ381" s="35"/>
      <c r="AK381" s="35"/>
      <c r="AL381" s="35"/>
      <c r="AM381" s="470"/>
    </row>
    <row r="382" spans="1:39" ht="18" customHeight="1">
      <c r="A382" s="463"/>
      <c r="B382" s="31"/>
      <c r="C382" s="463"/>
      <c r="D382" s="463"/>
      <c r="E382" s="463"/>
      <c r="F382" s="467"/>
      <c r="G382" s="467"/>
      <c r="H382" s="468"/>
      <c r="I382" s="468"/>
      <c r="J382" s="467"/>
      <c r="K382" s="469"/>
      <c r="L382" s="469"/>
      <c r="M382" s="469"/>
      <c r="N382" s="469"/>
      <c r="O382" s="470"/>
      <c r="P382" s="469"/>
      <c r="Q382" s="469"/>
      <c r="R382" s="469"/>
      <c r="S382" s="469"/>
      <c r="T382" s="35"/>
      <c r="U382" s="35"/>
      <c r="V382" s="35"/>
      <c r="W382" s="35"/>
      <c r="X382" s="35"/>
      <c r="Y382" s="35"/>
      <c r="Z382" s="35"/>
      <c r="AA382" s="35"/>
      <c r="AB382" s="35"/>
      <c r="AC382" s="35"/>
      <c r="AD382" s="35"/>
      <c r="AE382" s="35"/>
      <c r="AF382" s="35"/>
      <c r="AG382" s="35"/>
      <c r="AH382" s="35"/>
      <c r="AI382" s="35"/>
      <c r="AJ382" s="35"/>
      <c r="AK382" s="35"/>
      <c r="AL382" s="35"/>
      <c r="AM382" s="470"/>
    </row>
    <row r="383" spans="1:39" ht="18" customHeight="1">
      <c r="A383" s="463"/>
      <c r="B383" s="31"/>
      <c r="C383" s="463"/>
      <c r="D383" s="463"/>
      <c r="E383" s="463"/>
      <c r="F383" s="467"/>
      <c r="G383" s="467"/>
      <c r="H383" s="468"/>
      <c r="I383" s="468"/>
      <c r="J383" s="467"/>
      <c r="K383" s="469"/>
      <c r="L383" s="469"/>
      <c r="M383" s="469"/>
      <c r="N383" s="469"/>
      <c r="O383" s="470"/>
      <c r="P383" s="469"/>
      <c r="Q383" s="469"/>
      <c r="R383" s="469"/>
      <c r="S383" s="469"/>
      <c r="T383" s="35"/>
      <c r="U383" s="35"/>
      <c r="V383" s="35"/>
      <c r="W383" s="35"/>
      <c r="X383" s="35"/>
      <c r="Y383" s="35"/>
      <c r="Z383" s="35"/>
      <c r="AA383" s="35"/>
      <c r="AB383" s="35"/>
      <c r="AC383" s="35"/>
      <c r="AD383" s="35"/>
      <c r="AE383" s="35"/>
      <c r="AF383" s="35"/>
      <c r="AG383" s="35"/>
      <c r="AH383" s="35"/>
      <c r="AI383" s="35"/>
      <c r="AJ383" s="35"/>
      <c r="AK383" s="35"/>
      <c r="AL383" s="35"/>
      <c r="AM383" s="470"/>
    </row>
    <row r="384" spans="1:39" ht="18" customHeight="1">
      <c r="A384" s="463"/>
      <c r="B384" s="31"/>
      <c r="C384" s="463"/>
      <c r="D384" s="463"/>
      <c r="E384" s="463"/>
      <c r="F384" s="467"/>
      <c r="G384" s="467"/>
      <c r="H384" s="468"/>
      <c r="I384" s="468"/>
      <c r="J384" s="467"/>
      <c r="K384" s="469"/>
      <c r="L384" s="469"/>
      <c r="M384" s="469"/>
      <c r="N384" s="469"/>
      <c r="O384" s="470"/>
      <c r="P384" s="469"/>
      <c r="Q384" s="469"/>
      <c r="R384" s="469"/>
      <c r="S384" s="469"/>
      <c r="T384" s="35"/>
      <c r="U384" s="35"/>
      <c r="V384" s="35"/>
      <c r="W384" s="35"/>
      <c r="X384" s="35"/>
      <c r="Y384" s="35"/>
      <c r="Z384" s="35"/>
      <c r="AA384" s="35"/>
      <c r="AB384" s="35"/>
      <c r="AC384" s="35"/>
      <c r="AD384" s="35"/>
      <c r="AE384" s="35"/>
      <c r="AF384" s="35"/>
      <c r="AG384" s="35"/>
      <c r="AH384" s="35"/>
      <c r="AI384" s="35"/>
      <c r="AJ384" s="35"/>
      <c r="AK384" s="35"/>
      <c r="AL384" s="35"/>
      <c r="AM384" s="470"/>
    </row>
    <row r="385" spans="1:39" ht="18" customHeight="1">
      <c r="A385" s="463"/>
      <c r="B385" s="31"/>
      <c r="C385" s="463"/>
      <c r="D385" s="463"/>
      <c r="E385" s="463"/>
      <c r="F385" s="467"/>
      <c r="G385" s="467"/>
      <c r="H385" s="468"/>
      <c r="I385" s="468"/>
      <c r="J385" s="467"/>
      <c r="K385" s="469"/>
      <c r="L385" s="469"/>
      <c r="M385" s="469"/>
      <c r="N385" s="469"/>
      <c r="O385" s="470"/>
      <c r="P385" s="469"/>
      <c r="Q385" s="469"/>
      <c r="R385" s="469"/>
      <c r="S385" s="469"/>
      <c r="T385" s="35"/>
      <c r="U385" s="35"/>
      <c r="V385" s="35"/>
      <c r="W385" s="35"/>
      <c r="X385" s="35"/>
      <c r="Y385" s="35"/>
      <c r="Z385" s="35"/>
      <c r="AA385" s="35"/>
      <c r="AB385" s="35"/>
      <c r="AC385" s="35"/>
      <c r="AD385" s="35"/>
      <c r="AE385" s="35"/>
      <c r="AF385" s="35"/>
      <c r="AG385" s="35"/>
      <c r="AH385" s="35"/>
      <c r="AI385" s="35"/>
      <c r="AJ385" s="35"/>
      <c r="AK385" s="35"/>
      <c r="AL385" s="35"/>
      <c r="AM385" s="470"/>
    </row>
    <row r="386" spans="1:39" ht="18" customHeight="1">
      <c r="A386" s="463"/>
      <c r="B386" s="31"/>
      <c r="C386" s="463"/>
      <c r="D386" s="463"/>
      <c r="E386" s="463"/>
      <c r="F386" s="467"/>
      <c r="G386" s="467"/>
      <c r="H386" s="468"/>
      <c r="I386" s="468"/>
      <c r="J386" s="467"/>
      <c r="K386" s="469"/>
      <c r="L386" s="469"/>
      <c r="M386" s="469"/>
      <c r="N386" s="469"/>
      <c r="O386" s="470"/>
      <c r="P386" s="469"/>
      <c r="Q386" s="469"/>
      <c r="R386" s="469"/>
      <c r="S386" s="469"/>
      <c r="T386" s="35"/>
      <c r="U386" s="35"/>
      <c r="V386" s="35"/>
      <c r="W386" s="35"/>
      <c r="X386" s="35"/>
      <c r="Y386" s="35"/>
      <c r="Z386" s="35"/>
      <c r="AA386" s="35"/>
      <c r="AB386" s="35"/>
      <c r="AC386" s="35"/>
      <c r="AD386" s="35"/>
      <c r="AE386" s="35"/>
      <c r="AF386" s="35"/>
      <c r="AG386" s="35"/>
      <c r="AH386" s="35"/>
      <c r="AI386" s="35"/>
      <c r="AJ386" s="35"/>
      <c r="AK386" s="35"/>
      <c r="AL386" s="35"/>
      <c r="AM386" s="470"/>
    </row>
    <row r="387" spans="1:39" ht="18" customHeight="1">
      <c r="A387" s="463"/>
      <c r="B387" s="31"/>
      <c r="C387" s="463"/>
      <c r="D387" s="463"/>
      <c r="E387" s="463"/>
      <c r="F387" s="467"/>
      <c r="G387" s="467"/>
      <c r="H387" s="468"/>
      <c r="I387" s="468"/>
      <c r="J387" s="467"/>
      <c r="K387" s="469"/>
      <c r="L387" s="469"/>
      <c r="M387" s="469"/>
      <c r="N387" s="469"/>
      <c r="O387" s="470"/>
      <c r="P387" s="469"/>
      <c r="Q387" s="469"/>
      <c r="R387" s="469"/>
      <c r="S387" s="469"/>
      <c r="T387" s="35"/>
      <c r="U387" s="35"/>
      <c r="V387" s="35"/>
      <c r="W387" s="35"/>
      <c r="X387" s="35"/>
      <c r="Y387" s="35"/>
      <c r="Z387" s="35"/>
      <c r="AA387" s="35"/>
      <c r="AB387" s="35"/>
      <c r="AC387" s="35"/>
      <c r="AD387" s="35"/>
      <c r="AE387" s="35"/>
      <c r="AF387" s="35"/>
      <c r="AG387" s="35"/>
      <c r="AH387" s="35"/>
      <c r="AI387" s="35"/>
      <c r="AJ387" s="35"/>
      <c r="AK387" s="35"/>
      <c r="AL387" s="35"/>
      <c r="AM387" s="470"/>
    </row>
    <row r="388" spans="1:39" ht="18" customHeight="1">
      <c r="A388" s="463"/>
      <c r="B388" s="31"/>
      <c r="C388" s="463"/>
      <c r="D388" s="463"/>
      <c r="E388" s="463"/>
      <c r="F388" s="467"/>
      <c r="G388" s="467"/>
      <c r="H388" s="468"/>
      <c r="I388" s="468"/>
      <c r="J388" s="467"/>
      <c r="K388" s="469"/>
      <c r="L388" s="469"/>
      <c r="M388" s="469"/>
      <c r="N388" s="469"/>
      <c r="O388" s="470"/>
      <c r="P388" s="469"/>
      <c r="Q388" s="469"/>
      <c r="R388" s="469"/>
      <c r="S388" s="469"/>
      <c r="T388" s="35"/>
      <c r="U388" s="35"/>
      <c r="V388" s="35"/>
      <c r="W388" s="35"/>
      <c r="X388" s="35"/>
      <c r="Y388" s="35"/>
      <c r="Z388" s="35"/>
      <c r="AA388" s="35"/>
      <c r="AB388" s="35"/>
      <c r="AC388" s="35"/>
      <c r="AD388" s="35"/>
      <c r="AE388" s="35"/>
      <c r="AF388" s="35"/>
      <c r="AG388" s="35"/>
      <c r="AH388" s="35"/>
      <c r="AI388" s="35"/>
      <c r="AJ388" s="35"/>
      <c r="AK388" s="35"/>
      <c r="AL388" s="35"/>
      <c r="AM388" s="470"/>
    </row>
    <row r="389" spans="1:39" ht="18" customHeight="1">
      <c r="A389" s="463"/>
      <c r="B389" s="31"/>
      <c r="C389" s="463"/>
      <c r="D389" s="463"/>
      <c r="E389" s="463"/>
      <c r="F389" s="467"/>
      <c r="G389" s="467"/>
      <c r="H389" s="468"/>
      <c r="I389" s="468"/>
      <c r="J389" s="467"/>
      <c r="K389" s="469"/>
      <c r="L389" s="469"/>
      <c r="M389" s="469"/>
      <c r="N389" s="469"/>
      <c r="O389" s="470"/>
      <c r="P389" s="469"/>
      <c r="Q389" s="469"/>
      <c r="R389" s="469"/>
      <c r="S389" s="469"/>
      <c r="T389" s="35"/>
      <c r="U389" s="35"/>
      <c r="V389" s="35"/>
      <c r="W389" s="35"/>
      <c r="X389" s="35"/>
      <c r="Y389" s="35"/>
      <c r="Z389" s="35"/>
      <c r="AA389" s="35"/>
      <c r="AB389" s="35"/>
      <c r="AC389" s="35"/>
      <c r="AD389" s="35"/>
      <c r="AE389" s="35"/>
      <c r="AF389" s="35"/>
      <c r="AG389" s="35"/>
      <c r="AH389" s="35"/>
      <c r="AI389" s="35"/>
      <c r="AJ389" s="35"/>
      <c r="AK389" s="35"/>
      <c r="AL389" s="35"/>
      <c r="AM389" s="470"/>
    </row>
    <row r="390" spans="1:39" ht="18" customHeight="1">
      <c r="A390" s="463"/>
      <c r="B390" s="31"/>
      <c r="C390" s="463"/>
      <c r="D390" s="463"/>
      <c r="E390" s="463"/>
      <c r="F390" s="467"/>
      <c r="G390" s="467"/>
      <c r="H390" s="468"/>
      <c r="I390" s="468"/>
      <c r="J390" s="467"/>
      <c r="K390" s="469"/>
      <c r="L390" s="469"/>
      <c r="M390" s="469"/>
      <c r="N390" s="469"/>
      <c r="O390" s="470"/>
      <c r="P390" s="469"/>
      <c r="Q390" s="469"/>
      <c r="R390" s="469"/>
      <c r="S390" s="469"/>
      <c r="T390" s="35"/>
      <c r="U390" s="35"/>
      <c r="V390" s="35"/>
      <c r="W390" s="35"/>
      <c r="X390" s="35"/>
      <c r="Y390" s="35"/>
      <c r="Z390" s="35"/>
      <c r="AA390" s="35"/>
      <c r="AB390" s="35"/>
      <c r="AC390" s="35"/>
      <c r="AD390" s="35"/>
      <c r="AE390" s="35"/>
      <c r="AF390" s="35"/>
      <c r="AG390" s="35"/>
      <c r="AH390" s="35"/>
      <c r="AI390" s="35"/>
      <c r="AJ390" s="35"/>
      <c r="AK390" s="35"/>
      <c r="AL390" s="35"/>
      <c r="AM390" s="470"/>
    </row>
    <row r="391" spans="1:39" ht="18" customHeight="1">
      <c r="A391" s="463"/>
      <c r="B391" s="31"/>
      <c r="C391" s="463"/>
      <c r="D391" s="463"/>
      <c r="E391" s="463"/>
      <c r="F391" s="467"/>
      <c r="G391" s="467"/>
      <c r="H391" s="468"/>
      <c r="I391" s="468"/>
      <c r="J391" s="467"/>
      <c r="K391" s="469"/>
      <c r="L391" s="469"/>
      <c r="M391" s="469"/>
      <c r="N391" s="469"/>
      <c r="O391" s="470"/>
      <c r="P391" s="469"/>
      <c r="Q391" s="469"/>
      <c r="R391" s="469"/>
      <c r="S391" s="469"/>
      <c r="T391" s="35"/>
      <c r="U391" s="35"/>
      <c r="V391" s="35"/>
      <c r="W391" s="35"/>
      <c r="X391" s="35"/>
      <c r="Y391" s="35"/>
      <c r="Z391" s="35"/>
      <c r="AA391" s="35"/>
      <c r="AB391" s="35"/>
      <c r="AC391" s="35"/>
      <c r="AD391" s="35"/>
      <c r="AE391" s="35"/>
      <c r="AF391" s="35"/>
      <c r="AG391" s="35"/>
      <c r="AH391" s="35"/>
      <c r="AI391" s="35"/>
      <c r="AJ391" s="35"/>
      <c r="AK391" s="35"/>
      <c r="AL391" s="35"/>
      <c r="AM391" s="470"/>
    </row>
    <row r="392" spans="1:39" ht="18" customHeight="1">
      <c r="A392" s="463"/>
      <c r="B392" s="31"/>
      <c r="C392" s="463"/>
      <c r="D392" s="463"/>
      <c r="E392" s="463"/>
      <c r="F392" s="467"/>
      <c r="G392" s="467"/>
      <c r="H392" s="468"/>
      <c r="I392" s="468"/>
      <c r="J392" s="467"/>
      <c r="K392" s="469"/>
      <c r="L392" s="469"/>
      <c r="M392" s="469"/>
      <c r="N392" s="469"/>
      <c r="O392" s="470"/>
      <c r="P392" s="469"/>
      <c r="Q392" s="469"/>
      <c r="R392" s="469"/>
      <c r="S392" s="469"/>
      <c r="T392" s="35"/>
      <c r="U392" s="35"/>
      <c r="V392" s="35"/>
      <c r="W392" s="35"/>
      <c r="X392" s="35"/>
      <c r="Y392" s="35"/>
      <c r="Z392" s="35"/>
      <c r="AA392" s="35"/>
      <c r="AB392" s="35"/>
      <c r="AC392" s="35"/>
      <c r="AD392" s="35"/>
      <c r="AE392" s="35"/>
      <c r="AF392" s="35"/>
      <c r="AG392" s="35"/>
      <c r="AH392" s="35"/>
      <c r="AI392" s="35"/>
      <c r="AJ392" s="35"/>
      <c r="AK392" s="35"/>
      <c r="AL392" s="35"/>
      <c r="AM392" s="470"/>
    </row>
    <row r="393" spans="1:39" ht="18" customHeight="1">
      <c r="A393" s="463"/>
      <c r="B393" s="31"/>
      <c r="C393" s="463"/>
      <c r="D393" s="463"/>
      <c r="E393" s="463"/>
      <c r="F393" s="467"/>
      <c r="G393" s="467"/>
      <c r="H393" s="468"/>
      <c r="I393" s="468"/>
      <c r="J393" s="467"/>
      <c r="K393" s="469"/>
      <c r="L393" s="469"/>
      <c r="M393" s="469"/>
      <c r="N393" s="469"/>
      <c r="O393" s="470"/>
      <c r="P393" s="469"/>
      <c r="Q393" s="469"/>
      <c r="R393" s="469"/>
      <c r="S393" s="469"/>
      <c r="T393" s="35"/>
      <c r="U393" s="35"/>
      <c r="V393" s="35"/>
      <c r="W393" s="35"/>
      <c r="X393" s="35"/>
      <c r="Y393" s="35"/>
      <c r="Z393" s="35"/>
      <c r="AA393" s="35"/>
      <c r="AB393" s="35"/>
      <c r="AC393" s="35"/>
      <c r="AD393" s="35"/>
      <c r="AE393" s="35"/>
      <c r="AF393" s="35"/>
      <c r="AG393" s="35"/>
      <c r="AH393" s="35"/>
      <c r="AI393" s="35"/>
      <c r="AJ393" s="35"/>
      <c r="AK393" s="35"/>
      <c r="AL393" s="35"/>
      <c r="AM393" s="470"/>
    </row>
    <row r="394" spans="1:39" ht="18" customHeight="1">
      <c r="A394" s="463"/>
      <c r="B394" s="31"/>
      <c r="C394" s="463"/>
      <c r="D394" s="463"/>
      <c r="E394" s="463"/>
      <c r="F394" s="467"/>
      <c r="G394" s="467"/>
      <c r="H394" s="468"/>
      <c r="I394" s="468"/>
      <c r="J394" s="467"/>
      <c r="K394" s="469"/>
      <c r="L394" s="469"/>
      <c r="M394" s="469"/>
      <c r="N394" s="469"/>
      <c r="O394" s="470"/>
      <c r="P394" s="469"/>
      <c r="Q394" s="469"/>
      <c r="R394" s="469"/>
      <c r="S394" s="469"/>
      <c r="T394" s="35"/>
      <c r="U394" s="35"/>
      <c r="V394" s="35"/>
      <c r="W394" s="35"/>
      <c r="X394" s="35"/>
      <c r="Y394" s="35"/>
      <c r="Z394" s="35"/>
      <c r="AA394" s="35"/>
      <c r="AB394" s="35"/>
      <c r="AC394" s="35"/>
      <c r="AD394" s="35"/>
      <c r="AE394" s="35"/>
      <c r="AF394" s="35"/>
      <c r="AG394" s="35"/>
      <c r="AH394" s="35"/>
      <c r="AI394" s="35"/>
      <c r="AJ394" s="35"/>
      <c r="AK394" s="35"/>
      <c r="AL394" s="35"/>
      <c r="AM394" s="470"/>
    </row>
    <row r="395" spans="1:39" ht="18" customHeight="1">
      <c r="A395" s="463"/>
      <c r="B395" s="31"/>
      <c r="C395" s="463"/>
      <c r="D395" s="463"/>
      <c r="E395" s="463"/>
      <c r="F395" s="467"/>
      <c r="G395" s="467"/>
      <c r="H395" s="468"/>
      <c r="I395" s="468"/>
      <c r="J395" s="467"/>
      <c r="K395" s="469"/>
      <c r="L395" s="469"/>
      <c r="M395" s="469"/>
      <c r="N395" s="469"/>
      <c r="O395" s="470"/>
      <c r="P395" s="469"/>
      <c r="Q395" s="469"/>
      <c r="R395" s="469"/>
      <c r="S395" s="469"/>
      <c r="T395" s="35"/>
      <c r="U395" s="35"/>
      <c r="V395" s="35"/>
      <c r="W395" s="35"/>
      <c r="X395" s="35"/>
      <c r="Y395" s="35"/>
      <c r="Z395" s="35"/>
      <c r="AA395" s="35"/>
      <c r="AB395" s="35"/>
      <c r="AC395" s="35"/>
      <c r="AD395" s="35"/>
      <c r="AE395" s="35"/>
      <c r="AF395" s="35"/>
      <c r="AG395" s="35"/>
      <c r="AH395" s="35"/>
      <c r="AI395" s="35"/>
      <c r="AJ395" s="35"/>
      <c r="AK395" s="35"/>
      <c r="AL395" s="35"/>
      <c r="AM395" s="470"/>
    </row>
    <row r="396" spans="1:39" ht="18" customHeight="1">
      <c r="A396" s="463"/>
      <c r="B396" s="31"/>
      <c r="C396" s="463"/>
      <c r="D396" s="463"/>
      <c r="E396" s="463"/>
      <c r="F396" s="467"/>
      <c r="G396" s="467"/>
      <c r="H396" s="468"/>
      <c r="I396" s="468"/>
      <c r="J396" s="467"/>
      <c r="K396" s="469"/>
      <c r="L396" s="469"/>
      <c r="M396" s="469"/>
      <c r="N396" s="469"/>
      <c r="O396" s="470"/>
      <c r="P396" s="469"/>
      <c r="Q396" s="469"/>
      <c r="R396" s="469"/>
      <c r="S396" s="469"/>
      <c r="T396" s="35"/>
      <c r="U396" s="35"/>
      <c r="V396" s="35"/>
      <c r="W396" s="35"/>
      <c r="X396" s="35"/>
      <c r="Y396" s="35"/>
      <c r="Z396" s="35"/>
      <c r="AA396" s="35"/>
      <c r="AB396" s="35"/>
      <c r="AC396" s="35"/>
      <c r="AD396" s="35"/>
      <c r="AE396" s="35"/>
      <c r="AF396" s="35"/>
      <c r="AG396" s="35"/>
      <c r="AH396" s="35"/>
      <c r="AI396" s="35"/>
      <c r="AJ396" s="35"/>
      <c r="AK396" s="35"/>
      <c r="AL396" s="35"/>
      <c r="AM396" s="470"/>
    </row>
    <row r="397" spans="1:39" ht="18" customHeight="1">
      <c r="A397" s="463"/>
      <c r="B397" s="31"/>
      <c r="C397" s="463"/>
      <c r="D397" s="463"/>
      <c r="E397" s="463"/>
      <c r="F397" s="467"/>
      <c r="G397" s="467"/>
      <c r="H397" s="468"/>
      <c r="I397" s="468"/>
      <c r="J397" s="467"/>
      <c r="K397" s="469"/>
      <c r="L397" s="469"/>
      <c r="M397" s="469"/>
      <c r="N397" s="469"/>
      <c r="O397" s="470"/>
      <c r="P397" s="469"/>
      <c r="Q397" s="469"/>
      <c r="R397" s="469"/>
      <c r="S397" s="469"/>
      <c r="T397" s="35"/>
      <c r="U397" s="35"/>
      <c r="V397" s="35"/>
      <c r="W397" s="35"/>
      <c r="X397" s="35"/>
      <c r="Y397" s="35"/>
      <c r="Z397" s="35"/>
      <c r="AA397" s="35"/>
      <c r="AB397" s="35"/>
      <c r="AC397" s="35"/>
      <c r="AD397" s="35"/>
      <c r="AE397" s="35"/>
      <c r="AF397" s="35"/>
      <c r="AG397" s="35"/>
      <c r="AH397" s="35"/>
      <c r="AI397" s="35"/>
      <c r="AJ397" s="35"/>
      <c r="AK397" s="35"/>
      <c r="AL397" s="35"/>
      <c r="AM397" s="470"/>
    </row>
    <row r="398" spans="1:39" ht="18" customHeight="1">
      <c r="A398" s="463"/>
      <c r="B398" s="31"/>
      <c r="C398" s="463"/>
      <c r="D398" s="463"/>
      <c r="E398" s="463"/>
      <c r="F398" s="467"/>
      <c r="G398" s="467"/>
      <c r="H398" s="468"/>
      <c r="I398" s="468"/>
      <c r="J398" s="467"/>
      <c r="K398" s="469"/>
      <c r="L398" s="469"/>
      <c r="M398" s="469"/>
      <c r="N398" s="469"/>
      <c r="O398" s="470"/>
      <c r="P398" s="469"/>
      <c r="Q398" s="469"/>
      <c r="R398" s="469"/>
      <c r="S398" s="469"/>
      <c r="T398" s="35"/>
      <c r="U398" s="35"/>
      <c r="V398" s="35"/>
      <c r="W398" s="35"/>
      <c r="X398" s="35"/>
      <c r="Y398" s="35"/>
      <c r="Z398" s="35"/>
      <c r="AA398" s="35"/>
      <c r="AB398" s="35"/>
      <c r="AC398" s="35"/>
      <c r="AD398" s="35"/>
      <c r="AE398" s="35"/>
      <c r="AF398" s="35"/>
      <c r="AG398" s="35"/>
      <c r="AH398" s="35"/>
      <c r="AI398" s="35"/>
      <c r="AJ398" s="35"/>
      <c r="AK398" s="35"/>
      <c r="AL398" s="35"/>
      <c r="AM398" s="470"/>
    </row>
    <row r="399" spans="1:39" ht="18" customHeight="1">
      <c r="A399" s="463"/>
      <c r="B399" s="31"/>
      <c r="C399" s="463"/>
      <c r="D399" s="463"/>
      <c r="E399" s="463"/>
      <c r="F399" s="467"/>
      <c r="G399" s="467"/>
      <c r="H399" s="468"/>
      <c r="I399" s="468"/>
      <c r="J399" s="467"/>
      <c r="K399" s="469"/>
      <c r="L399" s="469"/>
      <c r="M399" s="469"/>
      <c r="N399" s="469"/>
      <c r="O399" s="470"/>
      <c r="P399" s="469"/>
      <c r="Q399" s="469"/>
      <c r="R399" s="469"/>
      <c r="S399" s="469"/>
      <c r="T399" s="35"/>
      <c r="U399" s="35"/>
      <c r="V399" s="35"/>
      <c r="W399" s="35"/>
      <c r="X399" s="35"/>
      <c r="Y399" s="35"/>
      <c r="Z399" s="35"/>
      <c r="AA399" s="35"/>
      <c r="AB399" s="35"/>
      <c r="AC399" s="35"/>
      <c r="AD399" s="35"/>
      <c r="AE399" s="35"/>
      <c r="AF399" s="35"/>
      <c r="AG399" s="35"/>
      <c r="AH399" s="35"/>
      <c r="AI399" s="35"/>
      <c r="AJ399" s="35"/>
      <c r="AK399" s="35"/>
      <c r="AL399" s="35"/>
      <c r="AM399" s="470"/>
    </row>
    <row r="400" spans="1:39" ht="18" customHeight="1">
      <c r="A400" s="463"/>
      <c r="B400" s="31"/>
      <c r="C400" s="463"/>
      <c r="D400" s="463"/>
      <c r="E400" s="463"/>
      <c r="F400" s="467"/>
      <c r="G400" s="467"/>
      <c r="H400" s="468"/>
      <c r="I400" s="468"/>
      <c r="J400" s="467"/>
      <c r="K400" s="469"/>
      <c r="L400" s="469"/>
      <c r="M400" s="469"/>
      <c r="N400" s="469"/>
      <c r="O400" s="470"/>
      <c r="P400" s="469"/>
      <c r="Q400" s="469"/>
      <c r="R400" s="469"/>
      <c r="S400" s="469"/>
      <c r="T400" s="35"/>
      <c r="U400" s="35"/>
      <c r="V400" s="35"/>
      <c r="W400" s="35"/>
      <c r="X400" s="35"/>
      <c r="Y400" s="35"/>
      <c r="Z400" s="35"/>
      <c r="AA400" s="35"/>
      <c r="AB400" s="35"/>
      <c r="AC400" s="35"/>
      <c r="AD400" s="35"/>
      <c r="AE400" s="35"/>
      <c r="AF400" s="35"/>
      <c r="AG400" s="35"/>
      <c r="AH400" s="35"/>
      <c r="AI400" s="35"/>
      <c r="AJ400" s="35"/>
      <c r="AK400" s="35"/>
      <c r="AL400" s="35"/>
      <c r="AM400" s="470"/>
    </row>
    <row r="401" spans="1:39" ht="18" customHeight="1">
      <c r="A401" s="463"/>
      <c r="B401" s="31"/>
      <c r="C401" s="463"/>
      <c r="D401" s="463"/>
      <c r="E401" s="463"/>
      <c r="F401" s="467"/>
      <c r="G401" s="467"/>
      <c r="H401" s="468"/>
      <c r="I401" s="468"/>
      <c r="J401" s="467"/>
      <c r="K401" s="469"/>
      <c r="L401" s="469"/>
      <c r="M401" s="469"/>
      <c r="N401" s="469"/>
      <c r="O401" s="470"/>
      <c r="P401" s="469"/>
      <c r="Q401" s="469"/>
      <c r="R401" s="469"/>
      <c r="S401" s="469"/>
      <c r="T401" s="35"/>
      <c r="U401" s="35"/>
      <c r="V401" s="35"/>
      <c r="W401" s="35"/>
      <c r="X401" s="35"/>
      <c r="Y401" s="35"/>
      <c r="Z401" s="35"/>
      <c r="AA401" s="35"/>
      <c r="AB401" s="35"/>
      <c r="AC401" s="35"/>
      <c r="AD401" s="35"/>
      <c r="AE401" s="35"/>
      <c r="AF401" s="35"/>
      <c r="AG401" s="35"/>
      <c r="AH401" s="35"/>
      <c r="AI401" s="35"/>
      <c r="AJ401" s="35"/>
      <c r="AK401" s="35"/>
      <c r="AL401" s="35"/>
      <c r="AM401" s="470"/>
    </row>
    <row r="402" spans="1:39" ht="18" customHeight="1">
      <c r="A402" s="463"/>
      <c r="B402" s="31"/>
      <c r="C402" s="463"/>
      <c r="D402" s="463"/>
      <c r="E402" s="463"/>
      <c r="F402" s="467"/>
      <c r="G402" s="467"/>
      <c r="H402" s="468"/>
      <c r="I402" s="468"/>
      <c r="J402" s="467"/>
      <c r="K402" s="469"/>
      <c r="L402" s="469"/>
      <c r="M402" s="469"/>
      <c r="N402" s="469"/>
      <c r="O402" s="470"/>
      <c r="P402" s="469"/>
      <c r="Q402" s="469"/>
      <c r="R402" s="469"/>
      <c r="S402" s="469"/>
      <c r="T402" s="35"/>
      <c r="U402" s="35"/>
      <c r="V402" s="35"/>
      <c r="W402" s="35"/>
      <c r="X402" s="35"/>
      <c r="Y402" s="35"/>
      <c r="Z402" s="35"/>
      <c r="AA402" s="35"/>
      <c r="AB402" s="35"/>
      <c r="AC402" s="35"/>
      <c r="AD402" s="35"/>
      <c r="AE402" s="35"/>
      <c r="AF402" s="35"/>
      <c r="AG402" s="35"/>
      <c r="AH402" s="35"/>
      <c r="AI402" s="35"/>
      <c r="AJ402" s="35"/>
      <c r="AK402" s="35"/>
      <c r="AL402" s="35"/>
      <c r="AM402" s="470"/>
    </row>
    <row r="403" spans="1:39" ht="18" customHeight="1">
      <c r="A403" s="463"/>
      <c r="B403" s="31"/>
      <c r="C403" s="463"/>
      <c r="D403" s="463"/>
      <c r="E403" s="463"/>
      <c r="F403" s="467"/>
      <c r="G403" s="467"/>
      <c r="H403" s="468"/>
      <c r="I403" s="468"/>
      <c r="J403" s="467"/>
      <c r="K403" s="469"/>
      <c r="L403" s="469"/>
      <c r="M403" s="469"/>
      <c r="N403" s="469"/>
      <c r="O403" s="470"/>
      <c r="P403" s="469"/>
      <c r="Q403" s="469"/>
      <c r="R403" s="469"/>
      <c r="S403" s="469"/>
      <c r="T403" s="35"/>
      <c r="U403" s="35"/>
      <c r="V403" s="35"/>
      <c r="W403" s="35"/>
      <c r="X403" s="35"/>
      <c r="Y403" s="35"/>
      <c r="Z403" s="35"/>
      <c r="AA403" s="35"/>
      <c r="AB403" s="35"/>
      <c r="AC403" s="35"/>
      <c r="AD403" s="35"/>
      <c r="AE403" s="35"/>
      <c r="AF403" s="35"/>
      <c r="AG403" s="35"/>
      <c r="AH403" s="35"/>
      <c r="AI403" s="35"/>
      <c r="AJ403" s="35"/>
      <c r="AK403" s="35"/>
      <c r="AL403" s="35"/>
      <c r="AM403" s="470"/>
    </row>
    <row r="404" spans="1:39" ht="18" customHeight="1">
      <c r="A404" s="463"/>
      <c r="B404" s="31"/>
      <c r="C404" s="463"/>
      <c r="D404" s="463"/>
      <c r="E404" s="463"/>
      <c r="F404" s="467"/>
      <c r="G404" s="467"/>
      <c r="H404" s="468"/>
      <c r="I404" s="468"/>
      <c r="J404" s="467"/>
      <c r="K404" s="469"/>
      <c r="L404" s="469"/>
      <c r="M404" s="469"/>
      <c r="N404" s="469"/>
      <c r="O404" s="470"/>
      <c r="P404" s="469"/>
      <c r="Q404" s="469"/>
      <c r="R404" s="469"/>
      <c r="S404" s="469"/>
      <c r="T404" s="35"/>
      <c r="U404" s="35"/>
      <c r="V404" s="35"/>
      <c r="W404" s="35"/>
      <c r="X404" s="35"/>
      <c r="Y404" s="35"/>
      <c r="Z404" s="35"/>
      <c r="AA404" s="35"/>
      <c r="AB404" s="35"/>
      <c r="AC404" s="35"/>
      <c r="AD404" s="35"/>
      <c r="AE404" s="35"/>
      <c r="AF404" s="35"/>
      <c r="AG404" s="35"/>
      <c r="AH404" s="35"/>
      <c r="AI404" s="35"/>
      <c r="AJ404" s="35"/>
      <c r="AK404" s="35"/>
      <c r="AL404" s="35"/>
      <c r="AM404" s="470"/>
    </row>
    <row r="405" spans="1:39" ht="18" customHeight="1">
      <c r="A405" s="463"/>
      <c r="B405" s="31"/>
      <c r="C405" s="463"/>
      <c r="D405" s="463"/>
      <c r="E405" s="463"/>
      <c r="F405" s="467"/>
      <c r="G405" s="467"/>
      <c r="H405" s="468"/>
      <c r="I405" s="468"/>
      <c r="J405" s="467"/>
      <c r="K405" s="469"/>
      <c r="L405" s="469"/>
      <c r="M405" s="469"/>
      <c r="N405" s="469"/>
      <c r="O405" s="470"/>
      <c r="P405" s="469"/>
      <c r="Q405" s="469"/>
      <c r="R405" s="469"/>
      <c r="S405" s="469"/>
      <c r="T405" s="35"/>
      <c r="U405" s="35"/>
      <c r="V405" s="35"/>
      <c r="W405" s="35"/>
      <c r="X405" s="35"/>
      <c r="Y405" s="35"/>
      <c r="Z405" s="35"/>
      <c r="AA405" s="35"/>
      <c r="AB405" s="35"/>
      <c r="AC405" s="35"/>
      <c r="AD405" s="35"/>
      <c r="AE405" s="35"/>
      <c r="AF405" s="35"/>
      <c r="AG405" s="35"/>
      <c r="AH405" s="35"/>
      <c r="AI405" s="35"/>
      <c r="AJ405" s="35"/>
      <c r="AK405" s="35"/>
      <c r="AL405" s="35"/>
      <c r="AM405" s="470"/>
    </row>
    <row r="406" spans="1:39" ht="18" customHeight="1">
      <c r="A406" s="463"/>
      <c r="B406" s="31"/>
      <c r="C406" s="463"/>
      <c r="D406" s="463"/>
      <c r="E406" s="463"/>
      <c r="F406" s="467"/>
      <c r="G406" s="467"/>
      <c r="H406" s="468"/>
      <c r="I406" s="468"/>
      <c r="J406" s="467"/>
      <c r="K406" s="469"/>
      <c r="L406" s="469"/>
      <c r="M406" s="469"/>
      <c r="N406" s="469"/>
      <c r="O406" s="470"/>
      <c r="P406" s="469"/>
      <c r="Q406" s="469"/>
      <c r="R406" s="469"/>
      <c r="S406" s="469"/>
      <c r="T406" s="35"/>
      <c r="U406" s="35"/>
      <c r="V406" s="35"/>
      <c r="W406" s="35"/>
      <c r="X406" s="35"/>
      <c r="Y406" s="35"/>
      <c r="Z406" s="35"/>
      <c r="AA406" s="35"/>
      <c r="AB406" s="35"/>
      <c r="AC406" s="35"/>
      <c r="AD406" s="35"/>
      <c r="AE406" s="35"/>
      <c r="AF406" s="35"/>
      <c r="AG406" s="35"/>
      <c r="AH406" s="35"/>
      <c r="AI406" s="35"/>
      <c r="AJ406" s="35"/>
      <c r="AK406" s="35"/>
      <c r="AL406" s="35"/>
      <c r="AM406" s="470"/>
    </row>
    <row r="407" spans="1:39" ht="18" customHeight="1">
      <c r="A407" s="463"/>
      <c r="B407" s="31"/>
      <c r="C407" s="463"/>
      <c r="D407" s="463"/>
      <c r="E407" s="463"/>
      <c r="F407" s="467"/>
      <c r="G407" s="467"/>
      <c r="H407" s="468"/>
      <c r="I407" s="468"/>
      <c r="J407" s="467"/>
      <c r="K407" s="469"/>
      <c r="L407" s="469"/>
      <c r="M407" s="469"/>
      <c r="N407" s="469"/>
      <c r="O407" s="470"/>
      <c r="P407" s="469"/>
      <c r="Q407" s="469"/>
      <c r="R407" s="469"/>
      <c r="S407" s="469"/>
      <c r="T407" s="35"/>
      <c r="U407" s="35"/>
      <c r="V407" s="35"/>
      <c r="W407" s="35"/>
      <c r="X407" s="35"/>
      <c r="Y407" s="35"/>
      <c r="Z407" s="35"/>
      <c r="AA407" s="35"/>
      <c r="AB407" s="35"/>
      <c r="AC407" s="35"/>
      <c r="AD407" s="35"/>
      <c r="AE407" s="35"/>
      <c r="AF407" s="35"/>
      <c r="AG407" s="35"/>
      <c r="AH407" s="35"/>
      <c r="AI407" s="35"/>
      <c r="AJ407" s="35"/>
      <c r="AK407" s="35"/>
      <c r="AL407" s="35"/>
      <c r="AM407" s="470"/>
    </row>
    <row r="408" spans="1:39" ht="18" customHeight="1">
      <c r="A408" s="463"/>
      <c r="B408" s="31"/>
      <c r="C408" s="463"/>
      <c r="D408" s="463"/>
      <c r="E408" s="463"/>
      <c r="F408" s="467"/>
      <c r="G408" s="467"/>
      <c r="H408" s="468"/>
      <c r="I408" s="468"/>
      <c r="J408" s="467"/>
      <c r="K408" s="469"/>
      <c r="L408" s="469"/>
      <c r="M408" s="469"/>
      <c r="N408" s="469"/>
      <c r="O408" s="470"/>
      <c r="P408" s="469"/>
      <c r="Q408" s="469"/>
      <c r="R408" s="469"/>
      <c r="S408" s="469"/>
      <c r="T408" s="35"/>
      <c r="U408" s="35"/>
      <c r="V408" s="35"/>
      <c r="W408" s="35"/>
      <c r="X408" s="35"/>
      <c r="Y408" s="35"/>
      <c r="Z408" s="35"/>
      <c r="AA408" s="35"/>
      <c r="AB408" s="35"/>
      <c r="AC408" s="35"/>
      <c r="AD408" s="35"/>
      <c r="AE408" s="35"/>
      <c r="AF408" s="35"/>
      <c r="AG408" s="35"/>
      <c r="AH408" s="35"/>
      <c r="AI408" s="35"/>
      <c r="AJ408" s="35"/>
      <c r="AK408" s="35"/>
      <c r="AL408" s="35"/>
      <c r="AM408" s="470"/>
    </row>
    <row r="409" spans="1:39" ht="18" customHeight="1">
      <c r="A409" s="463"/>
      <c r="B409" s="31"/>
      <c r="C409" s="463"/>
      <c r="D409" s="463"/>
      <c r="E409" s="463"/>
      <c r="F409" s="467"/>
      <c r="G409" s="467"/>
      <c r="H409" s="468"/>
      <c r="I409" s="468"/>
      <c r="J409" s="467"/>
      <c r="K409" s="469"/>
      <c r="L409" s="469"/>
      <c r="M409" s="469"/>
      <c r="N409" s="469"/>
      <c r="O409" s="470"/>
      <c r="P409" s="469"/>
      <c r="Q409" s="469"/>
      <c r="R409" s="469"/>
      <c r="S409" s="469"/>
      <c r="T409" s="35"/>
      <c r="U409" s="35"/>
      <c r="V409" s="35"/>
      <c r="W409" s="35"/>
      <c r="X409" s="35"/>
      <c r="Y409" s="35"/>
      <c r="Z409" s="35"/>
      <c r="AA409" s="35"/>
      <c r="AB409" s="35"/>
      <c r="AC409" s="35"/>
      <c r="AD409" s="35"/>
      <c r="AE409" s="35"/>
      <c r="AF409" s="35"/>
      <c r="AG409" s="35"/>
      <c r="AH409" s="35"/>
      <c r="AI409" s="35"/>
      <c r="AJ409" s="35"/>
      <c r="AK409" s="35"/>
      <c r="AL409" s="35"/>
      <c r="AM409" s="470"/>
    </row>
    <row r="410" spans="1:39" ht="18" customHeight="1">
      <c r="A410" s="463"/>
      <c r="B410" s="31"/>
      <c r="C410" s="463"/>
      <c r="D410" s="463"/>
      <c r="E410" s="463"/>
      <c r="F410" s="467"/>
      <c r="G410" s="467"/>
      <c r="H410" s="468"/>
      <c r="I410" s="468"/>
      <c r="J410" s="467"/>
      <c r="K410" s="469"/>
      <c r="L410" s="469"/>
      <c r="M410" s="469"/>
      <c r="N410" s="469"/>
      <c r="O410" s="470"/>
      <c r="P410" s="469"/>
      <c r="Q410" s="469"/>
      <c r="R410" s="469"/>
      <c r="S410" s="469"/>
      <c r="T410" s="35"/>
      <c r="U410" s="35"/>
      <c r="V410" s="35"/>
      <c r="W410" s="35"/>
      <c r="X410" s="35"/>
      <c r="Y410" s="35"/>
      <c r="Z410" s="35"/>
      <c r="AA410" s="35"/>
      <c r="AB410" s="35"/>
      <c r="AC410" s="35"/>
      <c r="AD410" s="35"/>
      <c r="AE410" s="35"/>
      <c r="AF410" s="35"/>
      <c r="AG410" s="35"/>
      <c r="AH410" s="35"/>
      <c r="AI410" s="35"/>
      <c r="AJ410" s="35"/>
      <c r="AK410" s="35"/>
      <c r="AL410" s="35"/>
      <c r="AM410" s="470"/>
    </row>
    <row r="411" spans="1:39" ht="18" customHeight="1">
      <c r="A411" s="463"/>
      <c r="B411" s="31"/>
      <c r="C411" s="463"/>
      <c r="D411" s="463"/>
      <c r="E411" s="463"/>
      <c r="F411" s="467"/>
      <c r="G411" s="467"/>
      <c r="H411" s="468"/>
      <c r="I411" s="468"/>
      <c r="J411" s="467"/>
      <c r="K411" s="469"/>
      <c r="L411" s="469"/>
      <c r="M411" s="469"/>
      <c r="N411" s="469"/>
      <c r="O411" s="470"/>
      <c r="P411" s="469"/>
      <c r="Q411" s="469"/>
      <c r="R411" s="469"/>
      <c r="S411" s="469"/>
      <c r="T411" s="35"/>
      <c r="U411" s="35"/>
      <c r="V411" s="35"/>
      <c r="W411" s="35"/>
      <c r="X411" s="35"/>
      <c r="Y411" s="35"/>
      <c r="Z411" s="35"/>
      <c r="AA411" s="35"/>
      <c r="AB411" s="35"/>
      <c r="AC411" s="35"/>
      <c r="AD411" s="35"/>
      <c r="AE411" s="35"/>
      <c r="AF411" s="35"/>
      <c r="AG411" s="35"/>
      <c r="AH411" s="35"/>
      <c r="AI411" s="35"/>
      <c r="AJ411" s="35"/>
      <c r="AK411" s="35"/>
      <c r="AL411" s="35"/>
      <c r="AM411" s="470"/>
    </row>
    <row r="412" spans="1:39" ht="18" customHeight="1">
      <c r="A412" s="463"/>
      <c r="B412" s="31"/>
      <c r="C412" s="463"/>
      <c r="D412" s="463"/>
      <c r="E412" s="463"/>
      <c r="F412" s="467"/>
      <c r="G412" s="467"/>
      <c r="H412" s="468"/>
      <c r="I412" s="468"/>
      <c r="J412" s="467"/>
      <c r="K412" s="469"/>
      <c r="L412" s="469"/>
      <c r="M412" s="469"/>
      <c r="N412" s="469"/>
      <c r="O412" s="470"/>
      <c r="P412" s="469"/>
      <c r="Q412" s="469"/>
      <c r="R412" s="469"/>
      <c r="S412" s="469"/>
      <c r="T412" s="35"/>
      <c r="U412" s="35"/>
      <c r="V412" s="35"/>
      <c r="W412" s="35"/>
      <c r="X412" s="35"/>
      <c r="Y412" s="35"/>
      <c r="Z412" s="35"/>
      <c r="AA412" s="35"/>
      <c r="AB412" s="35"/>
      <c r="AC412" s="35"/>
      <c r="AD412" s="35"/>
      <c r="AE412" s="35"/>
      <c r="AF412" s="35"/>
      <c r="AG412" s="35"/>
      <c r="AH412" s="35"/>
      <c r="AI412" s="35"/>
      <c r="AJ412" s="35"/>
      <c r="AK412" s="35"/>
      <c r="AL412" s="35"/>
      <c r="AM412" s="470"/>
    </row>
    <row r="413" spans="1:39" ht="18" customHeight="1">
      <c r="A413" s="463"/>
      <c r="B413" s="31"/>
      <c r="C413" s="463"/>
      <c r="D413" s="463"/>
      <c r="E413" s="463"/>
      <c r="F413" s="467"/>
      <c r="G413" s="467"/>
      <c r="H413" s="468"/>
      <c r="I413" s="468"/>
      <c r="J413" s="467"/>
      <c r="K413" s="469"/>
      <c r="L413" s="469"/>
      <c r="M413" s="469"/>
      <c r="N413" s="469"/>
      <c r="O413" s="470"/>
      <c r="P413" s="469"/>
      <c r="Q413" s="469"/>
      <c r="R413" s="469"/>
      <c r="S413" s="469"/>
      <c r="T413" s="35"/>
      <c r="U413" s="35"/>
      <c r="V413" s="35"/>
      <c r="W413" s="35"/>
      <c r="X413" s="35"/>
      <c r="Y413" s="35"/>
      <c r="Z413" s="35"/>
      <c r="AA413" s="35"/>
      <c r="AB413" s="35"/>
      <c r="AC413" s="35"/>
      <c r="AD413" s="35"/>
      <c r="AE413" s="35"/>
      <c r="AF413" s="35"/>
      <c r="AG413" s="35"/>
      <c r="AH413" s="35"/>
      <c r="AI413" s="35"/>
      <c r="AJ413" s="35"/>
      <c r="AK413" s="35"/>
      <c r="AL413" s="35"/>
      <c r="AM413" s="470"/>
    </row>
    <row r="414" spans="1:39" ht="18" customHeight="1">
      <c r="A414" s="463"/>
      <c r="B414" s="31"/>
      <c r="C414" s="463"/>
      <c r="D414" s="463"/>
      <c r="E414" s="463"/>
      <c r="F414" s="467"/>
      <c r="G414" s="467"/>
      <c r="H414" s="468"/>
      <c r="I414" s="468"/>
      <c r="J414" s="467"/>
      <c r="K414" s="469"/>
      <c r="L414" s="469"/>
      <c r="M414" s="469"/>
      <c r="N414" s="469"/>
      <c r="O414" s="470"/>
      <c r="P414" s="469"/>
      <c r="Q414" s="469"/>
      <c r="R414" s="469"/>
      <c r="S414" s="469"/>
      <c r="T414" s="35"/>
      <c r="U414" s="35"/>
      <c r="V414" s="35"/>
      <c r="W414" s="35"/>
      <c r="X414" s="35"/>
      <c r="Y414" s="35"/>
      <c r="Z414" s="35"/>
      <c r="AA414" s="35"/>
      <c r="AB414" s="35"/>
      <c r="AC414" s="35"/>
      <c r="AD414" s="35"/>
      <c r="AE414" s="35"/>
      <c r="AF414" s="35"/>
      <c r="AG414" s="35"/>
      <c r="AH414" s="35"/>
      <c r="AI414" s="35"/>
      <c r="AJ414" s="35"/>
      <c r="AK414" s="35"/>
      <c r="AL414" s="35"/>
      <c r="AM414" s="470"/>
    </row>
    <row r="415" spans="1:39" ht="18" customHeight="1">
      <c r="A415" s="463"/>
      <c r="B415" s="31"/>
      <c r="C415" s="463"/>
      <c r="D415" s="463"/>
      <c r="E415" s="463"/>
      <c r="F415" s="467"/>
      <c r="G415" s="467"/>
      <c r="H415" s="468"/>
      <c r="I415" s="468"/>
      <c r="J415" s="467"/>
      <c r="K415" s="469"/>
      <c r="L415" s="469"/>
      <c r="M415" s="469"/>
      <c r="N415" s="469"/>
      <c r="O415" s="470"/>
      <c r="P415" s="469"/>
      <c r="Q415" s="469"/>
      <c r="R415" s="469"/>
      <c r="S415" s="469"/>
      <c r="T415" s="35"/>
      <c r="U415" s="35"/>
      <c r="V415" s="35"/>
      <c r="W415" s="35"/>
      <c r="X415" s="35"/>
      <c r="Y415" s="35"/>
      <c r="Z415" s="35"/>
      <c r="AA415" s="35"/>
      <c r="AB415" s="35"/>
      <c r="AC415" s="35"/>
      <c r="AD415" s="35"/>
      <c r="AE415" s="35"/>
      <c r="AF415" s="35"/>
      <c r="AG415" s="35"/>
      <c r="AH415" s="35"/>
      <c r="AI415" s="35"/>
      <c r="AJ415" s="35"/>
      <c r="AK415" s="35"/>
      <c r="AL415" s="35"/>
      <c r="AM415" s="470"/>
    </row>
    <row r="416" spans="1:39" ht="18" customHeight="1">
      <c r="A416" s="463"/>
      <c r="B416" s="31"/>
      <c r="C416" s="463"/>
      <c r="D416" s="463"/>
      <c r="E416" s="463"/>
      <c r="F416" s="467"/>
      <c r="G416" s="467"/>
      <c r="H416" s="468"/>
      <c r="I416" s="468"/>
      <c r="J416" s="467"/>
      <c r="K416" s="469"/>
      <c r="L416" s="469"/>
      <c r="M416" s="469"/>
      <c r="N416" s="469"/>
      <c r="O416" s="470"/>
      <c r="P416" s="469"/>
      <c r="Q416" s="469"/>
      <c r="R416" s="469"/>
      <c r="S416" s="469"/>
      <c r="T416" s="35"/>
      <c r="U416" s="35"/>
      <c r="V416" s="35"/>
      <c r="W416" s="35"/>
      <c r="X416" s="35"/>
      <c r="Y416" s="35"/>
      <c r="Z416" s="35"/>
      <c r="AA416" s="35"/>
      <c r="AB416" s="35"/>
      <c r="AC416" s="35"/>
      <c r="AD416" s="35"/>
      <c r="AE416" s="35"/>
      <c r="AF416" s="35"/>
      <c r="AG416" s="35"/>
      <c r="AH416" s="35"/>
      <c r="AI416" s="35"/>
      <c r="AJ416" s="35"/>
      <c r="AK416" s="35"/>
      <c r="AL416" s="35"/>
      <c r="AM416" s="470"/>
    </row>
    <row r="417" spans="1:39" ht="18" customHeight="1">
      <c r="A417" s="463"/>
      <c r="B417" s="31"/>
      <c r="C417" s="463"/>
      <c r="D417" s="463"/>
      <c r="E417" s="463"/>
      <c r="F417" s="467"/>
      <c r="G417" s="467"/>
      <c r="H417" s="468"/>
      <c r="I417" s="468"/>
      <c r="J417" s="467"/>
      <c r="K417" s="469"/>
      <c r="L417" s="469"/>
      <c r="M417" s="469"/>
      <c r="N417" s="469"/>
      <c r="O417" s="470"/>
      <c r="P417" s="469"/>
      <c r="Q417" s="469"/>
      <c r="R417" s="469"/>
      <c r="S417" s="469"/>
      <c r="T417" s="35"/>
      <c r="U417" s="35"/>
      <c r="V417" s="35"/>
      <c r="W417" s="35"/>
      <c r="X417" s="35"/>
      <c r="Y417" s="35"/>
      <c r="Z417" s="35"/>
      <c r="AA417" s="35"/>
      <c r="AB417" s="35"/>
      <c r="AC417" s="35"/>
      <c r="AD417" s="35"/>
      <c r="AE417" s="35"/>
      <c r="AF417" s="35"/>
      <c r="AG417" s="35"/>
      <c r="AH417" s="35"/>
      <c r="AI417" s="35"/>
      <c r="AJ417" s="35"/>
      <c r="AK417" s="35"/>
      <c r="AL417" s="35"/>
      <c r="AM417" s="470"/>
    </row>
    <row r="418" spans="1:39" ht="18" customHeight="1">
      <c r="A418" s="463"/>
      <c r="B418" s="31"/>
      <c r="C418" s="463"/>
      <c r="D418" s="463"/>
      <c r="E418" s="463"/>
      <c r="F418" s="467"/>
      <c r="G418" s="467"/>
      <c r="H418" s="468"/>
      <c r="I418" s="468"/>
      <c r="J418" s="467"/>
      <c r="K418" s="469"/>
      <c r="L418" s="469"/>
      <c r="M418" s="469"/>
      <c r="N418" s="469"/>
      <c r="O418" s="470"/>
      <c r="P418" s="469"/>
      <c r="Q418" s="469"/>
      <c r="R418" s="469"/>
      <c r="S418" s="469"/>
      <c r="T418" s="35"/>
      <c r="U418" s="35"/>
      <c r="V418" s="35"/>
      <c r="W418" s="35"/>
      <c r="X418" s="35"/>
      <c r="Y418" s="35"/>
      <c r="Z418" s="35"/>
      <c r="AA418" s="35"/>
      <c r="AB418" s="35"/>
      <c r="AC418" s="35"/>
      <c r="AD418" s="35"/>
      <c r="AE418" s="35"/>
      <c r="AF418" s="35"/>
      <c r="AG418" s="35"/>
      <c r="AH418" s="35"/>
      <c r="AI418" s="35"/>
      <c r="AJ418" s="35"/>
      <c r="AK418" s="35"/>
      <c r="AL418" s="35"/>
      <c r="AM418" s="470"/>
    </row>
    <row r="419" spans="1:39" ht="18" customHeight="1">
      <c r="A419" s="463"/>
      <c r="B419" s="31"/>
      <c r="C419" s="463"/>
      <c r="D419" s="463"/>
      <c r="E419" s="463"/>
      <c r="F419" s="467"/>
      <c r="G419" s="467"/>
      <c r="H419" s="468"/>
      <c r="I419" s="468"/>
      <c r="J419" s="467"/>
      <c r="K419" s="469"/>
      <c r="L419" s="469"/>
      <c r="M419" s="469"/>
      <c r="N419" s="469"/>
      <c r="O419" s="470"/>
      <c r="P419" s="469"/>
      <c r="Q419" s="469"/>
      <c r="R419" s="469"/>
      <c r="S419" s="469"/>
      <c r="T419" s="35"/>
      <c r="U419" s="35"/>
      <c r="V419" s="35"/>
      <c r="W419" s="35"/>
      <c r="X419" s="35"/>
      <c r="Y419" s="35"/>
      <c r="Z419" s="35"/>
      <c r="AA419" s="35"/>
      <c r="AB419" s="35"/>
      <c r="AC419" s="35"/>
      <c r="AD419" s="35"/>
      <c r="AE419" s="35"/>
      <c r="AF419" s="35"/>
      <c r="AG419" s="35"/>
      <c r="AH419" s="35"/>
      <c r="AI419" s="35"/>
      <c r="AJ419" s="35"/>
      <c r="AK419" s="35"/>
      <c r="AL419" s="35"/>
      <c r="AM419" s="470"/>
    </row>
    <row r="420" spans="1:39" ht="18" customHeight="1">
      <c r="A420" s="463"/>
      <c r="B420" s="31"/>
      <c r="C420" s="463"/>
      <c r="D420" s="463"/>
      <c r="E420" s="463"/>
      <c r="F420" s="467"/>
      <c r="G420" s="467"/>
      <c r="H420" s="468"/>
      <c r="I420" s="468"/>
      <c r="J420" s="467"/>
      <c r="K420" s="469"/>
      <c r="L420" s="469"/>
      <c r="M420" s="469"/>
      <c r="N420" s="469"/>
      <c r="O420" s="470"/>
      <c r="P420" s="469"/>
      <c r="Q420" s="469"/>
      <c r="R420" s="469"/>
      <c r="S420" s="469"/>
      <c r="T420" s="35"/>
      <c r="U420" s="35"/>
      <c r="V420" s="35"/>
      <c r="W420" s="35"/>
      <c r="X420" s="35"/>
      <c r="Y420" s="35"/>
      <c r="Z420" s="35"/>
      <c r="AA420" s="35"/>
      <c r="AB420" s="35"/>
      <c r="AC420" s="35"/>
      <c r="AD420" s="35"/>
      <c r="AE420" s="35"/>
      <c r="AF420" s="35"/>
      <c r="AG420" s="35"/>
      <c r="AH420" s="35"/>
      <c r="AI420" s="35"/>
      <c r="AJ420" s="35"/>
      <c r="AK420" s="35"/>
      <c r="AL420" s="35"/>
      <c r="AM420" s="470"/>
    </row>
    <row r="421" spans="1:39" ht="18" customHeight="1">
      <c r="A421" s="463"/>
      <c r="B421" s="31"/>
      <c r="C421" s="463"/>
      <c r="D421" s="463"/>
      <c r="E421" s="463"/>
      <c r="F421" s="467"/>
      <c r="G421" s="467"/>
      <c r="H421" s="468"/>
      <c r="I421" s="468"/>
      <c r="J421" s="467"/>
      <c r="K421" s="469"/>
      <c r="L421" s="469"/>
      <c r="M421" s="469"/>
      <c r="N421" s="469"/>
      <c r="O421" s="470"/>
      <c r="P421" s="469"/>
      <c r="Q421" s="469"/>
      <c r="R421" s="469"/>
      <c r="S421" s="469"/>
      <c r="T421" s="35"/>
      <c r="U421" s="35"/>
      <c r="V421" s="35"/>
      <c r="W421" s="35"/>
      <c r="X421" s="35"/>
      <c r="Y421" s="35"/>
      <c r="Z421" s="35"/>
      <c r="AA421" s="35"/>
      <c r="AB421" s="35"/>
      <c r="AC421" s="35"/>
      <c r="AD421" s="35"/>
      <c r="AE421" s="35"/>
      <c r="AF421" s="35"/>
      <c r="AG421" s="35"/>
      <c r="AH421" s="35"/>
      <c r="AI421" s="35"/>
      <c r="AJ421" s="35"/>
      <c r="AK421" s="35"/>
      <c r="AL421" s="35"/>
      <c r="AM421" s="470"/>
    </row>
    <row r="422" spans="1:39" ht="18" customHeight="1">
      <c r="A422" s="463"/>
      <c r="B422" s="31"/>
      <c r="C422" s="463"/>
      <c r="D422" s="463"/>
      <c r="E422" s="463"/>
      <c r="F422" s="467"/>
      <c r="G422" s="467"/>
      <c r="H422" s="468"/>
      <c r="I422" s="468"/>
      <c r="J422" s="467"/>
      <c r="K422" s="469"/>
      <c r="L422" s="469"/>
      <c r="M422" s="469"/>
      <c r="N422" s="469"/>
      <c r="O422" s="470"/>
      <c r="P422" s="469"/>
      <c r="Q422" s="469"/>
      <c r="R422" s="469"/>
      <c r="S422" s="469"/>
      <c r="T422" s="35"/>
      <c r="U422" s="35"/>
      <c r="V422" s="35"/>
      <c r="W422" s="35"/>
      <c r="X422" s="35"/>
      <c r="Y422" s="35"/>
      <c r="Z422" s="35"/>
      <c r="AA422" s="35"/>
      <c r="AB422" s="35"/>
      <c r="AC422" s="35"/>
      <c r="AD422" s="35"/>
      <c r="AE422" s="35"/>
      <c r="AF422" s="35"/>
      <c r="AG422" s="35"/>
      <c r="AH422" s="35"/>
      <c r="AI422" s="35"/>
      <c r="AJ422" s="35"/>
      <c r="AK422" s="35"/>
      <c r="AL422" s="35"/>
      <c r="AM422" s="470"/>
    </row>
    <row r="423" spans="1:39" ht="18" customHeight="1">
      <c r="A423" s="463"/>
      <c r="B423" s="31"/>
      <c r="C423" s="463"/>
      <c r="D423" s="463"/>
      <c r="E423" s="463"/>
      <c r="F423" s="467"/>
      <c r="G423" s="467"/>
      <c r="H423" s="468"/>
      <c r="I423" s="468"/>
      <c r="J423" s="467"/>
      <c r="K423" s="469"/>
      <c r="L423" s="469"/>
      <c r="M423" s="469"/>
      <c r="N423" s="469"/>
      <c r="O423" s="470"/>
      <c r="P423" s="469"/>
      <c r="Q423" s="469"/>
      <c r="R423" s="469"/>
      <c r="S423" s="469"/>
      <c r="T423" s="35"/>
      <c r="U423" s="35"/>
      <c r="V423" s="35"/>
      <c r="W423" s="35"/>
      <c r="X423" s="35"/>
      <c r="Y423" s="35"/>
      <c r="Z423" s="35"/>
      <c r="AA423" s="35"/>
      <c r="AB423" s="35"/>
      <c r="AC423" s="35"/>
      <c r="AD423" s="35"/>
      <c r="AE423" s="35"/>
      <c r="AF423" s="35"/>
      <c r="AG423" s="35"/>
      <c r="AH423" s="35"/>
      <c r="AI423" s="35"/>
      <c r="AJ423" s="35"/>
      <c r="AK423" s="35"/>
      <c r="AL423" s="35"/>
      <c r="AM423" s="470"/>
    </row>
    <row r="424" spans="1:39" ht="18" customHeight="1">
      <c r="A424" s="463"/>
      <c r="B424" s="31"/>
      <c r="C424" s="463"/>
      <c r="D424" s="463"/>
      <c r="E424" s="463"/>
      <c r="F424" s="467"/>
      <c r="G424" s="467"/>
      <c r="H424" s="468"/>
      <c r="I424" s="468"/>
      <c r="J424" s="467"/>
      <c r="K424" s="469"/>
      <c r="L424" s="469"/>
      <c r="M424" s="469"/>
      <c r="N424" s="469"/>
      <c r="O424" s="470"/>
      <c r="P424" s="469"/>
      <c r="Q424" s="469"/>
      <c r="R424" s="469"/>
      <c r="S424" s="469"/>
      <c r="T424" s="35"/>
      <c r="U424" s="35"/>
      <c r="V424" s="35"/>
      <c r="W424" s="35"/>
      <c r="X424" s="35"/>
      <c r="Y424" s="35"/>
      <c r="Z424" s="35"/>
      <c r="AA424" s="35"/>
      <c r="AB424" s="35"/>
      <c r="AC424" s="35"/>
      <c r="AD424" s="35"/>
      <c r="AE424" s="35"/>
      <c r="AF424" s="35"/>
      <c r="AG424" s="35"/>
      <c r="AH424" s="35"/>
      <c r="AI424" s="35"/>
      <c r="AJ424" s="35"/>
      <c r="AK424" s="35"/>
      <c r="AL424" s="35"/>
      <c r="AM424" s="470"/>
    </row>
    <row r="425" spans="1:39" ht="18" customHeight="1">
      <c r="A425" s="463"/>
      <c r="B425" s="31"/>
      <c r="C425" s="463"/>
      <c r="D425" s="463"/>
      <c r="E425" s="463"/>
      <c r="F425" s="467"/>
      <c r="G425" s="467"/>
      <c r="H425" s="468"/>
      <c r="I425" s="468"/>
      <c r="J425" s="467"/>
      <c r="K425" s="469"/>
      <c r="L425" s="469"/>
      <c r="M425" s="469"/>
      <c r="N425" s="469"/>
      <c r="O425" s="470"/>
      <c r="P425" s="469"/>
      <c r="Q425" s="469"/>
      <c r="R425" s="469"/>
      <c r="S425" s="469"/>
      <c r="T425" s="35"/>
      <c r="U425" s="35"/>
      <c r="V425" s="35"/>
      <c r="W425" s="35"/>
      <c r="X425" s="35"/>
      <c r="Y425" s="35"/>
      <c r="Z425" s="35"/>
      <c r="AA425" s="35"/>
      <c r="AB425" s="35"/>
      <c r="AC425" s="35"/>
      <c r="AD425" s="35"/>
      <c r="AE425" s="35"/>
      <c r="AF425" s="35"/>
      <c r="AG425" s="35"/>
      <c r="AH425" s="35"/>
      <c r="AI425" s="35"/>
      <c r="AJ425" s="35"/>
      <c r="AK425" s="35"/>
      <c r="AL425" s="35"/>
      <c r="AM425" s="470"/>
    </row>
    <row r="426" spans="1:39" ht="18" customHeight="1">
      <c r="A426" s="463"/>
      <c r="B426" s="31"/>
      <c r="C426" s="463"/>
      <c r="D426" s="463"/>
      <c r="E426" s="463"/>
      <c r="F426" s="467"/>
      <c r="G426" s="467"/>
      <c r="H426" s="468"/>
      <c r="I426" s="468"/>
      <c r="J426" s="467"/>
      <c r="K426" s="469"/>
      <c r="L426" s="469"/>
      <c r="M426" s="469"/>
      <c r="N426" s="469"/>
      <c r="O426" s="470"/>
      <c r="P426" s="469"/>
      <c r="Q426" s="469"/>
      <c r="R426" s="469"/>
      <c r="S426" s="469"/>
      <c r="T426" s="35"/>
      <c r="U426" s="35"/>
      <c r="V426" s="35"/>
      <c r="W426" s="35"/>
      <c r="X426" s="35"/>
      <c r="Y426" s="35"/>
      <c r="Z426" s="35"/>
      <c r="AA426" s="35"/>
      <c r="AB426" s="35"/>
      <c r="AC426" s="35"/>
      <c r="AD426" s="35"/>
      <c r="AE426" s="35"/>
      <c r="AF426" s="35"/>
      <c r="AG426" s="35"/>
      <c r="AH426" s="35"/>
      <c r="AI426" s="35"/>
      <c r="AJ426" s="35"/>
      <c r="AK426" s="35"/>
      <c r="AL426" s="35"/>
      <c r="AM426" s="470"/>
    </row>
    <row r="427" spans="1:39" ht="18" customHeight="1">
      <c r="A427" s="463"/>
      <c r="B427" s="31"/>
      <c r="C427" s="463"/>
      <c r="D427" s="463"/>
      <c r="E427" s="463"/>
      <c r="F427" s="467"/>
      <c r="G427" s="467"/>
      <c r="H427" s="468"/>
      <c r="I427" s="468"/>
      <c r="J427" s="467"/>
      <c r="K427" s="469"/>
      <c r="L427" s="469"/>
      <c r="M427" s="469"/>
      <c r="N427" s="469"/>
      <c r="O427" s="470"/>
      <c r="P427" s="469"/>
      <c r="Q427" s="469"/>
      <c r="R427" s="469"/>
      <c r="S427" s="469"/>
      <c r="T427" s="35"/>
      <c r="U427" s="35"/>
      <c r="V427" s="35"/>
      <c r="W427" s="35"/>
      <c r="X427" s="35"/>
      <c r="Y427" s="35"/>
      <c r="Z427" s="35"/>
      <c r="AA427" s="35"/>
      <c r="AB427" s="35"/>
      <c r="AC427" s="35"/>
      <c r="AD427" s="35"/>
      <c r="AE427" s="35"/>
      <c r="AF427" s="35"/>
      <c r="AG427" s="35"/>
      <c r="AH427" s="35"/>
      <c r="AI427" s="35"/>
      <c r="AJ427" s="35"/>
      <c r="AK427" s="35"/>
      <c r="AL427" s="35"/>
      <c r="AM427" s="470"/>
    </row>
    <row r="428" spans="1:39" ht="18" customHeight="1">
      <c r="A428" s="463"/>
      <c r="B428" s="31"/>
      <c r="C428" s="463"/>
      <c r="D428" s="463"/>
      <c r="E428" s="463"/>
      <c r="F428" s="467"/>
      <c r="G428" s="467"/>
      <c r="H428" s="468"/>
      <c r="I428" s="468"/>
      <c r="J428" s="467"/>
      <c r="K428" s="469"/>
      <c r="L428" s="469"/>
      <c r="M428" s="469"/>
      <c r="N428" s="469"/>
      <c r="O428" s="470"/>
      <c r="P428" s="469"/>
      <c r="Q428" s="469"/>
      <c r="R428" s="469"/>
      <c r="S428" s="469"/>
      <c r="T428" s="35"/>
      <c r="U428" s="35"/>
      <c r="V428" s="35"/>
      <c r="W428" s="35"/>
      <c r="X428" s="35"/>
      <c r="Y428" s="35"/>
      <c r="Z428" s="35"/>
      <c r="AA428" s="35"/>
      <c r="AB428" s="35"/>
      <c r="AC428" s="35"/>
      <c r="AD428" s="35"/>
      <c r="AE428" s="35"/>
      <c r="AF428" s="35"/>
      <c r="AG428" s="35"/>
      <c r="AH428" s="35"/>
      <c r="AI428" s="35"/>
      <c r="AJ428" s="35"/>
      <c r="AK428" s="35"/>
      <c r="AL428" s="35"/>
      <c r="AM428" s="470"/>
    </row>
    <row r="429" spans="1:39" ht="18" customHeight="1">
      <c r="A429" s="463"/>
      <c r="B429" s="31"/>
      <c r="C429" s="463"/>
      <c r="D429" s="463"/>
      <c r="E429" s="463"/>
      <c r="F429" s="467"/>
      <c r="G429" s="467"/>
      <c r="H429" s="468"/>
      <c r="I429" s="468"/>
      <c r="J429" s="467"/>
      <c r="K429" s="469"/>
      <c r="L429" s="469"/>
      <c r="M429" s="469"/>
      <c r="N429" s="469"/>
      <c r="O429" s="470"/>
      <c r="P429" s="469"/>
      <c r="Q429" s="469"/>
      <c r="R429" s="469"/>
      <c r="S429" s="469"/>
      <c r="T429" s="35"/>
      <c r="U429" s="35"/>
      <c r="V429" s="35"/>
      <c r="W429" s="35"/>
      <c r="X429" s="35"/>
      <c r="Y429" s="35"/>
      <c r="Z429" s="35"/>
      <c r="AA429" s="35"/>
      <c r="AB429" s="35"/>
      <c r="AC429" s="35"/>
      <c r="AD429" s="35"/>
      <c r="AE429" s="35"/>
      <c r="AF429" s="35"/>
      <c r="AG429" s="35"/>
      <c r="AH429" s="35"/>
      <c r="AI429" s="35"/>
      <c r="AJ429" s="35"/>
      <c r="AK429" s="35"/>
      <c r="AL429" s="35"/>
      <c r="AM429" s="470"/>
    </row>
    <row r="430" spans="1:39" ht="18" customHeight="1">
      <c r="A430" s="463"/>
      <c r="B430" s="31"/>
      <c r="C430" s="463"/>
      <c r="D430" s="463"/>
      <c r="E430" s="463"/>
      <c r="F430" s="467"/>
      <c r="G430" s="467"/>
      <c r="H430" s="468"/>
      <c r="I430" s="468"/>
      <c r="J430" s="467"/>
      <c r="K430" s="469"/>
      <c r="L430" s="469"/>
      <c r="M430" s="469"/>
      <c r="N430" s="469"/>
      <c r="O430" s="470"/>
      <c r="P430" s="469"/>
      <c r="Q430" s="469"/>
      <c r="R430" s="469"/>
      <c r="S430" s="469"/>
      <c r="T430" s="35"/>
      <c r="U430" s="35"/>
      <c r="V430" s="35"/>
      <c r="W430" s="35"/>
      <c r="X430" s="35"/>
      <c r="Y430" s="35"/>
      <c r="Z430" s="35"/>
      <c r="AA430" s="35"/>
      <c r="AB430" s="35"/>
      <c r="AC430" s="35"/>
      <c r="AD430" s="35"/>
      <c r="AE430" s="35"/>
      <c r="AF430" s="35"/>
      <c r="AG430" s="35"/>
      <c r="AH430" s="35"/>
      <c r="AI430" s="35"/>
      <c r="AJ430" s="35"/>
      <c r="AK430" s="35"/>
      <c r="AL430" s="35"/>
      <c r="AM430" s="470"/>
    </row>
    <row r="431" spans="1:39" ht="18" customHeight="1">
      <c r="A431" s="463"/>
      <c r="B431" s="31"/>
      <c r="C431" s="463"/>
      <c r="D431" s="463"/>
      <c r="E431" s="463"/>
      <c r="F431" s="467"/>
      <c r="G431" s="467"/>
      <c r="H431" s="468"/>
      <c r="I431" s="468"/>
      <c r="J431" s="467"/>
      <c r="K431" s="469"/>
      <c r="L431" s="469"/>
      <c r="M431" s="469"/>
      <c r="N431" s="469"/>
      <c r="O431" s="470"/>
      <c r="P431" s="469"/>
      <c r="Q431" s="469"/>
      <c r="R431" s="469"/>
      <c r="S431" s="469"/>
      <c r="T431" s="35"/>
      <c r="U431" s="35"/>
      <c r="V431" s="35"/>
      <c r="W431" s="35"/>
      <c r="X431" s="35"/>
      <c r="Y431" s="35"/>
      <c r="Z431" s="35"/>
      <c r="AA431" s="35"/>
      <c r="AB431" s="35"/>
      <c r="AC431" s="35"/>
      <c r="AD431" s="35"/>
      <c r="AE431" s="35"/>
      <c r="AF431" s="35"/>
      <c r="AG431" s="35"/>
      <c r="AH431" s="35"/>
      <c r="AI431" s="35"/>
      <c r="AJ431" s="35"/>
      <c r="AK431" s="35"/>
      <c r="AL431" s="35"/>
      <c r="AM431" s="470"/>
    </row>
    <row r="432" spans="1:39" ht="18" customHeight="1">
      <c r="A432" s="463"/>
      <c r="B432" s="31"/>
      <c r="C432" s="463"/>
      <c r="D432" s="463"/>
      <c r="E432" s="463"/>
      <c r="F432" s="467"/>
      <c r="G432" s="467"/>
      <c r="H432" s="468"/>
      <c r="I432" s="468"/>
      <c r="J432" s="467"/>
      <c r="K432" s="469"/>
      <c r="L432" s="469"/>
      <c r="M432" s="469"/>
      <c r="N432" s="469"/>
      <c r="O432" s="470"/>
      <c r="P432" s="469"/>
      <c r="Q432" s="469"/>
      <c r="R432" s="469"/>
      <c r="S432" s="469"/>
      <c r="T432" s="35"/>
      <c r="U432" s="35"/>
      <c r="V432" s="35"/>
      <c r="W432" s="35"/>
      <c r="X432" s="35"/>
      <c r="Y432" s="35"/>
      <c r="Z432" s="35"/>
      <c r="AA432" s="35"/>
      <c r="AB432" s="35"/>
      <c r="AC432" s="35"/>
      <c r="AD432" s="35"/>
      <c r="AE432" s="35"/>
      <c r="AF432" s="35"/>
      <c r="AG432" s="35"/>
      <c r="AH432" s="35"/>
      <c r="AI432" s="35"/>
      <c r="AJ432" s="35"/>
      <c r="AK432" s="35"/>
      <c r="AL432" s="35"/>
      <c r="AM432" s="470"/>
    </row>
    <row r="433" spans="1:39" ht="18" customHeight="1">
      <c r="A433" s="463"/>
      <c r="B433" s="31"/>
      <c r="C433" s="463"/>
      <c r="D433" s="463"/>
      <c r="E433" s="463"/>
      <c r="F433" s="467"/>
      <c r="G433" s="467"/>
      <c r="H433" s="468"/>
      <c r="I433" s="468"/>
      <c r="J433" s="467"/>
      <c r="K433" s="469"/>
      <c r="L433" s="469"/>
      <c r="M433" s="469"/>
      <c r="N433" s="469"/>
      <c r="O433" s="470"/>
      <c r="P433" s="469"/>
      <c r="Q433" s="469"/>
      <c r="R433" s="469"/>
      <c r="S433" s="469"/>
      <c r="T433" s="35"/>
      <c r="U433" s="35"/>
      <c r="V433" s="35"/>
      <c r="W433" s="35"/>
      <c r="X433" s="35"/>
      <c r="Y433" s="35"/>
      <c r="Z433" s="35"/>
      <c r="AA433" s="35"/>
      <c r="AB433" s="35"/>
      <c r="AC433" s="35"/>
      <c r="AD433" s="35"/>
      <c r="AE433" s="35"/>
      <c r="AF433" s="35"/>
      <c r="AG433" s="35"/>
      <c r="AH433" s="35"/>
      <c r="AI433" s="35"/>
      <c r="AJ433" s="35"/>
      <c r="AK433" s="35"/>
      <c r="AL433" s="35"/>
      <c r="AM433" s="470"/>
    </row>
    <row r="434" spans="1:39" ht="18" customHeight="1">
      <c r="A434" s="463"/>
      <c r="B434" s="31"/>
      <c r="C434" s="463"/>
      <c r="D434" s="463"/>
      <c r="E434" s="463"/>
      <c r="F434" s="467"/>
      <c r="G434" s="467"/>
      <c r="H434" s="468"/>
      <c r="I434" s="468"/>
      <c r="J434" s="467"/>
      <c r="K434" s="469"/>
      <c r="L434" s="469"/>
      <c r="M434" s="469"/>
      <c r="N434" s="469"/>
      <c r="O434" s="470"/>
      <c r="P434" s="469"/>
      <c r="Q434" s="469"/>
      <c r="R434" s="469"/>
      <c r="S434" s="469"/>
      <c r="T434" s="35"/>
      <c r="U434" s="35"/>
      <c r="V434" s="35"/>
      <c r="W434" s="35"/>
      <c r="X434" s="35"/>
      <c r="Y434" s="35"/>
      <c r="Z434" s="35"/>
      <c r="AA434" s="35"/>
      <c r="AB434" s="35"/>
      <c r="AC434" s="35"/>
      <c r="AD434" s="35"/>
      <c r="AE434" s="35"/>
      <c r="AF434" s="35"/>
      <c r="AG434" s="35"/>
      <c r="AH434" s="35"/>
      <c r="AI434" s="35"/>
      <c r="AJ434" s="35"/>
      <c r="AK434" s="35"/>
      <c r="AL434" s="35"/>
      <c r="AM434" s="470"/>
    </row>
    <row r="435" spans="1:39" ht="18" customHeight="1">
      <c r="A435" s="463"/>
      <c r="B435" s="31"/>
      <c r="C435" s="463"/>
      <c r="D435" s="463"/>
      <c r="E435" s="463"/>
      <c r="F435" s="467"/>
      <c r="G435" s="467"/>
      <c r="H435" s="468"/>
      <c r="I435" s="468"/>
      <c r="J435" s="467"/>
      <c r="K435" s="469"/>
      <c r="L435" s="469"/>
      <c r="M435" s="469"/>
      <c r="N435" s="469"/>
      <c r="O435" s="470"/>
      <c r="P435" s="469"/>
      <c r="Q435" s="469"/>
      <c r="R435" s="469"/>
      <c r="S435" s="469"/>
      <c r="T435" s="35"/>
      <c r="U435" s="35"/>
      <c r="V435" s="35"/>
      <c r="W435" s="35"/>
      <c r="X435" s="35"/>
      <c r="Y435" s="35"/>
      <c r="Z435" s="35"/>
      <c r="AA435" s="35"/>
      <c r="AB435" s="35"/>
      <c r="AC435" s="35"/>
      <c r="AD435" s="35"/>
      <c r="AE435" s="35"/>
      <c r="AF435" s="35"/>
      <c r="AG435" s="35"/>
      <c r="AH435" s="35"/>
      <c r="AI435" s="35"/>
      <c r="AJ435" s="35"/>
      <c r="AK435" s="35"/>
      <c r="AL435" s="35"/>
      <c r="AM435" s="470"/>
    </row>
    <row r="436" spans="1:39" ht="18" customHeight="1">
      <c r="A436" s="463"/>
      <c r="B436" s="31"/>
      <c r="C436" s="463"/>
      <c r="D436" s="463"/>
      <c r="E436" s="463"/>
      <c r="F436" s="467"/>
      <c r="G436" s="467"/>
      <c r="H436" s="468"/>
      <c r="I436" s="468"/>
      <c r="J436" s="467"/>
      <c r="K436" s="469"/>
      <c r="L436" s="469"/>
      <c r="M436" s="469"/>
      <c r="N436" s="469"/>
      <c r="O436" s="470"/>
      <c r="P436" s="469"/>
      <c r="Q436" s="469"/>
      <c r="R436" s="469"/>
      <c r="S436" s="469"/>
      <c r="T436" s="35"/>
      <c r="U436" s="35"/>
      <c r="V436" s="35"/>
      <c r="W436" s="35"/>
      <c r="X436" s="35"/>
      <c r="Y436" s="35"/>
      <c r="Z436" s="35"/>
      <c r="AA436" s="35"/>
      <c r="AB436" s="35"/>
      <c r="AC436" s="35"/>
      <c r="AD436" s="35"/>
      <c r="AE436" s="35"/>
      <c r="AF436" s="35"/>
      <c r="AG436" s="35"/>
      <c r="AH436" s="35"/>
      <c r="AI436" s="35"/>
      <c r="AJ436" s="35"/>
      <c r="AK436" s="35"/>
      <c r="AL436" s="35"/>
      <c r="AM436" s="470"/>
    </row>
    <row r="437" spans="1:39" ht="18" customHeight="1">
      <c r="A437" s="463"/>
      <c r="B437" s="31"/>
      <c r="C437" s="463"/>
      <c r="D437" s="463"/>
      <c r="E437" s="463"/>
      <c r="F437" s="467"/>
      <c r="G437" s="467"/>
      <c r="H437" s="468"/>
      <c r="I437" s="468"/>
      <c r="J437" s="467"/>
      <c r="K437" s="469"/>
      <c r="L437" s="469"/>
      <c r="M437" s="469"/>
      <c r="N437" s="469"/>
      <c r="O437" s="470"/>
      <c r="P437" s="469"/>
      <c r="Q437" s="469"/>
      <c r="R437" s="469"/>
      <c r="S437" s="469"/>
      <c r="T437" s="35"/>
      <c r="U437" s="35"/>
      <c r="V437" s="35"/>
      <c r="W437" s="35"/>
      <c r="X437" s="35"/>
      <c r="Y437" s="35"/>
      <c r="Z437" s="35"/>
      <c r="AA437" s="35"/>
      <c r="AB437" s="35"/>
      <c r="AC437" s="35"/>
      <c r="AD437" s="35"/>
      <c r="AE437" s="35"/>
      <c r="AF437" s="35"/>
      <c r="AG437" s="35"/>
      <c r="AH437" s="35"/>
      <c r="AI437" s="35"/>
      <c r="AJ437" s="35"/>
      <c r="AK437" s="35"/>
      <c r="AL437" s="35"/>
      <c r="AM437" s="470"/>
    </row>
    <row r="438" spans="1:39" ht="18" customHeight="1">
      <c r="A438" s="463"/>
      <c r="B438" s="31"/>
      <c r="C438" s="463"/>
      <c r="D438" s="463"/>
      <c r="E438" s="463"/>
      <c r="F438" s="467"/>
      <c r="G438" s="467"/>
      <c r="H438" s="468"/>
      <c r="I438" s="468"/>
      <c r="J438" s="467"/>
      <c r="K438" s="469"/>
      <c r="L438" s="469"/>
      <c r="M438" s="469"/>
      <c r="N438" s="469"/>
      <c r="O438" s="470"/>
      <c r="P438" s="469"/>
      <c r="Q438" s="469"/>
      <c r="R438" s="469"/>
      <c r="S438" s="469"/>
      <c r="T438" s="35"/>
      <c r="U438" s="35"/>
      <c r="V438" s="35"/>
      <c r="W438" s="35"/>
      <c r="X438" s="35"/>
      <c r="Y438" s="35"/>
      <c r="Z438" s="35"/>
      <c r="AA438" s="35"/>
      <c r="AB438" s="35"/>
      <c r="AC438" s="35"/>
      <c r="AD438" s="35"/>
      <c r="AE438" s="35"/>
      <c r="AF438" s="35"/>
      <c r="AG438" s="35"/>
      <c r="AH438" s="35"/>
      <c r="AI438" s="35"/>
      <c r="AJ438" s="35"/>
      <c r="AK438" s="35"/>
      <c r="AL438" s="35"/>
      <c r="AM438" s="470"/>
    </row>
    <row r="439" spans="1:39" ht="18" customHeight="1">
      <c r="A439" s="463"/>
      <c r="B439" s="31"/>
      <c r="C439" s="463"/>
      <c r="D439" s="463"/>
      <c r="E439" s="463"/>
      <c r="F439" s="467"/>
      <c r="G439" s="467"/>
      <c r="H439" s="468"/>
      <c r="I439" s="468"/>
      <c r="J439" s="467"/>
      <c r="K439" s="469"/>
      <c r="L439" s="469"/>
      <c r="M439" s="469"/>
      <c r="N439" s="469"/>
      <c r="O439" s="470"/>
      <c r="P439" s="469"/>
      <c r="Q439" s="469"/>
      <c r="R439" s="469"/>
      <c r="S439" s="469"/>
      <c r="T439" s="35"/>
      <c r="U439" s="35"/>
      <c r="V439" s="35"/>
      <c r="W439" s="35"/>
      <c r="X439" s="35"/>
      <c r="Y439" s="35"/>
      <c r="Z439" s="35"/>
      <c r="AA439" s="35"/>
      <c r="AB439" s="35"/>
      <c r="AC439" s="35"/>
      <c r="AD439" s="35"/>
      <c r="AE439" s="35"/>
      <c r="AF439" s="35"/>
      <c r="AG439" s="35"/>
      <c r="AH439" s="35"/>
      <c r="AI439" s="35"/>
      <c r="AJ439" s="35"/>
      <c r="AK439" s="35"/>
      <c r="AL439" s="35"/>
      <c r="AM439" s="470"/>
    </row>
    <row r="440" spans="1:39" ht="18" customHeight="1">
      <c r="A440" s="463"/>
      <c r="B440" s="31"/>
      <c r="C440" s="463"/>
      <c r="D440" s="463"/>
      <c r="E440" s="463"/>
      <c r="F440" s="467"/>
      <c r="G440" s="467"/>
      <c r="H440" s="468"/>
      <c r="I440" s="468"/>
      <c r="J440" s="467"/>
      <c r="K440" s="469"/>
      <c r="L440" s="469"/>
      <c r="M440" s="469"/>
      <c r="N440" s="469"/>
      <c r="O440" s="470"/>
      <c r="P440" s="469"/>
      <c r="Q440" s="469"/>
      <c r="R440" s="469"/>
      <c r="S440" s="469"/>
      <c r="T440" s="35"/>
      <c r="U440" s="35"/>
      <c r="V440" s="35"/>
      <c r="W440" s="35"/>
      <c r="X440" s="35"/>
      <c r="Y440" s="35"/>
      <c r="Z440" s="35"/>
      <c r="AA440" s="35"/>
      <c r="AB440" s="35"/>
      <c r="AC440" s="35"/>
      <c r="AD440" s="35"/>
      <c r="AE440" s="35"/>
      <c r="AF440" s="35"/>
      <c r="AG440" s="35"/>
      <c r="AH440" s="35"/>
      <c r="AI440" s="35"/>
      <c r="AJ440" s="35"/>
      <c r="AK440" s="35"/>
      <c r="AL440" s="35"/>
      <c r="AM440" s="470"/>
    </row>
    <row r="441" spans="1:39" ht="18" customHeight="1">
      <c r="A441" s="463"/>
      <c r="B441" s="31"/>
      <c r="C441" s="463"/>
      <c r="D441" s="463"/>
      <c r="E441" s="463"/>
      <c r="F441" s="467"/>
      <c r="G441" s="467"/>
      <c r="H441" s="468"/>
      <c r="I441" s="468"/>
      <c r="J441" s="467"/>
      <c r="K441" s="469"/>
      <c r="L441" s="469"/>
      <c r="M441" s="469"/>
      <c r="N441" s="469"/>
      <c r="O441" s="470"/>
      <c r="P441" s="469"/>
      <c r="Q441" s="469"/>
      <c r="R441" s="469"/>
      <c r="S441" s="469"/>
      <c r="T441" s="35"/>
      <c r="U441" s="35"/>
      <c r="V441" s="35"/>
      <c r="W441" s="35"/>
      <c r="X441" s="35"/>
      <c r="Y441" s="35"/>
      <c r="Z441" s="35"/>
      <c r="AA441" s="35"/>
      <c r="AB441" s="35"/>
      <c r="AC441" s="35"/>
      <c r="AD441" s="35"/>
      <c r="AE441" s="35"/>
      <c r="AF441" s="35"/>
      <c r="AG441" s="35"/>
      <c r="AH441" s="35"/>
      <c r="AI441" s="35"/>
      <c r="AJ441" s="35"/>
      <c r="AK441" s="35"/>
      <c r="AL441" s="35"/>
      <c r="AM441" s="470"/>
    </row>
    <row r="442" spans="1:39" ht="18" customHeight="1">
      <c r="A442" s="463"/>
      <c r="B442" s="31"/>
      <c r="C442" s="463"/>
      <c r="D442" s="463"/>
      <c r="E442" s="463"/>
      <c r="F442" s="467"/>
      <c r="G442" s="467"/>
      <c r="H442" s="468"/>
      <c r="I442" s="468"/>
      <c r="J442" s="467"/>
      <c r="K442" s="469"/>
      <c r="L442" s="469"/>
      <c r="M442" s="469"/>
      <c r="N442" s="469"/>
      <c r="O442" s="470"/>
      <c r="P442" s="469"/>
      <c r="Q442" s="469"/>
      <c r="R442" s="469"/>
      <c r="S442" s="469"/>
      <c r="T442" s="35"/>
      <c r="U442" s="35"/>
      <c r="V442" s="35"/>
      <c r="W442" s="35"/>
      <c r="X442" s="35"/>
      <c r="Y442" s="35"/>
      <c r="Z442" s="35"/>
      <c r="AA442" s="35"/>
      <c r="AB442" s="35"/>
      <c r="AC442" s="35"/>
      <c r="AD442" s="35"/>
      <c r="AE442" s="35"/>
      <c r="AF442" s="35"/>
      <c r="AG442" s="35"/>
      <c r="AH442" s="35"/>
      <c r="AI442" s="35"/>
      <c r="AJ442" s="35"/>
      <c r="AK442" s="35"/>
      <c r="AL442" s="35"/>
      <c r="AM442" s="470"/>
    </row>
    <row r="443" spans="1:39" ht="18" customHeight="1">
      <c r="A443" s="463"/>
      <c r="B443" s="31"/>
      <c r="C443" s="463"/>
      <c r="D443" s="463"/>
      <c r="E443" s="463"/>
      <c r="F443" s="467"/>
      <c r="G443" s="467"/>
      <c r="H443" s="468"/>
      <c r="I443" s="468"/>
      <c r="J443" s="467"/>
      <c r="K443" s="469"/>
      <c r="L443" s="469"/>
      <c r="M443" s="469"/>
      <c r="N443" s="469"/>
      <c r="O443" s="470"/>
      <c r="P443" s="469"/>
      <c r="Q443" s="469"/>
      <c r="R443" s="469"/>
      <c r="S443" s="469"/>
      <c r="T443" s="35"/>
      <c r="U443" s="35"/>
      <c r="V443" s="35"/>
      <c r="W443" s="35"/>
      <c r="X443" s="35"/>
      <c r="Y443" s="35"/>
      <c r="Z443" s="35"/>
      <c r="AA443" s="35"/>
      <c r="AB443" s="35"/>
      <c r="AC443" s="35"/>
      <c r="AD443" s="35"/>
      <c r="AE443" s="35"/>
      <c r="AF443" s="35"/>
      <c r="AG443" s="35"/>
      <c r="AH443" s="35"/>
      <c r="AI443" s="35"/>
      <c r="AJ443" s="35"/>
      <c r="AK443" s="35"/>
      <c r="AL443" s="35"/>
      <c r="AM443" s="470"/>
    </row>
    <row r="444" spans="1:39" ht="18" customHeight="1">
      <c r="A444" s="463"/>
      <c r="B444" s="31"/>
      <c r="C444" s="463"/>
      <c r="D444" s="463"/>
      <c r="E444" s="463"/>
      <c r="F444" s="467"/>
      <c r="G444" s="467"/>
      <c r="H444" s="468"/>
      <c r="I444" s="468"/>
      <c r="J444" s="467"/>
      <c r="K444" s="469"/>
      <c r="L444" s="469"/>
      <c r="M444" s="469"/>
      <c r="N444" s="469"/>
      <c r="O444" s="470"/>
      <c r="P444" s="469"/>
      <c r="Q444" s="469"/>
      <c r="R444" s="469"/>
      <c r="S444" s="469"/>
      <c r="T444" s="35"/>
      <c r="U444" s="35"/>
      <c r="V444" s="35"/>
      <c r="W444" s="35"/>
      <c r="X444" s="35"/>
      <c r="Y444" s="35"/>
      <c r="Z444" s="35"/>
      <c r="AA444" s="35"/>
      <c r="AB444" s="35"/>
      <c r="AC444" s="35"/>
      <c r="AD444" s="35"/>
      <c r="AE444" s="35"/>
      <c r="AF444" s="35"/>
      <c r="AG444" s="35"/>
      <c r="AH444" s="35"/>
      <c r="AI444" s="35"/>
      <c r="AJ444" s="35"/>
      <c r="AK444" s="35"/>
      <c r="AL444" s="35"/>
      <c r="AM444" s="470"/>
    </row>
    <row r="445" spans="1:39" ht="18" customHeight="1">
      <c r="A445" s="463"/>
      <c r="B445" s="31"/>
      <c r="C445" s="463"/>
      <c r="D445" s="463"/>
      <c r="E445" s="463"/>
      <c r="F445" s="467"/>
      <c r="G445" s="467"/>
      <c r="H445" s="468"/>
      <c r="I445" s="468"/>
      <c r="J445" s="467"/>
      <c r="K445" s="469"/>
      <c r="L445" s="469"/>
      <c r="M445" s="469"/>
      <c r="N445" s="469"/>
      <c r="O445" s="470"/>
      <c r="P445" s="469"/>
      <c r="Q445" s="469"/>
      <c r="R445" s="469"/>
      <c r="S445" s="469"/>
      <c r="T445" s="35"/>
      <c r="U445" s="35"/>
      <c r="V445" s="35"/>
      <c r="W445" s="35"/>
      <c r="X445" s="35"/>
      <c r="Y445" s="35"/>
      <c r="Z445" s="35"/>
      <c r="AA445" s="35"/>
      <c r="AB445" s="35"/>
      <c r="AC445" s="35"/>
      <c r="AD445" s="35"/>
      <c r="AE445" s="35"/>
      <c r="AF445" s="35"/>
      <c r="AG445" s="35"/>
      <c r="AH445" s="35"/>
      <c r="AI445" s="35"/>
      <c r="AJ445" s="35"/>
      <c r="AK445" s="35"/>
      <c r="AL445" s="35"/>
      <c r="AM445" s="470"/>
    </row>
    <row r="446" spans="1:39" ht="18" customHeight="1">
      <c r="A446" s="463"/>
      <c r="B446" s="31"/>
      <c r="C446" s="463"/>
      <c r="D446" s="463"/>
      <c r="E446" s="463"/>
      <c r="F446" s="467"/>
      <c r="G446" s="467"/>
      <c r="H446" s="468"/>
      <c r="I446" s="468"/>
      <c r="J446" s="467"/>
      <c r="K446" s="469"/>
      <c r="L446" s="469"/>
      <c r="M446" s="469"/>
      <c r="N446" s="469"/>
      <c r="O446" s="470"/>
      <c r="P446" s="469"/>
      <c r="Q446" s="469"/>
      <c r="R446" s="469"/>
      <c r="S446" s="469"/>
      <c r="T446" s="35"/>
      <c r="U446" s="35"/>
      <c r="V446" s="35"/>
      <c r="W446" s="35"/>
      <c r="X446" s="35"/>
      <c r="Y446" s="35"/>
      <c r="Z446" s="35"/>
      <c r="AA446" s="35"/>
      <c r="AB446" s="35"/>
      <c r="AC446" s="35"/>
      <c r="AD446" s="35"/>
      <c r="AE446" s="35"/>
      <c r="AF446" s="35"/>
      <c r="AG446" s="35"/>
      <c r="AH446" s="35"/>
      <c r="AI446" s="35"/>
      <c r="AJ446" s="35"/>
      <c r="AK446" s="35"/>
      <c r="AL446" s="35"/>
      <c r="AM446" s="470"/>
    </row>
    <row r="447" spans="1:39" ht="18" customHeight="1">
      <c r="A447" s="463"/>
      <c r="B447" s="31"/>
      <c r="C447" s="463"/>
      <c r="D447" s="463"/>
      <c r="E447" s="463"/>
      <c r="F447" s="467"/>
      <c r="G447" s="467"/>
      <c r="H447" s="468"/>
      <c r="I447" s="468"/>
      <c r="J447" s="467"/>
      <c r="K447" s="469"/>
      <c r="L447" s="469"/>
      <c r="M447" s="469"/>
      <c r="N447" s="469"/>
      <c r="O447" s="470"/>
      <c r="P447" s="469"/>
      <c r="Q447" s="469"/>
      <c r="R447" s="469"/>
      <c r="S447" s="469"/>
      <c r="T447" s="35"/>
      <c r="U447" s="35"/>
      <c r="V447" s="35"/>
      <c r="W447" s="35"/>
      <c r="X447" s="35"/>
      <c r="Y447" s="35"/>
      <c r="Z447" s="35"/>
      <c r="AA447" s="35"/>
      <c r="AB447" s="35"/>
      <c r="AC447" s="35"/>
      <c r="AD447" s="35"/>
      <c r="AE447" s="35"/>
      <c r="AF447" s="35"/>
      <c r="AG447" s="35"/>
      <c r="AH447" s="35"/>
      <c r="AI447" s="35"/>
      <c r="AJ447" s="35"/>
      <c r="AK447" s="35"/>
      <c r="AL447" s="35"/>
      <c r="AM447" s="470"/>
    </row>
    <row r="448" spans="1:39" ht="18" customHeight="1">
      <c r="A448" s="463"/>
      <c r="B448" s="31"/>
      <c r="C448" s="463"/>
      <c r="D448" s="463"/>
      <c r="E448" s="463"/>
      <c r="F448" s="467"/>
      <c r="G448" s="467"/>
      <c r="H448" s="468"/>
      <c r="I448" s="468"/>
      <c r="J448" s="467"/>
      <c r="K448" s="469"/>
      <c r="L448" s="469"/>
      <c r="M448" s="469"/>
      <c r="N448" s="469"/>
      <c r="O448" s="470"/>
      <c r="P448" s="469"/>
      <c r="Q448" s="469"/>
      <c r="R448" s="469"/>
      <c r="S448" s="469"/>
      <c r="T448" s="35"/>
      <c r="U448" s="35"/>
      <c r="V448" s="35"/>
      <c r="W448" s="35"/>
      <c r="X448" s="35"/>
      <c r="Y448" s="35"/>
      <c r="Z448" s="35"/>
      <c r="AA448" s="35"/>
      <c r="AB448" s="35"/>
      <c r="AC448" s="35"/>
      <c r="AD448" s="35"/>
      <c r="AE448" s="35"/>
      <c r="AF448" s="35"/>
      <c r="AG448" s="35"/>
      <c r="AH448" s="35"/>
      <c r="AI448" s="35"/>
      <c r="AJ448" s="35"/>
      <c r="AK448" s="35"/>
      <c r="AL448" s="35"/>
      <c r="AM448" s="470"/>
    </row>
    <row r="449" spans="1:39" ht="18" customHeight="1">
      <c r="A449" s="463"/>
      <c r="B449" s="31"/>
      <c r="C449" s="463"/>
      <c r="D449" s="463"/>
      <c r="E449" s="463"/>
      <c r="F449" s="467"/>
      <c r="G449" s="467"/>
      <c r="H449" s="468"/>
      <c r="I449" s="468"/>
      <c r="J449" s="467"/>
      <c r="K449" s="469"/>
      <c r="L449" s="469"/>
      <c r="M449" s="469"/>
      <c r="N449" s="469"/>
      <c r="O449" s="470"/>
      <c r="P449" s="469"/>
      <c r="Q449" s="469"/>
      <c r="R449" s="469"/>
      <c r="S449" s="469"/>
      <c r="T449" s="35"/>
      <c r="U449" s="35"/>
      <c r="V449" s="35"/>
      <c r="W449" s="35"/>
      <c r="X449" s="35"/>
      <c r="Y449" s="35"/>
      <c r="Z449" s="35"/>
      <c r="AA449" s="35"/>
      <c r="AB449" s="35"/>
      <c r="AC449" s="35"/>
      <c r="AD449" s="35"/>
      <c r="AE449" s="35"/>
      <c r="AF449" s="35"/>
      <c r="AG449" s="35"/>
      <c r="AH449" s="35"/>
      <c r="AI449" s="35"/>
      <c r="AJ449" s="35"/>
      <c r="AK449" s="35"/>
      <c r="AL449" s="35"/>
      <c r="AM449" s="470"/>
    </row>
    <row r="450" spans="1:39" ht="18" customHeight="1">
      <c r="A450" s="463"/>
      <c r="B450" s="31"/>
      <c r="C450" s="463"/>
      <c r="D450" s="463"/>
      <c r="E450" s="463"/>
      <c r="F450" s="467"/>
      <c r="G450" s="467"/>
      <c r="H450" s="468"/>
      <c r="I450" s="468"/>
      <c r="J450" s="467"/>
      <c r="K450" s="469"/>
      <c r="L450" s="469"/>
      <c r="M450" s="469"/>
      <c r="N450" s="469"/>
      <c r="O450" s="470"/>
      <c r="P450" s="469"/>
      <c r="Q450" s="469"/>
      <c r="R450" s="469"/>
      <c r="S450" s="469"/>
      <c r="T450" s="35"/>
      <c r="U450" s="35"/>
      <c r="V450" s="35"/>
      <c r="W450" s="35"/>
      <c r="X450" s="35"/>
      <c r="Y450" s="35"/>
      <c r="Z450" s="35"/>
      <c r="AA450" s="35"/>
      <c r="AB450" s="35"/>
      <c r="AC450" s="35"/>
      <c r="AD450" s="35"/>
      <c r="AE450" s="35"/>
      <c r="AF450" s="35"/>
      <c r="AG450" s="35"/>
      <c r="AH450" s="35"/>
      <c r="AI450" s="35"/>
      <c r="AJ450" s="35"/>
      <c r="AK450" s="35"/>
      <c r="AL450" s="35"/>
      <c r="AM450" s="470"/>
    </row>
    <row r="451" spans="1:39" ht="18" customHeight="1">
      <c r="A451" s="463"/>
      <c r="B451" s="31"/>
      <c r="C451" s="463"/>
      <c r="D451" s="463"/>
      <c r="E451" s="463"/>
      <c r="F451" s="467"/>
      <c r="G451" s="467"/>
      <c r="H451" s="468"/>
      <c r="I451" s="468"/>
      <c r="J451" s="467"/>
      <c r="K451" s="469"/>
      <c r="L451" s="469"/>
      <c r="M451" s="469"/>
      <c r="N451" s="469"/>
      <c r="O451" s="470"/>
      <c r="P451" s="469"/>
      <c r="Q451" s="469"/>
      <c r="R451" s="469"/>
      <c r="S451" s="469"/>
      <c r="T451" s="35"/>
      <c r="U451" s="35"/>
      <c r="V451" s="35"/>
      <c r="W451" s="35"/>
      <c r="X451" s="35"/>
      <c r="Y451" s="35"/>
      <c r="Z451" s="35"/>
      <c r="AA451" s="35"/>
      <c r="AB451" s="35"/>
      <c r="AC451" s="35"/>
      <c r="AD451" s="35"/>
      <c r="AE451" s="35"/>
      <c r="AF451" s="35"/>
      <c r="AG451" s="35"/>
      <c r="AH451" s="35"/>
      <c r="AI451" s="35"/>
      <c r="AJ451" s="35"/>
      <c r="AK451" s="35"/>
      <c r="AL451" s="35"/>
      <c r="AM451" s="470"/>
    </row>
    <row r="452" spans="1:39" ht="18" customHeight="1">
      <c r="A452" s="463"/>
      <c r="B452" s="31"/>
      <c r="C452" s="463"/>
      <c r="D452" s="463"/>
      <c r="E452" s="463"/>
      <c r="F452" s="467"/>
      <c r="G452" s="467"/>
      <c r="H452" s="468"/>
      <c r="I452" s="468"/>
      <c r="J452" s="467"/>
      <c r="K452" s="469"/>
      <c r="L452" s="469"/>
      <c r="M452" s="469"/>
      <c r="N452" s="469"/>
      <c r="O452" s="470"/>
      <c r="P452" s="469"/>
      <c r="Q452" s="469"/>
      <c r="R452" s="469"/>
      <c r="S452" s="469"/>
      <c r="T452" s="35"/>
      <c r="U452" s="35"/>
      <c r="V452" s="35"/>
      <c r="W452" s="35"/>
      <c r="X452" s="35"/>
      <c r="Y452" s="35"/>
      <c r="Z452" s="35"/>
      <c r="AA452" s="35"/>
      <c r="AB452" s="35"/>
      <c r="AC452" s="35"/>
      <c r="AD452" s="35"/>
      <c r="AE452" s="35"/>
      <c r="AF452" s="35"/>
      <c r="AG452" s="35"/>
      <c r="AH452" s="35"/>
      <c r="AI452" s="35"/>
      <c r="AJ452" s="35"/>
      <c r="AK452" s="35"/>
      <c r="AL452" s="35"/>
      <c r="AM452" s="470"/>
    </row>
    <row r="453" spans="1:39" ht="18" customHeight="1">
      <c r="A453" s="463"/>
      <c r="B453" s="31"/>
      <c r="C453" s="463"/>
      <c r="D453" s="463"/>
      <c r="E453" s="463"/>
      <c r="F453" s="467"/>
      <c r="G453" s="467"/>
      <c r="H453" s="468"/>
      <c r="I453" s="468"/>
      <c r="J453" s="467"/>
      <c r="K453" s="469"/>
      <c r="L453" s="469"/>
      <c r="M453" s="469"/>
      <c r="N453" s="469"/>
      <c r="O453" s="470"/>
      <c r="P453" s="469"/>
      <c r="Q453" s="469"/>
      <c r="R453" s="469"/>
      <c r="S453" s="469"/>
      <c r="T453" s="35"/>
      <c r="U453" s="35"/>
      <c r="V453" s="35"/>
      <c r="W453" s="35"/>
      <c r="X453" s="35"/>
      <c r="Y453" s="35"/>
      <c r="Z453" s="35"/>
      <c r="AA453" s="35"/>
      <c r="AB453" s="35"/>
      <c r="AC453" s="35"/>
      <c r="AD453" s="35"/>
      <c r="AE453" s="35"/>
      <c r="AF453" s="35"/>
      <c r="AG453" s="35"/>
      <c r="AH453" s="35"/>
      <c r="AI453" s="35"/>
      <c r="AJ453" s="35"/>
      <c r="AK453" s="35"/>
      <c r="AL453" s="35"/>
      <c r="AM453" s="470"/>
    </row>
    <row r="454" spans="1:39" ht="18" customHeight="1">
      <c r="A454" s="463"/>
      <c r="B454" s="31"/>
      <c r="C454" s="463"/>
      <c r="D454" s="463"/>
      <c r="E454" s="463"/>
      <c r="F454" s="467"/>
      <c r="G454" s="467"/>
      <c r="H454" s="468"/>
      <c r="I454" s="468"/>
      <c r="J454" s="467"/>
      <c r="K454" s="469"/>
      <c r="L454" s="469"/>
      <c r="M454" s="469"/>
      <c r="N454" s="469"/>
      <c r="O454" s="470"/>
      <c r="P454" s="469"/>
      <c r="Q454" s="469"/>
      <c r="R454" s="469"/>
      <c r="S454" s="469"/>
      <c r="T454" s="35"/>
      <c r="U454" s="35"/>
      <c r="V454" s="35"/>
      <c r="W454" s="35"/>
      <c r="X454" s="35"/>
      <c r="Y454" s="35"/>
      <c r="Z454" s="35"/>
      <c r="AA454" s="35"/>
      <c r="AB454" s="35"/>
      <c r="AC454" s="35"/>
      <c r="AD454" s="35"/>
      <c r="AE454" s="35"/>
      <c r="AF454" s="35"/>
      <c r="AG454" s="35"/>
      <c r="AH454" s="35"/>
      <c r="AI454" s="35"/>
      <c r="AJ454" s="35"/>
      <c r="AK454" s="35"/>
      <c r="AL454" s="35"/>
      <c r="AM454" s="470"/>
    </row>
    <row r="455" spans="1:39" ht="18" customHeight="1">
      <c r="A455" s="463"/>
      <c r="B455" s="31"/>
      <c r="C455" s="463"/>
      <c r="D455" s="463"/>
      <c r="E455" s="463"/>
      <c r="F455" s="467"/>
      <c r="G455" s="467"/>
      <c r="H455" s="468"/>
      <c r="I455" s="468"/>
      <c r="J455" s="467"/>
      <c r="K455" s="469"/>
      <c r="L455" s="469"/>
      <c r="M455" s="469"/>
      <c r="N455" s="469"/>
      <c r="O455" s="470"/>
      <c r="P455" s="469"/>
      <c r="Q455" s="469"/>
      <c r="R455" s="469"/>
      <c r="S455" s="469"/>
      <c r="T455" s="35"/>
      <c r="U455" s="35"/>
      <c r="V455" s="35"/>
      <c r="W455" s="35"/>
      <c r="X455" s="35"/>
      <c r="Y455" s="35"/>
      <c r="Z455" s="35"/>
      <c r="AA455" s="35"/>
      <c r="AB455" s="35"/>
      <c r="AC455" s="35"/>
      <c r="AD455" s="35"/>
      <c r="AE455" s="35"/>
      <c r="AF455" s="35"/>
      <c r="AG455" s="35"/>
      <c r="AH455" s="35"/>
      <c r="AI455" s="35"/>
      <c r="AJ455" s="35"/>
      <c r="AK455" s="35"/>
      <c r="AL455" s="35"/>
      <c r="AM455" s="470"/>
    </row>
    <row r="456" spans="1:39" ht="18" customHeight="1">
      <c r="A456" s="463"/>
      <c r="B456" s="31"/>
      <c r="C456" s="463"/>
      <c r="D456" s="463"/>
      <c r="E456" s="463"/>
      <c r="F456" s="467"/>
      <c r="G456" s="467"/>
      <c r="H456" s="468"/>
      <c r="I456" s="468"/>
      <c r="J456" s="467"/>
      <c r="K456" s="469"/>
      <c r="L456" s="469"/>
      <c r="M456" s="469"/>
      <c r="N456" s="469"/>
      <c r="O456" s="470"/>
      <c r="P456" s="469"/>
      <c r="Q456" s="469"/>
      <c r="R456" s="469"/>
      <c r="S456" s="469"/>
      <c r="T456" s="35"/>
      <c r="U456" s="35"/>
      <c r="V456" s="35"/>
      <c r="W456" s="35"/>
      <c r="X456" s="35"/>
      <c r="Y456" s="35"/>
      <c r="Z456" s="35"/>
      <c r="AA456" s="35"/>
      <c r="AB456" s="35"/>
      <c r="AC456" s="35"/>
      <c r="AD456" s="35"/>
      <c r="AE456" s="35"/>
      <c r="AF456" s="35"/>
      <c r="AG456" s="35"/>
      <c r="AH456" s="35"/>
      <c r="AI456" s="35"/>
      <c r="AJ456" s="35"/>
      <c r="AK456" s="35"/>
      <c r="AL456" s="35"/>
      <c r="AM456" s="470"/>
    </row>
    <row r="457" spans="1:39" ht="18" customHeight="1">
      <c r="A457" s="463"/>
      <c r="B457" s="31"/>
      <c r="C457" s="463"/>
      <c r="D457" s="463"/>
      <c r="E457" s="463"/>
      <c r="F457" s="467"/>
      <c r="G457" s="467"/>
      <c r="H457" s="468"/>
      <c r="I457" s="468"/>
      <c r="J457" s="467"/>
      <c r="K457" s="469"/>
      <c r="L457" s="469"/>
      <c r="M457" s="469"/>
      <c r="N457" s="469"/>
      <c r="O457" s="470"/>
      <c r="P457" s="469"/>
      <c r="Q457" s="469"/>
      <c r="R457" s="469"/>
      <c r="S457" s="469"/>
      <c r="T457" s="35"/>
      <c r="U457" s="35"/>
      <c r="V457" s="35"/>
      <c r="W457" s="35"/>
      <c r="X457" s="35"/>
      <c r="Y457" s="35"/>
      <c r="Z457" s="35"/>
      <c r="AA457" s="35"/>
      <c r="AB457" s="35"/>
      <c r="AC457" s="35"/>
      <c r="AD457" s="35"/>
      <c r="AE457" s="35"/>
      <c r="AF457" s="35"/>
      <c r="AG457" s="35"/>
      <c r="AH457" s="35"/>
      <c r="AI457" s="35"/>
      <c r="AJ457" s="35"/>
      <c r="AK457" s="35"/>
      <c r="AL457" s="35"/>
      <c r="AM457" s="470"/>
    </row>
    <row r="458" spans="1:39" ht="18" customHeight="1">
      <c r="A458" s="463"/>
      <c r="B458" s="31"/>
      <c r="C458" s="463"/>
      <c r="D458" s="463"/>
      <c r="E458" s="463"/>
      <c r="F458" s="467"/>
      <c r="G458" s="467"/>
      <c r="H458" s="468"/>
      <c r="I458" s="468"/>
      <c r="J458" s="467"/>
      <c r="K458" s="469"/>
      <c r="L458" s="469"/>
      <c r="M458" s="469"/>
      <c r="N458" s="469"/>
      <c r="O458" s="470"/>
      <c r="P458" s="469"/>
      <c r="Q458" s="469"/>
      <c r="R458" s="469"/>
      <c r="S458" s="469"/>
      <c r="T458" s="35"/>
      <c r="U458" s="35"/>
      <c r="V458" s="35"/>
      <c r="W458" s="35"/>
      <c r="X458" s="35"/>
      <c r="Y458" s="35"/>
      <c r="Z458" s="35"/>
      <c r="AA458" s="35"/>
      <c r="AB458" s="35"/>
      <c r="AC458" s="35"/>
      <c r="AD458" s="35"/>
      <c r="AE458" s="35"/>
      <c r="AF458" s="35"/>
      <c r="AG458" s="35"/>
      <c r="AH458" s="35"/>
      <c r="AI458" s="35"/>
      <c r="AJ458" s="35"/>
      <c r="AK458" s="35"/>
      <c r="AL458" s="35"/>
      <c r="AM458" s="470"/>
    </row>
    <row r="459" spans="1:39" ht="18" customHeight="1">
      <c r="A459" s="463"/>
      <c r="B459" s="31"/>
      <c r="C459" s="463"/>
      <c r="D459" s="463"/>
      <c r="E459" s="463"/>
      <c r="F459" s="467"/>
      <c r="G459" s="467"/>
      <c r="H459" s="468"/>
      <c r="I459" s="468"/>
      <c r="J459" s="467"/>
      <c r="K459" s="469"/>
      <c r="L459" s="469"/>
      <c r="M459" s="469"/>
      <c r="N459" s="469"/>
      <c r="O459" s="470"/>
      <c r="P459" s="469"/>
      <c r="Q459" s="469"/>
      <c r="R459" s="469"/>
      <c r="S459" s="469"/>
      <c r="T459" s="35"/>
      <c r="U459" s="35"/>
      <c r="V459" s="35"/>
      <c r="W459" s="35"/>
      <c r="X459" s="35"/>
      <c r="Y459" s="35"/>
      <c r="Z459" s="35"/>
      <c r="AA459" s="35"/>
      <c r="AB459" s="35"/>
      <c r="AC459" s="35"/>
      <c r="AD459" s="35"/>
      <c r="AE459" s="35"/>
      <c r="AF459" s="35"/>
      <c r="AG459" s="35"/>
      <c r="AH459" s="35"/>
      <c r="AI459" s="35"/>
      <c r="AJ459" s="35"/>
      <c r="AK459" s="35"/>
      <c r="AL459" s="35"/>
      <c r="AM459" s="470"/>
    </row>
    <row r="460" spans="1:39" ht="18" customHeight="1">
      <c r="A460" s="463"/>
      <c r="B460" s="31"/>
      <c r="C460" s="463"/>
      <c r="D460" s="463"/>
      <c r="E460" s="463"/>
      <c r="F460" s="467"/>
      <c r="G460" s="467"/>
      <c r="H460" s="468"/>
      <c r="I460" s="468"/>
      <c r="J460" s="467"/>
      <c r="K460" s="469"/>
      <c r="L460" s="469"/>
      <c r="M460" s="469"/>
      <c r="N460" s="469"/>
      <c r="O460" s="470"/>
      <c r="P460" s="469"/>
      <c r="Q460" s="469"/>
      <c r="R460" s="469"/>
      <c r="S460" s="469"/>
      <c r="T460" s="35"/>
      <c r="U460" s="35"/>
      <c r="V460" s="35"/>
      <c r="W460" s="35"/>
      <c r="X460" s="35"/>
      <c r="Y460" s="35"/>
      <c r="Z460" s="35"/>
      <c r="AA460" s="35"/>
      <c r="AB460" s="35"/>
      <c r="AC460" s="35"/>
      <c r="AD460" s="35"/>
      <c r="AE460" s="35"/>
      <c r="AF460" s="35"/>
      <c r="AG460" s="35"/>
      <c r="AH460" s="35"/>
      <c r="AI460" s="35"/>
      <c r="AJ460" s="35"/>
      <c r="AK460" s="35"/>
      <c r="AL460" s="35"/>
      <c r="AM460" s="470"/>
    </row>
    <row r="461" spans="1:39" ht="18" customHeight="1">
      <c r="A461" s="463"/>
      <c r="B461" s="31"/>
      <c r="C461" s="463"/>
      <c r="D461" s="463"/>
      <c r="E461" s="463"/>
      <c r="F461" s="467"/>
      <c r="G461" s="467"/>
      <c r="H461" s="468"/>
      <c r="I461" s="468"/>
      <c r="J461" s="467"/>
      <c r="K461" s="469"/>
      <c r="L461" s="469"/>
      <c r="M461" s="469"/>
      <c r="N461" s="469"/>
      <c r="O461" s="470"/>
      <c r="P461" s="469"/>
      <c r="Q461" s="469"/>
      <c r="R461" s="469"/>
      <c r="S461" s="469"/>
      <c r="T461" s="35"/>
      <c r="U461" s="35"/>
      <c r="V461" s="35"/>
      <c r="W461" s="35"/>
      <c r="X461" s="35"/>
      <c r="Y461" s="35"/>
      <c r="Z461" s="35"/>
      <c r="AA461" s="35"/>
      <c r="AB461" s="35"/>
      <c r="AC461" s="35"/>
      <c r="AD461" s="35"/>
      <c r="AE461" s="35"/>
      <c r="AF461" s="35"/>
      <c r="AG461" s="35"/>
      <c r="AH461" s="35"/>
      <c r="AI461" s="35"/>
      <c r="AJ461" s="35"/>
      <c r="AK461" s="35"/>
      <c r="AL461" s="35"/>
      <c r="AM461" s="470"/>
    </row>
    <row r="462" spans="1:39" ht="18" customHeight="1">
      <c r="A462" s="463"/>
      <c r="B462" s="31"/>
      <c r="C462" s="463"/>
      <c r="D462" s="463"/>
      <c r="E462" s="463"/>
      <c r="F462" s="467"/>
      <c r="G462" s="467"/>
      <c r="H462" s="468"/>
      <c r="I462" s="468"/>
      <c r="J462" s="467"/>
      <c r="K462" s="469"/>
      <c r="L462" s="469"/>
      <c r="M462" s="469"/>
      <c r="N462" s="469"/>
      <c r="O462" s="470"/>
      <c r="P462" s="469"/>
      <c r="Q462" s="469"/>
      <c r="R462" s="469"/>
      <c r="S462" s="469"/>
      <c r="T462" s="35"/>
      <c r="U462" s="35"/>
      <c r="V462" s="35"/>
      <c r="W462" s="35"/>
      <c r="X462" s="35"/>
      <c r="Y462" s="35"/>
      <c r="Z462" s="35"/>
      <c r="AA462" s="35"/>
      <c r="AB462" s="35"/>
      <c r="AC462" s="35"/>
      <c r="AD462" s="35"/>
      <c r="AE462" s="35"/>
      <c r="AF462" s="35"/>
      <c r="AG462" s="35"/>
      <c r="AH462" s="35"/>
      <c r="AI462" s="35"/>
      <c r="AJ462" s="35"/>
      <c r="AK462" s="35"/>
      <c r="AL462" s="35"/>
      <c r="AM462" s="470"/>
    </row>
    <row r="463" spans="1:39" ht="18" customHeight="1">
      <c r="A463" s="463"/>
      <c r="B463" s="31"/>
      <c r="C463" s="463"/>
      <c r="D463" s="463"/>
      <c r="E463" s="463"/>
      <c r="F463" s="467"/>
      <c r="G463" s="467"/>
      <c r="H463" s="468"/>
      <c r="I463" s="468"/>
      <c r="J463" s="467"/>
      <c r="K463" s="469"/>
      <c r="L463" s="469"/>
      <c r="M463" s="469"/>
      <c r="N463" s="469"/>
      <c r="O463" s="470"/>
      <c r="P463" s="469"/>
      <c r="Q463" s="469"/>
      <c r="R463" s="469"/>
      <c r="S463" s="469"/>
      <c r="T463" s="35"/>
      <c r="U463" s="35"/>
      <c r="V463" s="35"/>
      <c r="W463" s="35"/>
      <c r="X463" s="35"/>
      <c r="Y463" s="35"/>
      <c r="Z463" s="35"/>
      <c r="AA463" s="35"/>
      <c r="AB463" s="35"/>
      <c r="AC463" s="35"/>
      <c r="AD463" s="35"/>
      <c r="AE463" s="35"/>
      <c r="AF463" s="35"/>
      <c r="AG463" s="35"/>
      <c r="AH463" s="35"/>
      <c r="AI463" s="35"/>
      <c r="AJ463" s="35"/>
      <c r="AK463" s="35"/>
      <c r="AL463" s="35"/>
      <c r="AM463" s="470"/>
    </row>
    <row r="464" spans="1:39" ht="18" customHeight="1">
      <c r="A464" s="463"/>
      <c r="B464" s="31"/>
      <c r="C464" s="463"/>
      <c r="D464" s="463"/>
      <c r="E464" s="463"/>
      <c r="F464" s="467"/>
      <c r="G464" s="467"/>
      <c r="H464" s="468"/>
      <c r="I464" s="468"/>
      <c r="J464" s="467"/>
      <c r="K464" s="469"/>
      <c r="L464" s="469"/>
      <c r="M464" s="469"/>
      <c r="N464" s="469"/>
      <c r="O464" s="470"/>
      <c r="P464" s="469"/>
      <c r="Q464" s="469"/>
      <c r="R464" s="469"/>
      <c r="S464" s="469"/>
      <c r="T464" s="35"/>
      <c r="U464" s="35"/>
      <c r="V464" s="35"/>
      <c r="W464" s="35"/>
      <c r="X464" s="35"/>
      <c r="Y464" s="35"/>
      <c r="Z464" s="35"/>
      <c r="AA464" s="35"/>
      <c r="AB464" s="35"/>
      <c r="AC464" s="35"/>
      <c r="AD464" s="35"/>
      <c r="AE464" s="35"/>
      <c r="AF464" s="35"/>
      <c r="AG464" s="35"/>
      <c r="AH464" s="35"/>
      <c r="AI464" s="35"/>
      <c r="AJ464" s="35"/>
      <c r="AK464" s="35"/>
      <c r="AL464" s="35"/>
      <c r="AM464" s="470"/>
    </row>
    <row r="465" spans="1:39" ht="18" customHeight="1">
      <c r="A465" s="463"/>
      <c r="B465" s="31"/>
      <c r="C465" s="463"/>
      <c r="D465" s="463"/>
      <c r="E465" s="463"/>
      <c r="F465" s="467"/>
      <c r="G465" s="467"/>
      <c r="H465" s="468"/>
      <c r="I465" s="468"/>
      <c r="J465" s="467"/>
      <c r="K465" s="469"/>
      <c r="L465" s="469"/>
      <c r="M465" s="469"/>
      <c r="N465" s="469"/>
      <c r="O465" s="470"/>
      <c r="P465" s="469"/>
      <c r="Q465" s="469"/>
      <c r="R465" s="469"/>
      <c r="S465" s="469"/>
      <c r="T465" s="35"/>
      <c r="U465" s="35"/>
      <c r="V465" s="35"/>
      <c r="W465" s="35"/>
      <c r="X465" s="35"/>
      <c r="Y465" s="35"/>
      <c r="Z465" s="35"/>
      <c r="AA465" s="35"/>
      <c r="AB465" s="35"/>
      <c r="AC465" s="35"/>
      <c r="AD465" s="35"/>
      <c r="AE465" s="35"/>
      <c r="AF465" s="35"/>
      <c r="AG465" s="35"/>
      <c r="AH465" s="35"/>
      <c r="AI465" s="35"/>
      <c r="AJ465" s="35"/>
      <c r="AK465" s="35"/>
      <c r="AL465" s="35"/>
      <c r="AM465" s="470"/>
    </row>
    <row r="466" spans="1:39" ht="18" customHeight="1">
      <c r="A466" s="463"/>
      <c r="B466" s="31"/>
      <c r="C466" s="463"/>
      <c r="D466" s="463"/>
      <c r="E466" s="463"/>
      <c r="F466" s="467"/>
      <c r="G466" s="467"/>
      <c r="H466" s="468"/>
      <c r="I466" s="468"/>
      <c r="J466" s="467"/>
      <c r="K466" s="469"/>
      <c r="L466" s="469"/>
      <c r="M466" s="469"/>
      <c r="N466" s="469"/>
      <c r="O466" s="470"/>
      <c r="P466" s="469"/>
      <c r="Q466" s="469"/>
      <c r="R466" s="469"/>
      <c r="S466" s="469"/>
      <c r="T466" s="35"/>
      <c r="U466" s="35"/>
      <c r="V466" s="35"/>
      <c r="W466" s="35"/>
      <c r="X466" s="35"/>
      <c r="Y466" s="35"/>
      <c r="Z466" s="35"/>
      <c r="AA466" s="35"/>
      <c r="AB466" s="35"/>
      <c r="AC466" s="35"/>
      <c r="AD466" s="35"/>
      <c r="AE466" s="35"/>
      <c r="AF466" s="35"/>
      <c r="AG466" s="35"/>
      <c r="AH466" s="35"/>
      <c r="AI466" s="35"/>
      <c r="AJ466" s="35"/>
      <c r="AK466" s="35"/>
      <c r="AL466" s="35"/>
      <c r="AM466" s="470"/>
    </row>
    <row r="467" spans="1:39" ht="18" customHeight="1">
      <c r="A467" s="463"/>
      <c r="B467" s="31"/>
      <c r="C467" s="463"/>
      <c r="D467" s="463"/>
      <c r="E467" s="463"/>
      <c r="F467" s="467"/>
      <c r="G467" s="467"/>
      <c r="H467" s="468"/>
      <c r="I467" s="468"/>
      <c r="J467" s="467"/>
      <c r="K467" s="469"/>
      <c r="L467" s="469"/>
      <c r="M467" s="469"/>
      <c r="N467" s="469"/>
      <c r="O467" s="470"/>
      <c r="P467" s="469"/>
      <c r="Q467" s="469"/>
      <c r="R467" s="469"/>
      <c r="S467" s="469"/>
      <c r="T467" s="35"/>
      <c r="U467" s="35"/>
      <c r="V467" s="35"/>
      <c r="W467" s="35"/>
      <c r="X467" s="35"/>
      <c r="Y467" s="35"/>
      <c r="Z467" s="35"/>
      <c r="AA467" s="35"/>
      <c r="AB467" s="35"/>
      <c r="AC467" s="35"/>
      <c r="AD467" s="35"/>
      <c r="AE467" s="35"/>
      <c r="AF467" s="35"/>
      <c r="AG467" s="35"/>
      <c r="AH467" s="35"/>
      <c r="AI467" s="35"/>
      <c r="AJ467" s="35"/>
      <c r="AK467" s="35"/>
      <c r="AL467" s="35"/>
      <c r="AM467" s="470"/>
    </row>
    <row r="468" spans="1:39" ht="18" customHeight="1">
      <c r="A468" s="463"/>
      <c r="B468" s="31"/>
      <c r="C468" s="463"/>
      <c r="D468" s="463"/>
      <c r="E468" s="463"/>
      <c r="F468" s="467"/>
      <c r="G468" s="467"/>
      <c r="H468" s="468"/>
      <c r="I468" s="468"/>
      <c r="J468" s="467"/>
      <c r="K468" s="469"/>
      <c r="L468" s="469"/>
      <c r="M468" s="469"/>
      <c r="N468" s="469"/>
      <c r="O468" s="470"/>
      <c r="P468" s="469"/>
      <c r="Q468" s="469"/>
      <c r="R468" s="469"/>
      <c r="S468" s="469"/>
      <c r="T468" s="35"/>
      <c r="U468" s="35"/>
      <c r="V468" s="35"/>
      <c r="W468" s="35"/>
      <c r="X468" s="35"/>
      <c r="Y468" s="35"/>
      <c r="Z468" s="35"/>
      <c r="AA468" s="35"/>
      <c r="AB468" s="35"/>
      <c r="AC468" s="35"/>
      <c r="AD468" s="35"/>
      <c r="AE468" s="35"/>
      <c r="AF468" s="35"/>
      <c r="AG468" s="35"/>
      <c r="AH468" s="35"/>
      <c r="AI468" s="35"/>
      <c r="AJ468" s="35"/>
      <c r="AK468" s="35"/>
      <c r="AL468" s="35"/>
      <c r="AM468" s="470"/>
    </row>
    <row r="469" spans="1:39" ht="18" customHeight="1">
      <c r="A469" s="463"/>
      <c r="B469" s="31"/>
      <c r="C469" s="463"/>
      <c r="D469" s="463"/>
      <c r="E469" s="463"/>
      <c r="F469" s="467"/>
      <c r="G469" s="467"/>
      <c r="H469" s="468"/>
      <c r="I469" s="468"/>
      <c r="J469" s="467"/>
      <c r="K469" s="469"/>
      <c r="L469" s="469"/>
      <c r="M469" s="469"/>
      <c r="N469" s="469"/>
      <c r="O469" s="470"/>
      <c r="P469" s="469"/>
      <c r="Q469" s="469"/>
      <c r="R469" s="469"/>
      <c r="S469" s="469"/>
      <c r="T469" s="35"/>
      <c r="U469" s="35"/>
      <c r="V469" s="35"/>
      <c r="W469" s="35"/>
      <c r="X469" s="35"/>
      <c r="Y469" s="35"/>
      <c r="Z469" s="35"/>
      <c r="AA469" s="35"/>
      <c r="AB469" s="35"/>
      <c r="AC469" s="35"/>
      <c r="AD469" s="35"/>
      <c r="AE469" s="35"/>
      <c r="AF469" s="35"/>
      <c r="AG469" s="35"/>
      <c r="AH469" s="35"/>
      <c r="AI469" s="35"/>
      <c r="AJ469" s="35"/>
      <c r="AK469" s="35"/>
      <c r="AL469" s="35"/>
      <c r="AM469" s="470"/>
    </row>
    <row r="470" spans="1:39" ht="18" customHeight="1">
      <c r="A470" s="463"/>
      <c r="B470" s="31"/>
      <c r="C470" s="463"/>
      <c r="D470" s="463"/>
      <c r="E470" s="463"/>
      <c r="F470" s="467"/>
      <c r="G470" s="467"/>
      <c r="H470" s="468"/>
      <c r="I470" s="468"/>
      <c r="J470" s="467"/>
      <c r="K470" s="469"/>
      <c r="L470" s="469"/>
      <c r="M470" s="469"/>
      <c r="N470" s="469"/>
      <c r="O470" s="470"/>
      <c r="P470" s="469"/>
      <c r="Q470" s="469"/>
      <c r="R470" s="469"/>
      <c r="S470" s="469"/>
      <c r="T470" s="35"/>
      <c r="U470" s="35"/>
      <c r="V470" s="35"/>
      <c r="W470" s="35"/>
      <c r="X470" s="35"/>
      <c r="Y470" s="35"/>
      <c r="Z470" s="35"/>
      <c r="AA470" s="35"/>
      <c r="AB470" s="35"/>
      <c r="AC470" s="35"/>
      <c r="AD470" s="35"/>
      <c r="AE470" s="35"/>
      <c r="AF470" s="35"/>
      <c r="AG470" s="35"/>
      <c r="AH470" s="35"/>
      <c r="AI470" s="35"/>
      <c r="AJ470" s="35"/>
      <c r="AK470" s="35"/>
      <c r="AL470" s="35"/>
      <c r="AM470" s="470"/>
    </row>
    <row r="471" spans="1:39" ht="18" customHeight="1">
      <c r="A471" s="463"/>
      <c r="B471" s="31"/>
      <c r="C471" s="463"/>
      <c r="D471" s="463"/>
      <c r="E471" s="463"/>
      <c r="F471" s="467"/>
      <c r="G471" s="467"/>
      <c r="H471" s="468"/>
      <c r="I471" s="468"/>
      <c r="J471" s="467"/>
      <c r="K471" s="469"/>
      <c r="L471" s="469"/>
      <c r="M471" s="469"/>
      <c r="N471" s="469"/>
      <c r="O471" s="470"/>
      <c r="P471" s="469"/>
      <c r="Q471" s="469"/>
      <c r="R471" s="469"/>
      <c r="S471" s="469"/>
      <c r="T471" s="35"/>
      <c r="U471" s="35"/>
      <c r="V471" s="35"/>
      <c r="W471" s="35"/>
      <c r="X471" s="35"/>
      <c r="Y471" s="35"/>
      <c r="Z471" s="35"/>
      <c r="AA471" s="35"/>
      <c r="AB471" s="35"/>
      <c r="AC471" s="35"/>
      <c r="AD471" s="35"/>
      <c r="AE471" s="35"/>
      <c r="AF471" s="35"/>
      <c r="AG471" s="35"/>
      <c r="AH471" s="35"/>
      <c r="AI471" s="35"/>
      <c r="AJ471" s="35"/>
      <c r="AK471" s="35"/>
      <c r="AL471" s="35"/>
      <c r="AM471" s="470"/>
    </row>
    <row r="472" spans="1:39" ht="18" customHeight="1">
      <c r="A472" s="463"/>
      <c r="B472" s="31"/>
      <c r="C472" s="463"/>
      <c r="D472" s="463"/>
      <c r="E472" s="463"/>
      <c r="F472" s="467"/>
      <c r="G472" s="467"/>
      <c r="H472" s="468"/>
      <c r="I472" s="468"/>
      <c r="J472" s="467"/>
      <c r="K472" s="469"/>
      <c r="L472" s="469"/>
      <c r="M472" s="469"/>
      <c r="N472" s="469"/>
      <c r="O472" s="470"/>
      <c r="P472" s="469"/>
      <c r="Q472" s="469"/>
      <c r="R472" s="469"/>
      <c r="S472" s="469"/>
      <c r="T472" s="35"/>
      <c r="U472" s="35"/>
      <c r="V472" s="35"/>
      <c r="W472" s="35"/>
      <c r="X472" s="35"/>
      <c r="Y472" s="35"/>
      <c r="Z472" s="35"/>
      <c r="AA472" s="35"/>
      <c r="AB472" s="35"/>
      <c r="AC472" s="35"/>
      <c r="AD472" s="35"/>
      <c r="AE472" s="35"/>
      <c r="AF472" s="35"/>
      <c r="AG472" s="35"/>
      <c r="AH472" s="35"/>
      <c r="AI472" s="35"/>
      <c r="AJ472" s="35"/>
      <c r="AK472" s="35"/>
      <c r="AL472" s="35"/>
      <c r="AM472" s="470"/>
    </row>
    <row r="473" spans="1:39" ht="18" customHeight="1">
      <c r="A473" s="463"/>
      <c r="B473" s="31"/>
      <c r="C473" s="463"/>
      <c r="D473" s="463"/>
      <c r="E473" s="463"/>
      <c r="F473" s="467"/>
      <c r="G473" s="467"/>
      <c r="H473" s="468"/>
      <c r="I473" s="468"/>
      <c r="J473" s="467"/>
      <c r="K473" s="469"/>
      <c r="L473" s="469"/>
      <c r="M473" s="469"/>
      <c r="N473" s="469"/>
      <c r="O473" s="470"/>
      <c r="P473" s="469"/>
      <c r="Q473" s="469"/>
      <c r="R473" s="469"/>
      <c r="S473" s="469"/>
      <c r="T473" s="35"/>
      <c r="U473" s="35"/>
      <c r="V473" s="35"/>
      <c r="W473" s="35"/>
      <c r="X473" s="35"/>
      <c r="Y473" s="35"/>
      <c r="Z473" s="35"/>
      <c r="AA473" s="35"/>
      <c r="AB473" s="35"/>
      <c r="AC473" s="35"/>
      <c r="AD473" s="35"/>
      <c r="AE473" s="35"/>
      <c r="AF473" s="35"/>
      <c r="AG473" s="35"/>
      <c r="AH473" s="35"/>
      <c r="AI473" s="35"/>
      <c r="AJ473" s="35"/>
      <c r="AK473" s="35"/>
      <c r="AL473" s="35"/>
      <c r="AM473" s="470"/>
    </row>
    <row r="474" spans="1:39" ht="18" customHeight="1">
      <c r="A474" s="463"/>
      <c r="B474" s="31"/>
      <c r="C474" s="463"/>
      <c r="D474" s="463"/>
      <c r="E474" s="463"/>
      <c r="F474" s="467"/>
      <c r="G474" s="467"/>
      <c r="H474" s="468"/>
      <c r="I474" s="468"/>
      <c r="J474" s="467"/>
      <c r="K474" s="469"/>
      <c r="L474" s="469"/>
      <c r="M474" s="469"/>
      <c r="N474" s="469"/>
      <c r="O474" s="470"/>
      <c r="P474" s="469"/>
      <c r="Q474" s="469"/>
      <c r="R474" s="469"/>
      <c r="S474" s="469"/>
      <c r="T474" s="35"/>
      <c r="U474" s="35"/>
      <c r="V474" s="35"/>
      <c r="W474" s="35"/>
      <c r="X474" s="35"/>
      <c r="Y474" s="35"/>
      <c r="Z474" s="35"/>
      <c r="AA474" s="35"/>
      <c r="AB474" s="35"/>
      <c r="AC474" s="35"/>
      <c r="AD474" s="35"/>
      <c r="AE474" s="35"/>
      <c r="AF474" s="35"/>
      <c r="AG474" s="35"/>
      <c r="AH474" s="35"/>
      <c r="AI474" s="35"/>
      <c r="AJ474" s="35"/>
      <c r="AK474" s="35"/>
      <c r="AL474" s="35"/>
      <c r="AM474" s="470"/>
    </row>
    <row r="475" spans="1:39" ht="18" customHeight="1">
      <c r="A475" s="463"/>
      <c r="B475" s="31"/>
      <c r="C475" s="463"/>
      <c r="D475" s="463"/>
      <c r="E475" s="463"/>
      <c r="F475" s="467"/>
      <c r="G475" s="467"/>
      <c r="H475" s="468"/>
      <c r="I475" s="468"/>
      <c r="J475" s="467"/>
      <c r="K475" s="469"/>
      <c r="L475" s="469"/>
      <c r="M475" s="469"/>
      <c r="N475" s="469"/>
      <c r="O475" s="470"/>
      <c r="P475" s="469"/>
      <c r="Q475" s="469"/>
      <c r="R475" s="469"/>
      <c r="S475" s="469"/>
      <c r="T475" s="35"/>
      <c r="U475" s="35"/>
      <c r="V475" s="35"/>
      <c r="W475" s="35"/>
      <c r="X475" s="35"/>
      <c r="Y475" s="35"/>
      <c r="Z475" s="35"/>
      <c r="AA475" s="35"/>
      <c r="AB475" s="35"/>
      <c r="AC475" s="35"/>
      <c r="AD475" s="35"/>
      <c r="AE475" s="35"/>
      <c r="AF475" s="35"/>
      <c r="AG475" s="35"/>
      <c r="AH475" s="35"/>
      <c r="AI475" s="35"/>
      <c r="AJ475" s="35"/>
      <c r="AK475" s="35"/>
      <c r="AL475" s="35"/>
      <c r="AM475" s="470"/>
    </row>
    <row r="476" spans="1:39" ht="18" customHeight="1">
      <c r="A476" s="463"/>
      <c r="B476" s="31"/>
      <c r="C476" s="463"/>
      <c r="D476" s="463"/>
      <c r="E476" s="463"/>
      <c r="F476" s="467"/>
      <c r="G476" s="467"/>
      <c r="H476" s="468"/>
      <c r="I476" s="468"/>
      <c r="J476" s="467"/>
      <c r="K476" s="469"/>
      <c r="L476" s="469"/>
      <c r="M476" s="469"/>
      <c r="N476" s="469"/>
      <c r="O476" s="470"/>
      <c r="P476" s="469"/>
      <c r="Q476" s="469"/>
      <c r="R476" s="469"/>
      <c r="S476" s="469"/>
      <c r="T476" s="35"/>
      <c r="U476" s="35"/>
      <c r="V476" s="35"/>
      <c r="W476" s="35"/>
      <c r="X476" s="35"/>
      <c r="Y476" s="35"/>
      <c r="Z476" s="35"/>
      <c r="AA476" s="35"/>
      <c r="AB476" s="35"/>
      <c r="AC476" s="35"/>
      <c r="AD476" s="35"/>
      <c r="AE476" s="35"/>
      <c r="AF476" s="35"/>
      <c r="AG476" s="35"/>
      <c r="AH476" s="35"/>
      <c r="AI476" s="35"/>
      <c r="AJ476" s="35"/>
      <c r="AK476" s="35"/>
      <c r="AL476" s="35"/>
      <c r="AM476" s="470"/>
    </row>
    <row r="477" spans="1:39" ht="18" customHeight="1">
      <c r="A477" s="463"/>
      <c r="B477" s="31"/>
      <c r="C477" s="463"/>
      <c r="D477" s="463"/>
      <c r="E477" s="463"/>
      <c r="F477" s="467"/>
      <c r="G477" s="467"/>
      <c r="H477" s="468"/>
      <c r="I477" s="468"/>
      <c r="J477" s="467"/>
      <c r="K477" s="469"/>
      <c r="L477" s="469"/>
      <c r="M477" s="469"/>
      <c r="N477" s="469"/>
      <c r="O477" s="470"/>
      <c r="P477" s="469"/>
      <c r="Q477" s="469"/>
      <c r="R477" s="469"/>
      <c r="S477" s="469"/>
      <c r="T477" s="35"/>
      <c r="U477" s="35"/>
      <c r="V477" s="35"/>
      <c r="W477" s="35"/>
      <c r="X477" s="35"/>
      <c r="Y477" s="35"/>
      <c r="Z477" s="35"/>
      <c r="AA477" s="35"/>
      <c r="AB477" s="35"/>
      <c r="AC477" s="35"/>
      <c r="AD477" s="35"/>
      <c r="AE477" s="35"/>
      <c r="AF477" s="35"/>
      <c r="AG477" s="35"/>
      <c r="AH477" s="35"/>
      <c r="AI477" s="35"/>
      <c r="AJ477" s="35"/>
      <c r="AK477" s="35"/>
      <c r="AL477" s="35"/>
      <c r="AM477" s="470"/>
    </row>
    <row r="478" spans="1:39" ht="18" customHeight="1">
      <c r="A478" s="463"/>
      <c r="B478" s="31"/>
      <c r="C478" s="463"/>
      <c r="D478" s="463"/>
      <c r="E478" s="463"/>
      <c r="F478" s="467"/>
      <c r="G478" s="467"/>
      <c r="H478" s="468"/>
      <c r="I478" s="468"/>
      <c r="J478" s="467"/>
      <c r="K478" s="469"/>
      <c r="L478" s="469"/>
      <c r="M478" s="469"/>
      <c r="N478" s="469"/>
      <c r="O478" s="470"/>
      <c r="P478" s="469"/>
      <c r="Q478" s="469"/>
      <c r="R478" s="469"/>
      <c r="S478" s="469"/>
      <c r="T478" s="35"/>
      <c r="U478" s="35"/>
      <c r="V478" s="35"/>
      <c r="W478" s="35"/>
      <c r="X478" s="35"/>
      <c r="Y478" s="35"/>
      <c r="Z478" s="35"/>
      <c r="AA478" s="35"/>
      <c r="AB478" s="35"/>
      <c r="AC478" s="35"/>
      <c r="AD478" s="35"/>
      <c r="AE478" s="35"/>
      <c r="AF478" s="35"/>
      <c r="AG478" s="35"/>
      <c r="AH478" s="35"/>
      <c r="AI478" s="35"/>
      <c r="AJ478" s="35"/>
      <c r="AK478" s="35"/>
      <c r="AL478" s="35"/>
      <c r="AM478" s="470"/>
    </row>
    <row r="479" spans="1:39" ht="18" customHeight="1">
      <c r="A479" s="463"/>
      <c r="B479" s="31"/>
      <c r="C479" s="463"/>
      <c r="D479" s="463"/>
      <c r="E479" s="463"/>
      <c r="F479" s="467"/>
      <c r="G479" s="467"/>
      <c r="H479" s="468"/>
      <c r="I479" s="468"/>
      <c r="J479" s="467"/>
      <c r="K479" s="469"/>
      <c r="L479" s="469"/>
      <c r="M479" s="469"/>
      <c r="N479" s="469"/>
      <c r="O479" s="470"/>
      <c r="P479" s="469"/>
      <c r="Q479" s="469"/>
      <c r="R479" s="469"/>
      <c r="S479" s="469"/>
      <c r="T479" s="35"/>
      <c r="U479" s="35"/>
      <c r="V479" s="35"/>
      <c r="W479" s="35"/>
      <c r="X479" s="35"/>
      <c r="Y479" s="35"/>
      <c r="Z479" s="35"/>
      <c r="AA479" s="35"/>
      <c r="AB479" s="35"/>
      <c r="AC479" s="35"/>
      <c r="AD479" s="35"/>
      <c r="AE479" s="35"/>
      <c r="AF479" s="35"/>
      <c r="AG479" s="35"/>
      <c r="AH479" s="35"/>
      <c r="AI479" s="35"/>
      <c r="AJ479" s="35"/>
      <c r="AK479" s="35"/>
      <c r="AL479" s="35"/>
      <c r="AM479" s="470"/>
    </row>
    <row r="480" spans="1:39" ht="18" customHeight="1">
      <c r="A480" s="463"/>
      <c r="B480" s="31"/>
      <c r="C480" s="463"/>
      <c r="D480" s="463"/>
      <c r="E480" s="463"/>
      <c r="F480" s="467"/>
      <c r="G480" s="467"/>
      <c r="H480" s="468"/>
      <c r="I480" s="468"/>
      <c r="J480" s="467"/>
      <c r="K480" s="469"/>
      <c r="L480" s="469"/>
      <c r="M480" s="469"/>
      <c r="N480" s="469"/>
      <c r="O480" s="470"/>
      <c r="P480" s="469"/>
      <c r="Q480" s="469"/>
      <c r="R480" s="469"/>
      <c r="S480" s="469"/>
      <c r="T480" s="35"/>
      <c r="U480" s="35"/>
      <c r="V480" s="35"/>
      <c r="W480" s="35"/>
      <c r="X480" s="35"/>
      <c r="Y480" s="35"/>
      <c r="Z480" s="35"/>
      <c r="AA480" s="35"/>
      <c r="AB480" s="35"/>
      <c r="AC480" s="35"/>
      <c r="AD480" s="35"/>
      <c r="AE480" s="35"/>
      <c r="AF480" s="35"/>
      <c r="AG480" s="35"/>
      <c r="AH480" s="35"/>
      <c r="AI480" s="35"/>
      <c r="AJ480" s="35"/>
      <c r="AK480" s="35"/>
      <c r="AL480" s="35"/>
      <c r="AM480" s="470"/>
    </row>
    <row r="481" spans="1:39" ht="18" customHeight="1">
      <c r="A481" s="463"/>
      <c r="B481" s="31"/>
      <c r="C481" s="463"/>
      <c r="D481" s="463"/>
      <c r="E481" s="463"/>
      <c r="F481" s="467"/>
      <c r="G481" s="467"/>
      <c r="H481" s="468"/>
      <c r="I481" s="468"/>
      <c r="J481" s="467"/>
      <c r="K481" s="469"/>
      <c r="L481" s="469"/>
      <c r="M481" s="469"/>
      <c r="N481" s="469"/>
      <c r="O481" s="470"/>
      <c r="P481" s="469"/>
      <c r="Q481" s="469"/>
      <c r="R481" s="469"/>
      <c r="S481" s="469"/>
      <c r="T481" s="35"/>
      <c r="U481" s="35"/>
      <c r="V481" s="35"/>
      <c r="W481" s="35"/>
      <c r="X481" s="35"/>
      <c r="Y481" s="35"/>
      <c r="Z481" s="35"/>
      <c r="AA481" s="35"/>
      <c r="AB481" s="35"/>
      <c r="AC481" s="35"/>
      <c r="AD481" s="35"/>
      <c r="AE481" s="35"/>
      <c r="AF481" s="35"/>
      <c r="AG481" s="35"/>
      <c r="AH481" s="35"/>
      <c r="AI481" s="35"/>
      <c r="AJ481" s="35"/>
      <c r="AK481" s="35"/>
      <c r="AL481" s="35"/>
      <c r="AM481" s="470"/>
    </row>
    <row r="482" spans="1:39" ht="18" customHeight="1">
      <c r="A482" s="463"/>
      <c r="B482" s="31"/>
      <c r="C482" s="463"/>
      <c r="D482" s="463"/>
      <c r="E482" s="463"/>
      <c r="F482" s="467"/>
      <c r="G482" s="467"/>
      <c r="H482" s="468"/>
      <c r="I482" s="468"/>
      <c r="J482" s="467"/>
      <c r="K482" s="469"/>
      <c r="L482" s="469"/>
      <c r="M482" s="469"/>
      <c r="N482" s="469"/>
      <c r="O482" s="470"/>
      <c r="P482" s="469"/>
      <c r="Q482" s="469"/>
      <c r="R482" s="469"/>
      <c r="S482" s="469"/>
      <c r="T482" s="35"/>
      <c r="U482" s="35"/>
      <c r="V482" s="35"/>
      <c r="W482" s="35"/>
      <c r="X482" s="35"/>
      <c r="Y482" s="35"/>
      <c r="Z482" s="35"/>
      <c r="AA482" s="35"/>
      <c r="AB482" s="35"/>
      <c r="AC482" s="35"/>
      <c r="AD482" s="35"/>
      <c r="AE482" s="35"/>
      <c r="AF482" s="35"/>
      <c r="AG482" s="35"/>
      <c r="AH482" s="35"/>
      <c r="AI482" s="35"/>
      <c r="AJ482" s="35"/>
      <c r="AK482" s="35"/>
      <c r="AL482" s="35"/>
      <c r="AM482" s="470"/>
    </row>
    <row r="483" spans="1:39" ht="18" customHeight="1">
      <c r="A483" s="463"/>
      <c r="B483" s="31"/>
      <c r="C483" s="463"/>
      <c r="D483" s="463"/>
      <c r="E483" s="463"/>
      <c r="F483" s="467"/>
      <c r="G483" s="467"/>
      <c r="H483" s="468"/>
      <c r="I483" s="468"/>
      <c r="J483" s="467"/>
      <c r="K483" s="469"/>
      <c r="L483" s="469"/>
      <c r="M483" s="469"/>
      <c r="N483" s="469"/>
      <c r="O483" s="470"/>
      <c r="P483" s="469"/>
      <c r="Q483" s="469"/>
      <c r="R483" s="469"/>
      <c r="S483" s="469"/>
      <c r="T483" s="35"/>
      <c r="U483" s="35"/>
      <c r="V483" s="35"/>
      <c r="W483" s="35"/>
      <c r="X483" s="35"/>
      <c r="Y483" s="35"/>
      <c r="Z483" s="35"/>
      <c r="AA483" s="35"/>
      <c r="AB483" s="35"/>
      <c r="AC483" s="35"/>
      <c r="AD483" s="35"/>
      <c r="AE483" s="35"/>
      <c r="AF483" s="35"/>
      <c r="AG483" s="35"/>
      <c r="AH483" s="35"/>
      <c r="AI483" s="35"/>
      <c r="AJ483" s="35"/>
      <c r="AK483" s="35"/>
      <c r="AL483" s="35"/>
      <c r="AM483" s="470"/>
    </row>
    <row r="484" spans="1:39" ht="18" customHeight="1">
      <c r="A484" s="463"/>
      <c r="B484" s="31"/>
      <c r="C484" s="463"/>
      <c r="D484" s="463"/>
      <c r="E484" s="463"/>
      <c r="F484" s="467"/>
      <c r="G484" s="467"/>
      <c r="H484" s="468"/>
      <c r="I484" s="468"/>
      <c r="J484" s="467"/>
      <c r="K484" s="469"/>
      <c r="L484" s="469"/>
      <c r="M484" s="469"/>
      <c r="N484" s="469"/>
      <c r="O484" s="470"/>
      <c r="P484" s="469"/>
      <c r="Q484" s="469"/>
      <c r="R484" s="469"/>
      <c r="S484" s="469"/>
      <c r="T484" s="35"/>
      <c r="U484" s="35"/>
      <c r="V484" s="35"/>
      <c r="W484" s="35"/>
      <c r="X484" s="35"/>
      <c r="Y484" s="35"/>
      <c r="Z484" s="35"/>
      <c r="AA484" s="35"/>
      <c r="AB484" s="35"/>
      <c r="AC484" s="35"/>
      <c r="AD484" s="35"/>
      <c r="AE484" s="35"/>
      <c r="AF484" s="35"/>
      <c r="AG484" s="35"/>
      <c r="AH484" s="35"/>
      <c r="AI484" s="35"/>
      <c r="AJ484" s="35"/>
      <c r="AK484" s="35"/>
      <c r="AL484" s="35"/>
      <c r="AM484" s="470"/>
    </row>
    <row r="485" spans="1:39" ht="18" customHeight="1">
      <c r="A485" s="463"/>
      <c r="B485" s="31"/>
      <c r="C485" s="463"/>
      <c r="D485" s="463"/>
      <c r="E485" s="463"/>
      <c r="F485" s="467"/>
      <c r="G485" s="467"/>
      <c r="H485" s="468"/>
      <c r="I485" s="468"/>
      <c r="J485" s="467"/>
      <c r="K485" s="469"/>
      <c r="L485" s="469"/>
      <c r="M485" s="469"/>
      <c r="N485" s="469"/>
      <c r="O485" s="470"/>
      <c r="P485" s="469"/>
      <c r="Q485" s="469"/>
      <c r="R485" s="469"/>
      <c r="S485" s="469"/>
      <c r="T485" s="35"/>
      <c r="U485" s="35"/>
      <c r="V485" s="35"/>
      <c r="W485" s="35"/>
      <c r="X485" s="35"/>
      <c r="Y485" s="35"/>
      <c r="Z485" s="35"/>
      <c r="AA485" s="35"/>
      <c r="AB485" s="35"/>
      <c r="AC485" s="35"/>
      <c r="AD485" s="35"/>
      <c r="AE485" s="35"/>
      <c r="AF485" s="35"/>
      <c r="AG485" s="35"/>
      <c r="AH485" s="35"/>
      <c r="AI485" s="35"/>
      <c r="AJ485" s="35"/>
      <c r="AK485" s="35"/>
      <c r="AL485" s="35"/>
      <c r="AM485" s="470"/>
    </row>
    <row r="486" spans="1:39" ht="18" customHeight="1">
      <c r="A486" s="463"/>
      <c r="B486" s="31"/>
      <c r="C486" s="463"/>
      <c r="D486" s="463"/>
      <c r="E486" s="463"/>
      <c r="F486" s="467"/>
      <c r="G486" s="467"/>
      <c r="H486" s="468"/>
      <c r="I486" s="468"/>
      <c r="J486" s="467"/>
      <c r="K486" s="469"/>
      <c r="L486" s="469"/>
      <c r="M486" s="469"/>
      <c r="N486" s="469"/>
      <c r="O486" s="470"/>
      <c r="P486" s="469"/>
      <c r="Q486" s="469"/>
      <c r="R486" s="469"/>
      <c r="S486" s="469"/>
      <c r="T486" s="35"/>
      <c r="U486" s="35"/>
      <c r="V486" s="35"/>
      <c r="W486" s="35"/>
      <c r="X486" s="35"/>
      <c r="Y486" s="35"/>
      <c r="Z486" s="35"/>
      <c r="AA486" s="35"/>
      <c r="AB486" s="35"/>
      <c r="AC486" s="35"/>
      <c r="AD486" s="35"/>
      <c r="AE486" s="35"/>
      <c r="AF486" s="35"/>
      <c r="AG486" s="35"/>
      <c r="AH486" s="35"/>
      <c r="AI486" s="35"/>
      <c r="AJ486" s="35"/>
      <c r="AK486" s="35"/>
      <c r="AL486" s="35"/>
      <c r="AM486" s="470"/>
    </row>
    <row r="487" spans="1:39" ht="18" customHeight="1">
      <c r="A487" s="463"/>
      <c r="B487" s="31"/>
      <c r="C487" s="463"/>
      <c r="D487" s="463"/>
      <c r="E487" s="463"/>
      <c r="F487" s="467"/>
      <c r="G487" s="467"/>
      <c r="H487" s="468"/>
      <c r="I487" s="468"/>
      <c r="J487" s="467"/>
      <c r="K487" s="469"/>
      <c r="L487" s="469"/>
      <c r="M487" s="469"/>
      <c r="N487" s="469"/>
      <c r="O487" s="470"/>
      <c r="P487" s="469"/>
      <c r="Q487" s="469"/>
      <c r="R487" s="469"/>
      <c r="S487" s="469"/>
      <c r="T487" s="35"/>
      <c r="U487" s="35"/>
      <c r="V487" s="35"/>
      <c r="W487" s="35"/>
      <c r="X487" s="35"/>
      <c r="Y487" s="35"/>
      <c r="Z487" s="35"/>
      <c r="AA487" s="35"/>
      <c r="AB487" s="35"/>
      <c r="AC487" s="35"/>
      <c r="AD487" s="35"/>
      <c r="AE487" s="35"/>
      <c r="AF487" s="35"/>
      <c r="AG487" s="35"/>
      <c r="AH487" s="35"/>
      <c r="AI487" s="35"/>
      <c r="AJ487" s="35"/>
      <c r="AK487" s="35"/>
      <c r="AL487" s="35"/>
      <c r="AM487" s="470"/>
    </row>
    <row r="488" spans="1:39" ht="18" customHeight="1">
      <c r="A488" s="463"/>
      <c r="B488" s="31"/>
      <c r="C488" s="463"/>
      <c r="D488" s="463"/>
      <c r="E488" s="463"/>
      <c r="F488" s="467"/>
      <c r="G488" s="467"/>
      <c r="H488" s="468"/>
      <c r="I488" s="468"/>
      <c r="J488" s="467"/>
      <c r="K488" s="469"/>
      <c r="L488" s="469"/>
      <c r="M488" s="469"/>
      <c r="N488" s="469"/>
      <c r="O488" s="470"/>
      <c r="P488" s="469"/>
      <c r="Q488" s="469"/>
      <c r="R488" s="469"/>
      <c r="S488" s="469"/>
      <c r="T488" s="35"/>
      <c r="U488" s="35"/>
      <c r="V488" s="35"/>
      <c r="W488" s="35"/>
      <c r="X488" s="35"/>
      <c r="Y488" s="35"/>
      <c r="Z488" s="35"/>
      <c r="AA488" s="35"/>
      <c r="AB488" s="35"/>
      <c r="AC488" s="35"/>
      <c r="AD488" s="35"/>
      <c r="AE488" s="35"/>
      <c r="AF488" s="35"/>
      <c r="AG488" s="35"/>
      <c r="AH488" s="35"/>
      <c r="AI488" s="35"/>
      <c r="AJ488" s="35"/>
      <c r="AK488" s="35"/>
      <c r="AL488" s="35"/>
      <c r="AM488" s="470"/>
    </row>
    <row r="489" spans="1:39" ht="18" customHeight="1">
      <c r="A489" s="463"/>
      <c r="B489" s="31"/>
      <c r="C489" s="463"/>
      <c r="D489" s="463"/>
      <c r="E489" s="463"/>
      <c r="F489" s="467"/>
      <c r="G489" s="467"/>
      <c r="H489" s="468"/>
      <c r="I489" s="468"/>
      <c r="J489" s="467"/>
      <c r="K489" s="469"/>
      <c r="L489" s="469"/>
      <c r="M489" s="469"/>
      <c r="N489" s="469"/>
      <c r="O489" s="470"/>
      <c r="P489" s="469"/>
      <c r="Q489" s="469"/>
      <c r="R489" s="469"/>
      <c r="S489" s="469"/>
      <c r="T489" s="35"/>
      <c r="U489" s="35"/>
      <c r="V489" s="35"/>
      <c r="W489" s="35"/>
      <c r="X489" s="35"/>
      <c r="Y489" s="35"/>
      <c r="Z489" s="35"/>
      <c r="AA489" s="35"/>
      <c r="AB489" s="35"/>
      <c r="AC489" s="35"/>
      <c r="AD489" s="35"/>
      <c r="AE489" s="35"/>
      <c r="AF489" s="35"/>
      <c r="AG489" s="35"/>
      <c r="AH489" s="35"/>
      <c r="AI489" s="35"/>
      <c r="AJ489" s="35"/>
      <c r="AK489" s="35"/>
      <c r="AL489" s="35"/>
      <c r="AM489" s="470"/>
    </row>
    <row r="490" spans="1:39" ht="18" customHeight="1">
      <c r="A490" s="463"/>
      <c r="B490" s="31"/>
      <c r="C490" s="463"/>
      <c r="D490" s="463"/>
      <c r="E490" s="463"/>
      <c r="F490" s="467"/>
      <c r="G490" s="467"/>
      <c r="H490" s="468"/>
      <c r="I490" s="468"/>
      <c r="J490" s="467"/>
      <c r="K490" s="469"/>
      <c r="L490" s="469"/>
      <c r="M490" s="469"/>
      <c r="N490" s="469"/>
      <c r="O490" s="470"/>
      <c r="P490" s="469"/>
      <c r="Q490" s="469"/>
      <c r="R490" s="469"/>
      <c r="S490" s="469"/>
      <c r="T490" s="35"/>
      <c r="U490" s="35"/>
      <c r="V490" s="35"/>
      <c r="W490" s="35"/>
      <c r="X490" s="35"/>
      <c r="Y490" s="35"/>
      <c r="Z490" s="35"/>
      <c r="AA490" s="35"/>
      <c r="AB490" s="35"/>
      <c r="AC490" s="35"/>
      <c r="AD490" s="35"/>
      <c r="AE490" s="35"/>
      <c r="AF490" s="35"/>
      <c r="AG490" s="35"/>
      <c r="AH490" s="35"/>
      <c r="AI490" s="35"/>
      <c r="AJ490" s="35"/>
      <c r="AK490" s="35"/>
      <c r="AL490" s="35"/>
      <c r="AM490" s="470"/>
    </row>
    <row r="491" spans="1:39" ht="18" customHeight="1">
      <c r="A491" s="463"/>
      <c r="B491" s="31"/>
      <c r="C491" s="463"/>
      <c r="D491" s="463"/>
      <c r="E491" s="463"/>
      <c r="F491" s="467"/>
      <c r="G491" s="467"/>
      <c r="H491" s="468"/>
      <c r="I491" s="468"/>
      <c r="J491" s="467"/>
      <c r="K491" s="469"/>
      <c r="L491" s="469"/>
      <c r="M491" s="469"/>
      <c r="N491" s="469"/>
      <c r="O491" s="470"/>
      <c r="P491" s="469"/>
      <c r="Q491" s="469"/>
      <c r="R491" s="469"/>
      <c r="S491" s="469"/>
      <c r="T491" s="35"/>
      <c r="U491" s="35"/>
      <c r="V491" s="35"/>
      <c r="W491" s="35"/>
      <c r="X491" s="35"/>
      <c r="Y491" s="35"/>
      <c r="Z491" s="35"/>
      <c r="AA491" s="35"/>
      <c r="AB491" s="35"/>
      <c r="AC491" s="35"/>
      <c r="AD491" s="35"/>
      <c r="AE491" s="35"/>
      <c r="AF491" s="35"/>
      <c r="AG491" s="35"/>
      <c r="AH491" s="35"/>
      <c r="AI491" s="35"/>
      <c r="AJ491" s="35"/>
      <c r="AK491" s="35"/>
      <c r="AL491" s="35"/>
      <c r="AM491" s="470"/>
    </row>
    <row r="492" spans="1:39" ht="18" customHeight="1">
      <c r="A492" s="463"/>
      <c r="B492" s="31"/>
      <c r="C492" s="463"/>
      <c r="D492" s="463"/>
      <c r="E492" s="463"/>
      <c r="F492" s="467"/>
      <c r="G492" s="467"/>
      <c r="H492" s="468"/>
      <c r="I492" s="468"/>
      <c r="J492" s="467"/>
      <c r="K492" s="469"/>
      <c r="L492" s="469"/>
      <c r="M492" s="469"/>
      <c r="N492" s="469"/>
      <c r="O492" s="470"/>
      <c r="P492" s="469"/>
      <c r="Q492" s="469"/>
      <c r="R492" s="469"/>
      <c r="S492" s="469"/>
      <c r="T492" s="35"/>
      <c r="U492" s="35"/>
      <c r="V492" s="35"/>
      <c r="W492" s="35"/>
      <c r="X492" s="35"/>
      <c r="Y492" s="35"/>
      <c r="Z492" s="35"/>
      <c r="AA492" s="35"/>
      <c r="AB492" s="35"/>
      <c r="AC492" s="35"/>
      <c r="AD492" s="35"/>
      <c r="AE492" s="35"/>
      <c r="AF492" s="35"/>
      <c r="AG492" s="35"/>
      <c r="AH492" s="35"/>
      <c r="AI492" s="35"/>
      <c r="AJ492" s="35"/>
      <c r="AK492" s="35"/>
      <c r="AL492" s="35"/>
      <c r="AM492" s="470"/>
    </row>
    <row r="493" spans="1:39" ht="18" customHeight="1">
      <c r="A493" s="463"/>
      <c r="B493" s="31"/>
      <c r="C493" s="463"/>
      <c r="D493" s="463"/>
      <c r="E493" s="463"/>
      <c r="F493" s="467"/>
      <c r="G493" s="467"/>
      <c r="H493" s="468"/>
      <c r="I493" s="468"/>
      <c r="J493" s="467"/>
      <c r="K493" s="469"/>
      <c r="L493" s="469"/>
      <c r="M493" s="469"/>
      <c r="N493" s="469"/>
      <c r="O493" s="470"/>
      <c r="P493" s="469"/>
      <c r="Q493" s="469"/>
      <c r="R493" s="469"/>
      <c r="S493" s="469"/>
      <c r="T493" s="35"/>
      <c r="U493" s="35"/>
      <c r="V493" s="35"/>
      <c r="W493" s="35"/>
      <c r="X493" s="35"/>
      <c r="Y493" s="35"/>
      <c r="Z493" s="35"/>
      <c r="AA493" s="35"/>
      <c r="AB493" s="35"/>
      <c r="AC493" s="35"/>
      <c r="AD493" s="35"/>
      <c r="AE493" s="35"/>
      <c r="AF493" s="35"/>
      <c r="AG493" s="35"/>
      <c r="AH493" s="35"/>
      <c r="AI493" s="35"/>
      <c r="AJ493" s="35"/>
      <c r="AK493" s="35"/>
      <c r="AL493" s="35"/>
      <c r="AM493" s="470"/>
    </row>
    <row r="494" spans="1:39" ht="18" customHeight="1">
      <c r="A494" s="463"/>
      <c r="B494" s="31"/>
      <c r="C494" s="463"/>
      <c r="D494" s="463"/>
      <c r="E494" s="463"/>
      <c r="F494" s="467"/>
      <c r="G494" s="467"/>
      <c r="H494" s="468"/>
      <c r="I494" s="468"/>
      <c r="J494" s="467"/>
      <c r="K494" s="469"/>
      <c r="L494" s="469"/>
      <c r="M494" s="469"/>
      <c r="N494" s="469"/>
      <c r="O494" s="470"/>
      <c r="P494" s="469"/>
      <c r="Q494" s="469"/>
      <c r="R494" s="469"/>
      <c r="S494" s="469"/>
      <c r="T494" s="35"/>
      <c r="U494" s="35"/>
      <c r="V494" s="35"/>
      <c r="W494" s="35"/>
      <c r="X494" s="35"/>
      <c r="Y494" s="35"/>
      <c r="Z494" s="35"/>
      <c r="AA494" s="35"/>
      <c r="AB494" s="35"/>
      <c r="AC494" s="35"/>
      <c r="AD494" s="35"/>
      <c r="AE494" s="35"/>
      <c r="AF494" s="35"/>
      <c r="AG494" s="35"/>
      <c r="AH494" s="35"/>
      <c r="AI494" s="35"/>
      <c r="AJ494" s="35"/>
      <c r="AK494" s="35"/>
      <c r="AL494" s="35"/>
      <c r="AM494" s="470"/>
    </row>
    <row r="495" spans="1:39" ht="18" customHeight="1">
      <c r="A495" s="463"/>
      <c r="B495" s="31"/>
      <c r="C495" s="463"/>
      <c r="D495" s="463"/>
      <c r="E495" s="463"/>
      <c r="F495" s="467"/>
      <c r="G495" s="467"/>
      <c r="H495" s="468"/>
      <c r="I495" s="468"/>
      <c r="J495" s="467"/>
      <c r="K495" s="469"/>
      <c r="L495" s="469"/>
      <c r="M495" s="469"/>
      <c r="N495" s="469"/>
      <c r="O495" s="470"/>
      <c r="P495" s="469"/>
      <c r="Q495" s="469"/>
      <c r="R495" s="469"/>
      <c r="S495" s="469"/>
      <c r="T495" s="35"/>
      <c r="U495" s="35"/>
      <c r="V495" s="35"/>
      <c r="W495" s="35"/>
      <c r="X495" s="35"/>
      <c r="Y495" s="35"/>
      <c r="Z495" s="35"/>
      <c r="AA495" s="35"/>
      <c r="AB495" s="35"/>
      <c r="AC495" s="35"/>
      <c r="AD495" s="35"/>
      <c r="AE495" s="35"/>
      <c r="AF495" s="35"/>
      <c r="AG495" s="35"/>
      <c r="AH495" s="35"/>
      <c r="AI495" s="35"/>
      <c r="AJ495" s="35"/>
      <c r="AK495" s="35"/>
      <c r="AL495" s="35"/>
      <c r="AM495" s="470"/>
    </row>
    <row r="496" spans="1:39" ht="18" customHeight="1">
      <c r="A496" s="463"/>
      <c r="B496" s="31"/>
      <c r="C496" s="463"/>
      <c r="D496" s="463"/>
      <c r="E496" s="463"/>
      <c r="F496" s="467"/>
      <c r="G496" s="467"/>
      <c r="H496" s="468"/>
      <c r="I496" s="468"/>
      <c r="J496" s="467"/>
      <c r="K496" s="469"/>
      <c r="L496" s="469"/>
      <c r="M496" s="469"/>
      <c r="N496" s="469"/>
      <c r="O496" s="470"/>
      <c r="P496" s="469"/>
      <c r="Q496" s="469"/>
      <c r="R496" s="469"/>
      <c r="S496" s="469"/>
      <c r="T496" s="35"/>
      <c r="U496" s="35"/>
      <c r="V496" s="35"/>
      <c r="W496" s="35"/>
      <c r="X496" s="35"/>
      <c r="Y496" s="35"/>
      <c r="Z496" s="35"/>
      <c r="AA496" s="35"/>
      <c r="AB496" s="35"/>
      <c r="AC496" s="35"/>
      <c r="AD496" s="35"/>
      <c r="AE496" s="35"/>
      <c r="AF496" s="35"/>
      <c r="AG496" s="35"/>
      <c r="AH496" s="35"/>
      <c r="AI496" s="35"/>
      <c r="AJ496" s="35"/>
      <c r="AK496" s="35"/>
      <c r="AL496" s="35"/>
      <c r="AM496" s="470"/>
    </row>
    <row r="497" spans="1:39" ht="18" customHeight="1">
      <c r="A497" s="463"/>
      <c r="B497" s="31"/>
      <c r="C497" s="463"/>
      <c r="D497" s="463"/>
      <c r="E497" s="463"/>
      <c r="F497" s="467"/>
      <c r="G497" s="467"/>
      <c r="H497" s="468"/>
      <c r="I497" s="468"/>
      <c r="J497" s="467"/>
      <c r="K497" s="469"/>
      <c r="L497" s="469"/>
      <c r="M497" s="469"/>
      <c r="N497" s="469"/>
      <c r="O497" s="470"/>
      <c r="P497" s="469"/>
      <c r="Q497" s="469"/>
      <c r="R497" s="469"/>
      <c r="S497" s="469"/>
      <c r="T497" s="35"/>
      <c r="U497" s="35"/>
      <c r="V497" s="35"/>
      <c r="W497" s="35"/>
      <c r="X497" s="35"/>
      <c r="Y497" s="35"/>
      <c r="Z497" s="35"/>
      <c r="AA497" s="35"/>
      <c r="AB497" s="35"/>
      <c r="AC497" s="35"/>
      <c r="AD497" s="35"/>
      <c r="AE497" s="35"/>
      <c r="AF497" s="35"/>
      <c r="AG497" s="35"/>
      <c r="AH497" s="35"/>
      <c r="AI497" s="35"/>
      <c r="AJ497" s="35"/>
      <c r="AK497" s="35"/>
      <c r="AL497" s="35"/>
      <c r="AM497" s="470"/>
    </row>
    <row r="498" spans="1:39" ht="18" customHeight="1">
      <c r="A498" s="463"/>
      <c r="B498" s="31"/>
      <c r="C498" s="463"/>
      <c r="D498" s="463"/>
      <c r="E498" s="463"/>
      <c r="F498" s="467"/>
      <c r="G498" s="467"/>
      <c r="H498" s="468"/>
      <c r="I498" s="468"/>
      <c r="J498" s="467"/>
      <c r="K498" s="469"/>
      <c r="L498" s="469"/>
      <c r="M498" s="469"/>
      <c r="N498" s="469"/>
      <c r="O498" s="470"/>
      <c r="P498" s="469"/>
      <c r="Q498" s="469"/>
      <c r="R498" s="469"/>
      <c r="S498" s="469"/>
      <c r="T498" s="35"/>
      <c r="U498" s="35"/>
      <c r="V498" s="35"/>
      <c r="W498" s="35"/>
      <c r="X498" s="35"/>
      <c r="Y498" s="35"/>
      <c r="Z498" s="35"/>
      <c r="AA498" s="35"/>
      <c r="AB498" s="35"/>
      <c r="AC498" s="35"/>
      <c r="AD498" s="35"/>
      <c r="AE498" s="35"/>
      <c r="AF498" s="35"/>
      <c r="AG498" s="35"/>
      <c r="AH498" s="35"/>
      <c r="AI498" s="35"/>
      <c r="AJ498" s="35"/>
      <c r="AK498" s="35"/>
      <c r="AL498" s="35"/>
      <c r="AM498" s="470"/>
    </row>
    <row r="499" spans="1:39" ht="18" customHeight="1">
      <c r="A499" s="463"/>
      <c r="B499" s="31"/>
      <c r="C499" s="463"/>
      <c r="D499" s="463"/>
      <c r="E499" s="463"/>
      <c r="F499" s="467"/>
      <c r="G499" s="467"/>
      <c r="H499" s="468"/>
      <c r="I499" s="468"/>
      <c r="J499" s="467"/>
      <c r="K499" s="469"/>
      <c r="L499" s="469"/>
      <c r="M499" s="469"/>
      <c r="N499" s="469"/>
      <c r="O499" s="470"/>
      <c r="P499" s="469"/>
      <c r="Q499" s="469"/>
      <c r="R499" s="469"/>
      <c r="S499" s="469"/>
      <c r="T499" s="35"/>
      <c r="U499" s="35"/>
      <c r="V499" s="35"/>
      <c r="W499" s="35"/>
      <c r="X499" s="35"/>
      <c r="Y499" s="35"/>
      <c r="Z499" s="35"/>
      <c r="AA499" s="35"/>
      <c r="AB499" s="35"/>
      <c r="AC499" s="35"/>
      <c r="AD499" s="35"/>
      <c r="AE499" s="35"/>
      <c r="AF499" s="35"/>
      <c r="AG499" s="35"/>
      <c r="AH499" s="35"/>
      <c r="AI499" s="35"/>
      <c r="AJ499" s="35"/>
      <c r="AK499" s="35"/>
      <c r="AL499" s="35"/>
      <c r="AM499" s="470"/>
    </row>
    <row r="500" spans="1:39" ht="18" customHeight="1">
      <c r="A500" s="463"/>
      <c r="B500" s="31"/>
      <c r="C500" s="463"/>
      <c r="D500" s="463"/>
      <c r="E500" s="463"/>
      <c r="F500" s="467"/>
      <c r="G500" s="467"/>
      <c r="H500" s="468"/>
      <c r="I500" s="468"/>
      <c r="J500" s="467"/>
      <c r="K500" s="469"/>
      <c r="L500" s="469"/>
      <c r="M500" s="469"/>
      <c r="N500" s="469"/>
      <c r="O500" s="470"/>
      <c r="P500" s="469"/>
      <c r="Q500" s="469"/>
      <c r="R500" s="469"/>
      <c r="S500" s="469"/>
      <c r="T500" s="35"/>
      <c r="U500" s="35"/>
      <c r="V500" s="35"/>
      <c r="W500" s="35"/>
      <c r="X500" s="35"/>
      <c r="Y500" s="35"/>
      <c r="Z500" s="35"/>
      <c r="AA500" s="35"/>
      <c r="AB500" s="35"/>
      <c r="AC500" s="35"/>
      <c r="AD500" s="35"/>
      <c r="AE500" s="35"/>
      <c r="AF500" s="35"/>
      <c r="AG500" s="35"/>
      <c r="AH500" s="35"/>
      <c r="AI500" s="35"/>
      <c r="AJ500" s="35"/>
      <c r="AK500" s="35"/>
      <c r="AL500" s="35"/>
      <c r="AM500" s="470"/>
    </row>
    <row r="501" spans="1:39" ht="18" customHeight="1">
      <c r="A501" s="463"/>
      <c r="B501" s="31"/>
      <c r="C501" s="463"/>
      <c r="D501" s="463"/>
      <c r="E501" s="463"/>
      <c r="F501" s="467"/>
      <c r="G501" s="467"/>
      <c r="H501" s="468"/>
      <c r="I501" s="468"/>
      <c r="J501" s="467"/>
      <c r="K501" s="469"/>
      <c r="L501" s="469"/>
      <c r="M501" s="469"/>
      <c r="N501" s="469"/>
      <c r="O501" s="470"/>
      <c r="P501" s="469"/>
      <c r="Q501" s="469"/>
      <c r="R501" s="469"/>
      <c r="S501" s="469"/>
      <c r="T501" s="35"/>
      <c r="U501" s="35"/>
      <c r="V501" s="35"/>
      <c r="W501" s="35"/>
      <c r="X501" s="35"/>
      <c r="Y501" s="35"/>
      <c r="Z501" s="35"/>
      <c r="AA501" s="35"/>
      <c r="AB501" s="35"/>
      <c r="AC501" s="35"/>
      <c r="AD501" s="35"/>
      <c r="AE501" s="35"/>
      <c r="AF501" s="35"/>
      <c r="AG501" s="35"/>
      <c r="AH501" s="35"/>
      <c r="AI501" s="35"/>
      <c r="AJ501" s="35"/>
      <c r="AK501" s="35"/>
      <c r="AL501" s="35"/>
      <c r="AM501" s="470"/>
    </row>
    <row r="502" spans="1:39" ht="18" customHeight="1">
      <c r="A502" s="463"/>
      <c r="B502" s="31"/>
      <c r="C502" s="463"/>
      <c r="D502" s="463"/>
      <c r="E502" s="463"/>
      <c r="F502" s="467"/>
      <c r="G502" s="467"/>
      <c r="H502" s="468"/>
      <c r="I502" s="468"/>
      <c r="J502" s="467"/>
      <c r="K502" s="469"/>
      <c r="L502" s="469"/>
      <c r="M502" s="469"/>
      <c r="N502" s="469"/>
      <c r="O502" s="470"/>
      <c r="P502" s="469"/>
      <c r="Q502" s="469"/>
      <c r="R502" s="469"/>
      <c r="S502" s="469"/>
      <c r="T502" s="35"/>
      <c r="U502" s="35"/>
      <c r="V502" s="35"/>
      <c r="W502" s="35"/>
      <c r="X502" s="35"/>
      <c r="Y502" s="35"/>
      <c r="Z502" s="35"/>
      <c r="AA502" s="35"/>
      <c r="AB502" s="35"/>
      <c r="AC502" s="35"/>
      <c r="AD502" s="35"/>
      <c r="AE502" s="35"/>
      <c r="AF502" s="35"/>
      <c r="AG502" s="35"/>
      <c r="AH502" s="35"/>
      <c r="AI502" s="35"/>
      <c r="AJ502" s="35"/>
      <c r="AK502" s="35"/>
      <c r="AL502" s="35"/>
      <c r="AM502" s="470"/>
    </row>
    <row r="503" spans="1:39" ht="18" customHeight="1">
      <c r="A503" s="463"/>
      <c r="B503" s="31"/>
      <c r="C503" s="463"/>
      <c r="D503" s="463"/>
      <c r="E503" s="463"/>
      <c r="F503" s="467"/>
      <c r="G503" s="467"/>
      <c r="H503" s="468"/>
      <c r="I503" s="468"/>
      <c r="J503" s="467"/>
      <c r="K503" s="469"/>
      <c r="L503" s="469"/>
      <c r="M503" s="469"/>
      <c r="N503" s="469"/>
      <c r="O503" s="470"/>
      <c r="P503" s="469"/>
      <c r="Q503" s="469"/>
      <c r="R503" s="469"/>
      <c r="S503" s="469"/>
      <c r="T503" s="35"/>
      <c r="U503" s="35"/>
      <c r="V503" s="35"/>
      <c r="W503" s="35"/>
      <c r="X503" s="35"/>
      <c r="Y503" s="35"/>
      <c r="Z503" s="35"/>
      <c r="AA503" s="35"/>
      <c r="AB503" s="35"/>
      <c r="AC503" s="35"/>
      <c r="AD503" s="35"/>
      <c r="AE503" s="35"/>
      <c r="AF503" s="35"/>
      <c r="AG503" s="35"/>
      <c r="AH503" s="35"/>
      <c r="AI503" s="35"/>
      <c r="AJ503" s="35"/>
      <c r="AK503" s="35"/>
      <c r="AL503" s="35"/>
      <c r="AM503" s="470"/>
    </row>
    <row r="504" spans="1:39" ht="18" customHeight="1">
      <c r="A504" s="463"/>
      <c r="B504" s="31"/>
      <c r="C504" s="463"/>
      <c r="D504" s="463"/>
      <c r="E504" s="463"/>
      <c r="F504" s="467"/>
      <c r="G504" s="467"/>
      <c r="H504" s="468"/>
      <c r="I504" s="468"/>
      <c r="J504" s="467"/>
      <c r="K504" s="469"/>
      <c r="L504" s="469"/>
      <c r="M504" s="469"/>
      <c r="N504" s="469"/>
      <c r="O504" s="470"/>
      <c r="P504" s="469"/>
      <c r="Q504" s="469"/>
      <c r="R504" s="469"/>
      <c r="S504" s="469"/>
      <c r="T504" s="35"/>
      <c r="U504" s="35"/>
      <c r="V504" s="35"/>
      <c r="W504" s="35"/>
      <c r="X504" s="35"/>
      <c r="Y504" s="35"/>
      <c r="Z504" s="35"/>
      <c r="AA504" s="35"/>
      <c r="AB504" s="35"/>
      <c r="AC504" s="35"/>
      <c r="AD504" s="35"/>
      <c r="AE504" s="35"/>
      <c r="AF504" s="35"/>
      <c r="AG504" s="35"/>
      <c r="AH504" s="35"/>
      <c r="AI504" s="35"/>
      <c r="AJ504" s="35"/>
      <c r="AK504" s="35"/>
      <c r="AL504" s="35"/>
      <c r="AM504" s="470"/>
    </row>
    <row r="505" spans="1:39" ht="18" customHeight="1">
      <c r="A505" s="463"/>
      <c r="B505" s="31"/>
      <c r="C505" s="463"/>
      <c r="D505" s="463"/>
      <c r="E505" s="463"/>
      <c r="F505" s="467"/>
      <c r="G505" s="467"/>
      <c r="H505" s="468"/>
      <c r="I505" s="468"/>
      <c r="J505" s="467"/>
      <c r="K505" s="469"/>
      <c r="L505" s="469"/>
      <c r="M505" s="469"/>
      <c r="N505" s="469"/>
      <c r="O505" s="470"/>
      <c r="P505" s="469"/>
      <c r="Q505" s="469"/>
      <c r="R505" s="469"/>
      <c r="S505" s="469"/>
      <c r="T505" s="35"/>
      <c r="U505" s="35"/>
      <c r="V505" s="35"/>
      <c r="W505" s="35"/>
      <c r="X505" s="35"/>
      <c r="Y505" s="35"/>
      <c r="Z505" s="35"/>
      <c r="AA505" s="35"/>
      <c r="AB505" s="35"/>
      <c r="AC505" s="35"/>
      <c r="AD505" s="35"/>
      <c r="AE505" s="35"/>
      <c r="AF505" s="35"/>
      <c r="AG505" s="35"/>
      <c r="AH505" s="35"/>
      <c r="AI505" s="35"/>
      <c r="AJ505" s="35"/>
      <c r="AK505" s="35"/>
      <c r="AL505" s="35"/>
      <c r="AM505" s="470"/>
    </row>
    <row r="506" spans="1:39" ht="18" customHeight="1">
      <c r="A506" s="463"/>
      <c r="B506" s="31"/>
      <c r="C506" s="463"/>
      <c r="D506" s="463"/>
      <c r="E506" s="463"/>
      <c r="F506" s="467"/>
      <c r="G506" s="467"/>
      <c r="H506" s="468"/>
      <c r="I506" s="468"/>
      <c r="J506" s="467"/>
      <c r="K506" s="469"/>
      <c r="L506" s="469"/>
      <c r="M506" s="469"/>
      <c r="N506" s="469"/>
      <c r="O506" s="470"/>
      <c r="P506" s="469"/>
      <c r="Q506" s="469"/>
      <c r="R506" s="469"/>
      <c r="S506" s="469"/>
      <c r="T506" s="35"/>
      <c r="U506" s="35"/>
      <c r="V506" s="35"/>
      <c r="W506" s="35"/>
      <c r="X506" s="35"/>
      <c r="Y506" s="35"/>
      <c r="Z506" s="35"/>
      <c r="AA506" s="35"/>
      <c r="AB506" s="35"/>
      <c r="AC506" s="35"/>
      <c r="AD506" s="35"/>
      <c r="AE506" s="35"/>
      <c r="AF506" s="35"/>
      <c r="AG506" s="35"/>
      <c r="AH506" s="35"/>
      <c r="AI506" s="35"/>
      <c r="AJ506" s="35"/>
      <c r="AK506" s="35"/>
      <c r="AL506" s="35"/>
      <c r="AM506" s="470"/>
    </row>
    <row r="507" spans="1:39" ht="18" customHeight="1">
      <c r="A507" s="463"/>
      <c r="B507" s="31"/>
      <c r="C507" s="463"/>
      <c r="D507" s="463"/>
      <c r="E507" s="463"/>
      <c r="F507" s="467"/>
      <c r="G507" s="467"/>
      <c r="H507" s="468"/>
      <c r="I507" s="468"/>
      <c r="J507" s="467"/>
      <c r="K507" s="469"/>
      <c r="L507" s="469"/>
      <c r="M507" s="469"/>
      <c r="N507" s="469"/>
      <c r="O507" s="470"/>
      <c r="P507" s="469"/>
      <c r="Q507" s="469"/>
      <c r="R507" s="469"/>
      <c r="S507" s="469"/>
      <c r="T507" s="35"/>
      <c r="U507" s="35"/>
      <c r="V507" s="35"/>
      <c r="W507" s="35"/>
      <c r="X507" s="35"/>
      <c r="Y507" s="35"/>
      <c r="Z507" s="35"/>
      <c r="AA507" s="35"/>
      <c r="AB507" s="35"/>
      <c r="AC507" s="35"/>
      <c r="AD507" s="35"/>
      <c r="AE507" s="35"/>
      <c r="AF507" s="35"/>
      <c r="AG507" s="35"/>
      <c r="AH507" s="35"/>
      <c r="AI507" s="35"/>
      <c r="AJ507" s="35"/>
      <c r="AK507" s="35"/>
      <c r="AL507" s="35"/>
      <c r="AM507" s="470"/>
    </row>
    <row r="508" spans="1:39" ht="18" customHeight="1">
      <c r="A508" s="463"/>
      <c r="B508" s="31"/>
      <c r="C508" s="463"/>
      <c r="D508" s="463"/>
      <c r="E508" s="463"/>
      <c r="F508" s="467"/>
      <c r="G508" s="467"/>
      <c r="H508" s="468"/>
      <c r="I508" s="468"/>
      <c r="J508" s="467"/>
      <c r="K508" s="469"/>
      <c r="L508" s="469"/>
      <c r="M508" s="469"/>
      <c r="N508" s="469"/>
      <c r="O508" s="470"/>
      <c r="P508" s="469"/>
      <c r="Q508" s="469"/>
      <c r="R508" s="469"/>
      <c r="S508" s="469"/>
      <c r="T508" s="35"/>
      <c r="U508" s="35"/>
      <c r="V508" s="35"/>
      <c r="W508" s="35"/>
      <c r="X508" s="35"/>
      <c r="Y508" s="35"/>
      <c r="Z508" s="35"/>
      <c r="AA508" s="35"/>
      <c r="AB508" s="35"/>
      <c r="AC508" s="35"/>
      <c r="AD508" s="35"/>
      <c r="AE508" s="35"/>
      <c r="AF508" s="35"/>
      <c r="AG508" s="35"/>
      <c r="AH508" s="35"/>
      <c r="AI508" s="35"/>
      <c r="AJ508" s="35"/>
      <c r="AK508" s="35"/>
      <c r="AL508" s="35"/>
      <c r="AM508" s="470"/>
    </row>
    <row r="509" spans="1:39" ht="18" customHeight="1">
      <c r="A509" s="463"/>
      <c r="B509" s="31"/>
      <c r="C509" s="463"/>
      <c r="D509" s="463"/>
      <c r="E509" s="463"/>
      <c r="F509" s="467"/>
      <c r="G509" s="467"/>
      <c r="H509" s="468"/>
      <c r="I509" s="468"/>
      <c r="J509" s="467"/>
      <c r="K509" s="469"/>
      <c r="L509" s="469"/>
      <c r="M509" s="469"/>
      <c r="N509" s="469"/>
      <c r="O509" s="470"/>
      <c r="P509" s="469"/>
      <c r="Q509" s="469"/>
      <c r="R509" s="469"/>
      <c r="S509" s="469"/>
      <c r="T509" s="35"/>
      <c r="U509" s="35"/>
      <c r="V509" s="35"/>
      <c r="W509" s="35"/>
      <c r="X509" s="35"/>
      <c r="Y509" s="35"/>
      <c r="Z509" s="35"/>
      <c r="AA509" s="35"/>
      <c r="AB509" s="35"/>
      <c r="AC509" s="35"/>
      <c r="AD509" s="35"/>
      <c r="AE509" s="35"/>
      <c r="AF509" s="35"/>
      <c r="AG509" s="35"/>
      <c r="AH509" s="35"/>
      <c r="AI509" s="35"/>
      <c r="AJ509" s="35"/>
      <c r="AK509" s="35"/>
      <c r="AL509" s="35"/>
      <c r="AM509" s="470"/>
    </row>
    <row r="510" spans="1:39" ht="18" customHeight="1">
      <c r="A510" s="463"/>
      <c r="B510" s="31"/>
      <c r="C510" s="463"/>
      <c r="D510" s="463"/>
      <c r="E510" s="463"/>
      <c r="F510" s="467"/>
      <c r="G510" s="467"/>
      <c r="H510" s="468"/>
      <c r="I510" s="468"/>
      <c r="J510" s="467"/>
      <c r="K510" s="469"/>
      <c r="L510" s="469"/>
      <c r="M510" s="469"/>
      <c r="N510" s="469"/>
      <c r="O510" s="470"/>
      <c r="P510" s="469"/>
      <c r="Q510" s="469"/>
      <c r="R510" s="469"/>
      <c r="S510" s="469"/>
      <c r="T510" s="35"/>
      <c r="U510" s="35"/>
      <c r="V510" s="35"/>
      <c r="W510" s="35"/>
      <c r="X510" s="35"/>
      <c r="Y510" s="35"/>
      <c r="Z510" s="35"/>
      <c r="AA510" s="35"/>
      <c r="AB510" s="35"/>
      <c r="AC510" s="35"/>
      <c r="AD510" s="35"/>
      <c r="AE510" s="35"/>
      <c r="AF510" s="35"/>
      <c r="AG510" s="35"/>
      <c r="AH510" s="35"/>
      <c r="AI510" s="35"/>
      <c r="AJ510" s="35"/>
      <c r="AK510" s="35"/>
      <c r="AL510" s="35"/>
      <c r="AM510" s="470"/>
    </row>
    <row r="511" spans="1:39" ht="18" customHeight="1">
      <c r="A511" s="463"/>
      <c r="B511" s="31"/>
      <c r="C511" s="463"/>
      <c r="D511" s="463"/>
      <c r="E511" s="463"/>
      <c r="F511" s="467"/>
      <c r="G511" s="467"/>
      <c r="H511" s="468"/>
      <c r="I511" s="468"/>
      <c r="J511" s="467"/>
      <c r="K511" s="469"/>
      <c r="L511" s="469"/>
      <c r="M511" s="469"/>
      <c r="N511" s="469"/>
      <c r="O511" s="470"/>
      <c r="P511" s="469"/>
      <c r="Q511" s="469"/>
      <c r="R511" s="469"/>
      <c r="S511" s="469"/>
      <c r="T511" s="35"/>
      <c r="U511" s="35"/>
      <c r="V511" s="35"/>
      <c r="W511" s="35"/>
      <c r="X511" s="35"/>
      <c r="Y511" s="35"/>
      <c r="Z511" s="35"/>
      <c r="AA511" s="35"/>
      <c r="AB511" s="35"/>
      <c r="AC511" s="35"/>
      <c r="AD511" s="35"/>
      <c r="AE511" s="35"/>
      <c r="AF511" s="35"/>
      <c r="AG511" s="35"/>
      <c r="AH511" s="35"/>
      <c r="AI511" s="35"/>
      <c r="AJ511" s="35"/>
      <c r="AK511" s="35"/>
      <c r="AL511" s="35"/>
      <c r="AM511" s="470"/>
    </row>
    <row r="512" spans="1:39" ht="18" customHeight="1">
      <c r="A512" s="463"/>
      <c r="B512" s="31"/>
      <c r="C512" s="463"/>
      <c r="D512" s="463"/>
      <c r="E512" s="463"/>
      <c r="F512" s="467"/>
      <c r="G512" s="467"/>
      <c r="H512" s="468"/>
      <c r="I512" s="468"/>
      <c r="J512" s="467"/>
      <c r="K512" s="469"/>
      <c r="L512" s="469"/>
      <c r="M512" s="469"/>
      <c r="N512" s="469"/>
      <c r="O512" s="470"/>
      <c r="P512" s="469"/>
      <c r="Q512" s="469"/>
      <c r="R512" s="469"/>
      <c r="S512" s="469"/>
      <c r="T512" s="35"/>
      <c r="U512" s="35"/>
      <c r="V512" s="35"/>
      <c r="W512" s="35"/>
      <c r="X512" s="35"/>
      <c r="Y512" s="35"/>
      <c r="Z512" s="35"/>
      <c r="AA512" s="35"/>
      <c r="AB512" s="35"/>
      <c r="AC512" s="35"/>
      <c r="AD512" s="35"/>
      <c r="AE512" s="35"/>
      <c r="AF512" s="35"/>
      <c r="AG512" s="35"/>
      <c r="AH512" s="35"/>
      <c r="AI512" s="35"/>
      <c r="AJ512" s="35"/>
      <c r="AK512" s="35"/>
      <c r="AL512" s="35"/>
      <c r="AM512" s="470"/>
    </row>
    <row r="513" spans="1:39" ht="18" customHeight="1">
      <c r="A513" s="463"/>
      <c r="B513" s="31"/>
      <c r="C513" s="463"/>
      <c r="D513" s="463"/>
      <c r="E513" s="463"/>
      <c r="F513" s="467"/>
      <c r="G513" s="467"/>
      <c r="H513" s="468"/>
      <c r="I513" s="468"/>
      <c r="J513" s="467"/>
      <c r="K513" s="469"/>
      <c r="L513" s="469"/>
      <c r="M513" s="469"/>
      <c r="N513" s="469"/>
      <c r="O513" s="470"/>
      <c r="P513" s="469"/>
      <c r="Q513" s="469"/>
      <c r="R513" s="469"/>
      <c r="S513" s="469"/>
      <c r="T513" s="35"/>
      <c r="U513" s="35"/>
      <c r="V513" s="35"/>
      <c r="W513" s="35"/>
      <c r="X513" s="35"/>
      <c r="Y513" s="35"/>
      <c r="Z513" s="35"/>
      <c r="AA513" s="35"/>
      <c r="AB513" s="35"/>
      <c r="AC513" s="35"/>
      <c r="AD513" s="35"/>
      <c r="AE513" s="35"/>
      <c r="AF513" s="35"/>
      <c r="AG513" s="35"/>
      <c r="AH513" s="35"/>
      <c r="AI513" s="35"/>
      <c r="AJ513" s="35"/>
      <c r="AK513" s="35"/>
      <c r="AL513" s="35"/>
      <c r="AM513" s="470"/>
    </row>
    <row r="514" spans="1:39" ht="18" customHeight="1">
      <c r="A514" s="463"/>
      <c r="B514" s="31"/>
      <c r="C514" s="463"/>
      <c r="D514" s="463"/>
      <c r="E514" s="463"/>
      <c r="F514" s="467"/>
      <c r="G514" s="467"/>
      <c r="H514" s="468"/>
      <c r="I514" s="468"/>
      <c r="J514" s="467"/>
      <c r="K514" s="469"/>
      <c r="L514" s="469"/>
      <c r="M514" s="469"/>
      <c r="N514" s="469"/>
      <c r="O514" s="470"/>
      <c r="P514" s="469"/>
      <c r="Q514" s="469"/>
      <c r="R514" s="469"/>
      <c r="S514" s="469"/>
      <c r="T514" s="35"/>
      <c r="U514" s="35"/>
      <c r="V514" s="35"/>
      <c r="W514" s="35"/>
      <c r="X514" s="35"/>
      <c r="Y514" s="35"/>
      <c r="Z514" s="35"/>
      <c r="AA514" s="35"/>
      <c r="AB514" s="35"/>
      <c r="AC514" s="35"/>
      <c r="AD514" s="35"/>
      <c r="AE514" s="35"/>
      <c r="AF514" s="35"/>
      <c r="AG514" s="35"/>
      <c r="AH514" s="35"/>
      <c r="AI514" s="35"/>
      <c r="AJ514" s="35"/>
      <c r="AK514" s="35"/>
      <c r="AL514" s="35"/>
      <c r="AM514" s="470"/>
    </row>
    <row r="515" spans="1:39" ht="18" customHeight="1">
      <c r="A515" s="463"/>
      <c r="B515" s="31"/>
      <c r="C515" s="463"/>
      <c r="D515" s="463"/>
      <c r="E515" s="463"/>
      <c r="F515" s="467"/>
      <c r="G515" s="467"/>
      <c r="H515" s="468"/>
      <c r="I515" s="468"/>
      <c r="J515" s="467"/>
      <c r="K515" s="469"/>
      <c r="L515" s="469"/>
      <c r="M515" s="469"/>
      <c r="N515" s="469"/>
      <c r="O515" s="470"/>
      <c r="P515" s="469"/>
      <c r="Q515" s="469"/>
      <c r="R515" s="469"/>
      <c r="S515" s="469"/>
      <c r="T515" s="35"/>
      <c r="U515" s="35"/>
      <c r="V515" s="35"/>
      <c r="W515" s="35"/>
      <c r="X515" s="35"/>
      <c r="Y515" s="35"/>
      <c r="Z515" s="35"/>
      <c r="AA515" s="35"/>
      <c r="AB515" s="35"/>
      <c r="AC515" s="35"/>
      <c r="AD515" s="35"/>
      <c r="AE515" s="35"/>
      <c r="AF515" s="35"/>
      <c r="AG515" s="35"/>
      <c r="AH515" s="35"/>
      <c r="AI515" s="35"/>
      <c r="AJ515" s="35"/>
      <c r="AK515" s="35"/>
      <c r="AL515" s="35"/>
      <c r="AM515" s="470"/>
    </row>
    <row r="516" spans="1:39" ht="18" customHeight="1">
      <c r="A516" s="463"/>
      <c r="B516" s="31"/>
      <c r="C516" s="463"/>
      <c r="D516" s="463"/>
      <c r="E516" s="463"/>
      <c r="F516" s="467"/>
      <c r="G516" s="467"/>
      <c r="H516" s="468"/>
      <c r="I516" s="468"/>
      <c r="J516" s="467"/>
      <c r="K516" s="469"/>
      <c r="L516" s="469"/>
      <c r="M516" s="469"/>
      <c r="N516" s="469"/>
      <c r="O516" s="470"/>
      <c r="P516" s="469"/>
      <c r="Q516" s="469"/>
      <c r="R516" s="469"/>
      <c r="S516" s="469"/>
      <c r="T516" s="35"/>
      <c r="U516" s="35"/>
      <c r="V516" s="35"/>
      <c r="W516" s="35"/>
      <c r="X516" s="35"/>
      <c r="Y516" s="35"/>
      <c r="Z516" s="35"/>
      <c r="AA516" s="35"/>
      <c r="AB516" s="35"/>
      <c r="AC516" s="35"/>
      <c r="AD516" s="35"/>
      <c r="AE516" s="35"/>
      <c r="AF516" s="35"/>
      <c r="AG516" s="35"/>
      <c r="AH516" s="35"/>
      <c r="AI516" s="35"/>
      <c r="AJ516" s="35"/>
      <c r="AK516" s="35"/>
      <c r="AL516" s="35"/>
      <c r="AM516" s="470"/>
    </row>
    <row r="517" spans="1:39" ht="18" customHeight="1">
      <c r="A517" s="463"/>
      <c r="B517" s="31"/>
      <c r="C517" s="463"/>
      <c r="D517" s="463"/>
      <c r="E517" s="463"/>
      <c r="F517" s="467"/>
      <c r="G517" s="467"/>
      <c r="H517" s="468"/>
      <c r="I517" s="468"/>
      <c r="J517" s="467"/>
      <c r="K517" s="469"/>
      <c r="L517" s="469"/>
      <c r="M517" s="469"/>
      <c r="N517" s="469"/>
      <c r="O517" s="470"/>
      <c r="P517" s="469"/>
      <c r="Q517" s="469"/>
      <c r="R517" s="469"/>
      <c r="S517" s="469"/>
      <c r="T517" s="35"/>
      <c r="U517" s="35"/>
      <c r="V517" s="35"/>
      <c r="W517" s="35"/>
      <c r="X517" s="35"/>
      <c r="Y517" s="35"/>
      <c r="Z517" s="35"/>
      <c r="AA517" s="35"/>
      <c r="AB517" s="35"/>
      <c r="AC517" s="35"/>
      <c r="AD517" s="35"/>
      <c r="AE517" s="35"/>
      <c r="AF517" s="35"/>
      <c r="AG517" s="35"/>
      <c r="AH517" s="35"/>
      <c r="AI517" s="35"/>
      <c r="AJ517" s="35"/>
      <c r="AK517" s="35"/>
      <c r="AL517" s="35"/>
      <c r="AM517" s="470"/>
    </row>
    <row r="518" spans="1:39" ht="18" customHeight="1">
      <c r="A518" s="463"/>
      <c r="B518" s="31"/>
      <c r="C518" s="463"/>
      <c r="D518" s="463"/>
      <c r="E518" s="463"/>
      <c r="F518" s="467"/>
      <c r="G518" s="467"/>
      <c r="H518" s="468"/>
      <c r="I518" s="468"/>
      <c r="J518" s="467"/>
      <c r="K518" s="469"/>
      <c r="L518" s="469"/>
      <c r="M518" s="469"/>
      <c r="N518" s="469"/>
      <c r="O518" s="470"/>
      <c r="P518" s="469"/>
      <c r="Q518" s="469"/>
      <c r="R518" s="469"/>
      <c r="S518" s="469"/>
      <c r="T518" s="35"/>
      <c r="U518" s="35"/>
      <c r="V518" s="35"/>
      <c r="W518" s="35"/>
      <c r="X518" s="35"/>
      <c r="Y518" s="35"/>
      <c r="Z518" s="35"/>
      <c r="AA518" s="35"/>
      <c r="AB518" s="35"/>
      <c r="AC518" s="35"/>
      <c r="AD518" s="35"/>
      <c r="AE518" s="35"/>
      <c r="AF518" s="35"/>
      <c r="AG518" s="35"/>
      <c r="AH518" s="35"/>
      <c r="AI518" s="35"/>
      <c r="AJ518" s="35"/>
      <c r="AK518" s="35"/>
      <c r="AL518" s="35"/>
      <c r="AM518" s="470"/>
    </row>
    <row r="519" spans="1:39" ht="18" customHeight="1">
      <c r="A519" s="463"/>
      <c r="B519" s="31"/>
      <c r="C519" s="463"/>
      <c r="D519" s="463"/>
      <c r="E519" s="463"/>
      <c r="F519" s="467"/>
      <c r="G519" s="467"/>
      <c r="H519" s="468"/>
      <c r="I519" s="468"/>
      <c r="J519" s="467"/>
      <c r="K519" s="469"/>
      <c r="L519" s="469"/>
      <c r="M519" s="469"/>
      <c r="N519" s="469"/>
      <c r="O519" s="470"/>
      <c r="P519" s="469"/>
      <c r="Q519" s="469"/>
      <c r="R519" s="469"/>
      <c r="S519" s="469"/>
      <c r="T519" s="35"/>
      <c r="U519" s="35"/>
      <c r="V519" s="35"/>
      <c r="W519" s="35"/>
      <c r="X519" s="35"/>
      <c r="Y519" s="35"/>
      <c r="Z519" s="35"/>
      <c r="AA519" s="35"/>
      <c r="AB519" s="35"/>
      <c r="AC519" s="35"/>
      <c r="AD519" s="35"/>
      <c r="AE519" s="35"/>
      <c r="AF519" s="35"/>
      <c r="AG519" s="35"/>
      <c r="AH519" s="35"/>
      <c r="AI519" s="35"/>
      <c r="AJ519" s="35"/>
      <c r="AK519" s="35"/>
      <c r="AL519" s="35"/>
      <c r="AM519" s="470"/>
    </row>
    <row r="520" spans="1:39" ht="18" customHeight="1">
      <c r="A520" s="463"/>
      <c r="B520" s="31"/>
      <c r="C520" s="463"/>
      <c r="D520" s="463"/>
      <c r="E520" s="463"/>
      <c r="F520" s="467"/>
      <c r="G520" s="467"/>
      <c r="H520" s="468"/>
      <c r="I520" s="468"/>
      <c r="J520" s="467"/>
      <c r="K520" s="469"/>
      <c r="L520" s="469"/>
      <c r="M520" s="469"/>
      <c r="N520" s="469"/>
      <c r="O520" s="470"/>
      <c r="P520" s="469"/>
      <c r="Q520" s="469"/>
      <c r="R520" s="469"/>
      <c r="S520" s="469"/>
      <c r="T520" s="35"/>
      <c r="U520" s="35"/>
      <c r="V520" s="35"/>
      <c r="W520" s="35"/>
      <c r="X520" s="35"/>
      <c r="Y520" s="35"/>
      <c r="Z520" s="35"/>
      <c r="AA520" s="35"/>
      <c r="AB520" s="35"/>
      <c r="AC520" s="35"/>
      <c r="AD520" s="35"/>
      <c r="AE520" s="35"/>
      <c r="AF520" s="35"/>
      <c r="AG520" s="35"/>
      <c r="AH520" s="35"/>
      <c r="AI520" s="35"/>
      <c r="AJ520" s="35"/>
      <c r="AK520" s="35"/>
      <c r="AL520" s="35"/>
      <c r="AM520" s="470"/>
    </row>
    <row r="521" spans="1:39" ht="18" customHeight="1">
      <c r="A521" s="463"/>
      <c r="B521" s="31"/>
      <c r="C521" s="463"/>
      <c r="D521" s="463"/>
      <c r="E521" s="463"/>
      <c r="F521" s="467"/>
      <c r="G521" s="467"/>
      <c r="H521" s="468"/>
      <c r="I521" s="468"/>
      <c r="J521" s="467"/>
      <c r="K521" s="469"/>
      <c r="L521" s="469"/>
      <c r="M521" s="469"/>
      <c r="N521" s="469"/>
      <c r="O521" s="470"/>
      <c r="P521" s="469"/>
      <c r="Q521" s="469"/>
      <c r="R521" s="469"/>
      <c r="S521" s="469"/>
      <c r="T521" s="35"/>
      <c r="U521" s="35"/>
      <c r="V521" s="35"/>
      <c r="W521" s="35"/>
      <c r="X521" s="35"/>
      <c r="Y521" s="35"/>
      <c r="Z521" s="35"/>
      <c r="AA521" s="35"/>
      <c r="AB521" s="35"/>
      <c r="AC521" s="35"/>
      <c r="AD521" s="35"/>
      <c r="AE521" s="35"/>
      <c r="AF521" s="35"/>
      <c r="AG521" s="35"/>
      <c r="AH521" s="35"/>
      <c r="AI521" s="35"/>
      <c r="AJ521" s="35"/>
      <c r="AK521" s="35"/>
      <c r="AL521" s="35"/>
      <c r="AM521" s="470"/>
    </row>
    <row r="522" spans="1:39" ht="18" customHeight="1">
      <c r="A522" s="463"/>
      <c r="B522" s="31"/>
      <c r="C522" s="463"/>
      <c r="D522" s="463"/>
      <c r="E522" s="463"/>
      <c r="F522" s="467"/>
      <c r="G522" s="467"/>
      <c r="H522" s="468"/>
      <c r="I522" s="468"/>
      <c r="J522" s="467"/>
      <c r="K522" s="469"/>
      <c r="L522" s="469"/>
      <c r="M522" s="469"/>
      <c r="N522" s="469"/>
      <c r="O522" s="470"/>
      <c r="P522" s="469"/>
      <c r="Q522" s="469"/>
      <c r="R522" s="469"/>
      <c r="S522" s="469"/>
      <c r="T522" s="35"/>
      <c r="U522" s="35"/>
      <c r="V522" s="35"/>
      <c r="W522" s="35"/>
      <c r="X522" s="35"/>
      <c r="Y522" s="35"/>
      <c r="Z522" s="35"/>
      <c r="AA522" s="35"/>
      <c r="AB522" s="35"/>
      <c r="AC522" s="35"/>
      <c r="AD522" s="35"/>
      <c r="AE522" s="35"/>
      <c r="AF522" s="35"/>
      <c r="AG522" s="35"/>
      <c r="AH522" s="35"/>
      <c r="AI522" s="35"/>
      <c r="AJ522" s="35"/>
      <c r="AK522" s="35"/>
      <c r="AL522" s="35"/>
      <c r="AM522" s="470"/>
    </row>
    <row r="523" spans="1:39" ht="18" customHeight="1">
      <c r="A523" s="463"/>
      <c r="B523" s="31"/>
      <c r="C523" s="463"/>
      <c r="D523" s="463"/>
      <c r="E523" s="463"/>
      <c r="F523" s="467"/>
      <c r="G523" s="467"/>
      <c r="H523" s="468"/>
      <c r="I523" s="468"/>
      <c r="J523" s="467"/>
      <c r="K523" s="469"/>
      <c r="L523" s="469"/>
      <c r="M523" s="469"/>
      <c r="N523" s="469"/>
      <c r="O523" s="470"/>
      <c r="P523" s="469"/>
      <c r="Q523" s="469"/>
      <c r="R523" s="469"/>
      <c r="S523" s="469"/>
      <c r="T523" s="35"/>
      <c r="U523" s="35"/>
      <c r="V523" s="35"/>
      <c r="W523" s="35"/>
      <c r="X523" s="35"/>
      <c r="Y523" s="35"/>
      <c r="Z523" s="35"/>
      <c r="AA523" s="35"/>
      <c r="AB523" s="35"/>
      <c r="AC523" s="35"/>
      <c r="AD523" s="35"/>
      <c r="AE523" s="35"/>
      <c r="AF523" s="35"/>
      <c r="AG523" s="35"/>
      <c r="AH523" s="35"/>
      <c r="AI523" s="35"/>
      <c r="AJ523" s="35"/>
      <c r="AK523" s="35"/>
      <c r="AL523" s="35"/>
      <c r="AM523" s="470"/>
    </row>
    <row r="524" spans="1:39" ht="18" customHeight="1">
      <c r="A524" s="463"/>
      <c r="B524" s="31"/>
      <c r="C524" s="463"/>
      <c r="D524" s="463"/>
      <c r="E524" s="463"/>
      <c r="F524" s="467"/>
      <c r="G524" s="467"/>
      <c r="H524" s="468"/>
      <c r="I524" s="468"/>
      <c r="J524" s="467"/>
      <c r="K524" s="469"/>
      <c r="L524" s="469"/>
      <c r="M524" s="469"/>
      <c r="N524" s="469"/>
      <c r="O524" s="470"/>
      <c r="P524" s="469"/>
      <c r="Q524" s="469"/>
      <c r="R524" s="469"/>
      <c r="S524" s="469"/>
      <c r="T524" s="35"/>
      <c r="U524" s="35"/>
      <c r="V524" s="35"/>
      <c r="W524" s="35"/>
      <c r="X524" s="35"/>
      <c r="Y524" s="35"/>
      <c r="Z524" s="35"/>
      <c r="AA524" s="35"/>
      <c r="AB524" s="35"/>
      <c r="AC524" s="35"/>
      <c r="AD524" s="35"/>
      <c r="AE524" s="35"/>
      <c r="AF524" s="35"/>
      <c r="AG524" s="35"/>
      <c r="AH524" s="35"/>
      <c r="AI524" s="35"/>
      <c r="AJ524" s="35"/>
      <c r="AK524" s="35"/>
      <c r="AL524" s="35"/>
      <c r="AM524" s="470"/>
    </row>
    <row r="525" spans="1:39" ht="18" customHeight="1">
      <c r="A525" s="463"/>
      <c r="B525" s="31"/>
      <c r="C525" s="463"/>
      <c r="D525" s="463"/>
      <c r="E525" s="463"/>
      <c r="F525" s="467"/>
      <c r="G525" s="467"/>
      <c r="H525" s="468"/>
      <c r="I525" s="468"/>
      <c r="J525" s="467"/>
      <c r="K525" s="469"/>
      <c r="L525" s="469"/>
      <c r="M525" s="469"/>
      <c r="N525" s="469"/>
      <c r="O525" s="470"/>
      <c r="P525" s="469"/>
      <c r="Q525" s="469"/>
      <c r="R525" s="469"/>
      <c r="S525" s="469"/>
      <c r="T525" s="35"/>
      <c r="U525" s="35"/>
      <c r="V525" s="35"/>
      <c r="W525" s="35"/>
      <c r="X525" s="35"/>
      <c r="Y525" s="35"/>
      <c r="Z525" s="35"/>
      <c r="AA525" s="35"/>
      <c r="AB525" s="35"/>
      <c r="AC525" s="35"/>
      <c r="AD525" s="35"/>
      <c r="AE525" s="35"/>
      <c r="AF525" s="35"/>
      <c r="AG525" s="35"/>
      <c r="AH525" s="35"/>
      <c r="AI525" s="35"/>
      <c r="AJ525" s="35"/>
      <c r="AK525" s="35"/>
      <c r="AL525" s="35"/>
      <c r="AM525" s="470"/>
    </row>
    <row r="526" spans="1:39" ht="18" customHeight="1">
      <c r="A526" s="463"/>
      <c r="B526" s="31"/>
      <c r="C526" s="463"/>
      <c r="D526" s="463"/>
      <c r="E526" s="463"/>
      <c r="F526" s="467"/>
      <c r="G526" s="467"/>
      <c r="H526" s="468"/>
      <c r="I526" s="468"/>
      <c r="J526" s="467"/>
      <c r="K526" s="469"/>
      <c r="L526" s="469"/>
      <c r="M526" s="469"/>
      <c r="N526" s="469"/>
      <c r="O526" s="470"/>
      <c r="P526" s="469"/>
      <c r="Q526" s="469"/>
      <c r="R526" s="469"/>
      <c r="S526" s="469"/>
      <c r="T526" s="35"/>
      <c r="U526" s="35"/>
      <c r="V526" s="35"/>
      <c r="W526" s="35"/>
      <c r="X526" s="35"/>
      <c r="Y526" s="35"/>
      <c r="Z526" s="35"/>
      <c r="AA526" s="35"/>
      <c r="AB526" s="35"/>
      <c r="AC526" s="35"/>
      <c r="AD526" s="35"/>
      <c r="AE526" s="35"/>
      <c r="AF526" s="35"/>
      <c r="AG526" s="35"/>
      <c r="AH526" s="35"/>
      <c r="AI526" s="35"/>
      <c r="AJ526" s="35"/>
      <c r="AK526" s="35"/>
      <c r="AL526" s="35"/>
      <c r="AM526" s="470"/>
    </row>
    <row r="527" spans="1:39" ht="18" customHeight="1">
      <c r="A527" s="463"/>
      <c r="B527" s="31"/>
      <c r="C527" s="463"/>
      <c r="D527" s="463"/>
      <c r="E527" s="463"/>
      <c r="F527" s="467"/>
      <c r="G527" s="467"/>
      <c r="H527" s="468"/>
      <c r="I527" s="468"/>
      <c r="J527" s="467"/>
      <c r="K527" s="469"/>
      <c r="L527" s="469"/>
      <c r="M527" s="469"/>
      <c r="N527" s="469"/>
      <c r="O527" s="470"/>
      <c r="P527" s="469"/>
      <c r="Q527" s="469"/>
      <c r="R527" s="469"/>
      <c r="S527" s="469"/>
      <c r="T527" s="35"/>
      <c r="U527" s="35"/>
      <c r="V527" s="35"/>
      <c r="W527" s="35"/>
      <c r="X527" s="35"/>
      <c r="Y527" s="35"/>
      <c r="Z527" s="35"/>
      <c r="AA527" s="35"/>
      <c r="AB527" s="35"/>
      <c r="AC527" s="35"/>
      <c r="AD527" s="35"/>
      <c r="AE527" s="35"/>
      <c r="AF527" s="35"/>
      <c r="AG527" s="35"/>
      <c r="AH527" s="35"/>
      <c r="AI527" s="35"/>
      <c r="AJ527" s="35"/>
      <c r="AK527" s="35"/>
      <c r="AL527" s="35"/>
      <c r="AM527" s="470"/>
    </row>
    <row r="528" spans="1:39" ht="18" customHeight="1">
      <c r="A528" s="463"/>
      <c r="B528" s="31"/>
      <c r="C528" s="463"/>
      <c r="D528" s="463"/>
      <c r="E528" s="463"/>
      <c r="F528" s="467"/>
      <c r="G528" s="467"/>
      <c r="H528" s="468"/>
      <c r="I528" s="468"/>
      <c r="J528" s="467"/>
      <c r="K528" s="469"/>
      <c r="L528" s="469"/>
      <c r="M528" s="469"/>
      <c r="N528" s="469"/>
      <c r="O528" s="470"/>
      <c r="P528" s="469"/>
      <c r="Q528" s="469"/>
      <c r="R528" s="469"/>
      <c r="S528" s="469"/>
      <c r="T528" s="35"/>
      <c r="U528" s="35"/>
      <c r="V528" s="35"/>
      <c r="W528" s="35"/>
      <c r="X528" s="35"/>
      <c r="Y528" s="35"/>
      <c r="Z528" s="35"/>
      <c r="AA528" s="35"/>
      <c r="AB528" s="35"/>
      <c r="AC528" s="35"/>
      <c r="AD528" s="35"/>
      <c r="AE528" s="35"/>
      <c r="AF528" s="35"/>
      <c r="AG528" s="35"/>
      <c r="AH528" s="35"/>
      <c r="AI528" s="35"/>
      <c r="AJ528" s="35"/>
      <c r="AK528" s="35"/>
      <c r="AL528" s="35"/>
      <c r="AM528" s="470"/>
    </row>
    <row r="529" spans="1:39" ht="18" customHeight="1">
      <c r="A529" s="463"/>
      <c r="B529" s="31"/>
      <c r="C529" s="463"/>
      <c r="D529" s="463"/>
      <c r="E529" s="463"/>
      <c r="F529" s="467"/>
      <c r="G529" s="467"/>
      <c r="H529" s="468"/>
      <c r="I529" s="468"/>
      <c r="J529" s="467"/>
      <c r="K529" s="469"/>
      <c r="L529" s="469"/>
      <c r="M529" s="469"/>
      <c r="N529" s="469"/>
      <c r="O529" s="470"/>
      <c r="P529" s="469"/>
      <c r="Q529" s="469"/>
      <c r="R529" s="469"/>
      <c r="S529" s="469"/>
      <c r="T529" s="35"/>
      <c r="U529" s="35"/>
      <c r="V529" s="35"/>
      <c r="W529" s="35"/>
      <c r="X529" s="35"/>
      <c r="Y529" s="35"/>
      <c r="Z529" s="35"/>
      <c r="AA529" s="35"/>
      <c r="AB529" s="35"/>
      <c r="AC529" s="35"/>
      <c r="AD529" s="35"/>
      <c r="AE529" s="35"/>
      <c r="AF529" s="35"/>
      <c r="AG529" s="35"/>
      <c r="AH529" s="35"/>
      <c r="AI529" s="35"/>
      <c r="AJ529" s="35"/>
      <c r="AK529" s="35"/>
      <c r="AL529" s="35"/>
      <c r="AM529" s="470"/>
    </row>
    <row r="530" spans="1:39" ht="18" customHeight="1">
      <c r="A530" s="463"/>
      <c r="B530" s="31"/>
      <c r="C530" s="463"/>
      <c r="D530" s="463"/>
      <c r="E530" s="463"/>
      <c r="F530" s="467"/>
      <c r="G530" s="467"/>
      <c r="H530" s="468"/>
      <c r="I530" s="468"/>
      <c r="J530" s="467"/>
      <c r="K530" s="469"/>
      <c r="L530" s="469"/>
      <c r="M530" s="469"/>
      <c r="N530" s="469"/>
      <c r="O530" s="470"/>
      <c r="P530" s="469"/>
      <c r="Q530" s="469"/>
      <c r="R530" s="469"/>
      <c r="S530" s="469"/>
      <c r="T530" s="35"/>
      <c r="U530" s="35"/>
      <c r="V530" s="35"/>
      <c r="W530" s="35"/>
      <c r="X530" s="35"/>
      <c r="Y530" s="35"/>
      <c r="Z530" s="35"/>
      <c r="AA530" s="35"/>
      <c r="AB530" s="35"/>
      <c r="AC530" s="35"/>
      <c r="AD530" s="35"/>
      <c r="AE530" s="35"/>
      <c r="AF530" s="35"/>
      <c r="AG530" s="35"/>
      <c r="AH530" s="35"/>
      <c r="AI530" s="35"/>
      <c r="AJ530" s="35"/>
      <c r="AK530" s="35"/>
      <c r="AL530" s="35"/>
      <c r="AM530" s="470"/>
    </row>
    <row r="531" spans="1:39" ht="18" customHeight="1">
      <c r="A531" s="463"/>
      <c r="B531" s="31"/>
      <c r="C531" s="463"/>
      <c r="D531" s="463"/>
      <c r="E531" s="463"/>
      <c r="F531" s="467"/>
      <c r="G531" s="467"/>
      <c r="H531" s="468"/>
      <c r="I531" s="468"/>
      <c r="J531" s="467"/>
      <c r="K531" s="469"/>
      <c r="L531" s="469"/>
      <c r="M531" s="469"/>
      <c r="N531" s="469"/>
      <c r="O531" s="470"/>
      <c r="P531" s="469"/>
      <c r="Q531" s="469"/>
      <c r="R531" s="469"/>
      <c r="S531" s="469"/>
      <c r="T531" s="35"/>
      <c r="U531" s="35"/>
      <c r="V531" s="35"/>
      <c r="W531" s="35"/>
      <c r="X531" s="35"/>
      <c r="Y531" s="35"/>
      <c r="Z531" s="35"/>
      <c r="AA531" s="35"/>
      <c r="AB531" s="35"/>
      <c r="AC531" s="35"/>
      <c r="AD531" s="35"/>
      <c r="AE531" s="35"/>
      <c r="AF531" s="35"/>
      <c r="AG531" s="35"/>
      <c r="AH531" s="35"/>
      <c r="AI531" s="35"/>
      <c r="AJ531" s="35"/>
      <c r="AK531" s="35"/>
      <c r="AL531" s="35"/>
      <c r="AM531" s="470"/>
    </row>
    <row r="532" spans="1:39" ht="18" customHeight="1">
      <c r="A532" s="463"/>
      <c r="B532" s="31"/>
      <c r="C532" s="463"/>
      <c r="D532" s="463"/>
      <c r="E532" s="463"/>
      <c r="F532" s="467"/>
      <c r="G532" s="467"/>
      <c r="H532" s="468"/>
      <c r="I532" s="468"/>
      <c r="J532" s="467"/>
      <c r="K532" s="469"/>
      <c r="L532" s="469"/>
      <c r="M532" s="469"/>
      <c r="N532" s="469"/>
      <c r="O532" s="470"/>
      <c r="P532" s="469"/>
      <c r="Q532" s="469"/>
      <c r="R532" s="469"/>
      <c r="S532" s="469"/>
      <c r="T532" s="35"/>
      <c r="U532" s="35"/>
      <c r="V532" s="35"/>
      <c r="W532" s="35"/>
      <c r="X532" s="35"/>
      <c r="Y532" s="35"/>
      <c r="Z532" s="35"/>
      <c r="AA532" s="35"/>
      <c r="AB532" s="35"/>
      <c r="AC532" s="35"/>
      <c r="AD532" s="35"/>
      <c r="AE532" s="35"/>
      <c r="AF532" s="35"/>
      <c r="AG532" s="35"/>
      <c r="AH532" s="35"/>
      <c r="AI532" s="35"/>
      <c r="AJ532" s="35"/>
      <c r="AK532" s="35"/>
      <c r="AL532" s="35"/>
      <c r="AM532" s="470"/>
    </row>
    <row r="533" spans="1:39" ht="18" customHeight="1">
      <c r="A533" s="463"/>
      <c r="B533" s="31"/>
      <c r="C533" s="463"/>
      <c r="D533" s="463"/>
      <c r="E533" s="463"/>
      <c r="F533" s="467"/>
      <c r="G533" s="467"/>
      <c r="H533" s="468"/>
      <c r="I533" s="468"/>
      <c r="J533" s="467"/>
      <c r="K533" s="469"/>
      <c r="L533" s="469"/>
      <c r="M533" s="469"/>
      <c r="N533" s="469"/>
      <c r="O533" s="470"/>
      <c r="P533" s="469"/>
      <c r="Q533" s="469"/>
      <c r="R533" s="469"/>
      <c r="S533" s="469"/>
      <c r="T533" s="35"/>
      <c r="U533" s="35"/>
      <c r="V533" s="35"/>
      <c r="W533" s="35"/>
      <c r="X533" s="35"/>
      <c r="Y533" s="35"/>
      <c r="Z533" s="35"/>
      <c r="AA533" s="35"/>
      <c r="AB533" s="35"/>
      <c r="AC533" s="35"/>
      <c r="AD533" s="35"/>
      <c r="AE533" s="35"/>
      <c r="AF533" s="35"/>
      <c r="AG533" s="35"/>
      <c r="AH533" s="35"/>
      <c r="AI533" s="35"/>
      <c r="AJ533" s="35"/>
      <c r="AK533" s="35"/>
      <c r="AL533" s="35"/>
      <c r="AM533" s="470"/>
    </row>
    <row r="534" spans="1:39" ht="18" customHeight="1">
      <c r="A534" s="463"/>
      <c r="B534" s="31"/>
      <c r="C534" s="463"/>
      <c r="D534" s="463"/>
      <c r="E534" s="463"/>
      <c r="F534" s="467"/>
      <c r="G534" s="467"/>
      <c r="H534" s="468"/>
      <c r="I534" s="468"/>
      <c r="J534" s="467"/>
      <c r="K534" s="469"/>
      <c r="L534" s="469"/>
      <c r="M534" s="469"/>
      <c r="N534" s="469"/>
      <c r="O534" s="470"/>
      <c r="P534" s="469"/>
      <c r="Q534" s="469"/>
      <c r="R534" s="469"/>
      <c r="S534" s="469"/>
      <c r="T534" s="35"/>
      <c r="U534" s="35"/>
      <c r="V534" s="35"/>
      <c r="W534" s="35"/>
      <c r="X534" s="35"/>
      <c r="Y534" s="35"/>
      <c r="Z534" s="35"/>
      <c r="AA534" s="35"/>
      <c r="AB534" s="35"/>
      <c r="AC534" s="35"/>
      <c r="AD534" s="35"/>
      <c r="AE534" s="35"/>
      <c r="AF534" s="35"/>
      <c r="AG534" s="35"/>
      <c r="AH534" s="35"/>
      <c r="AI534" s="35"/>
      <c r="AJ534" s="35"/>
      <c r="AK534" s="35"/>
      <c r="AL534" s="35"/>
      <c r="AM534" s="470"/>
    </row>
    <row r="535" spans="1:39" ht="18" customHeight="1">
      <c r="A535" s="463"/>
      <c r="B535" s="31"/>
      <c r="C535" s="463"/>
      <c r="D535" s="463"/>
      <c r="E535" s="463"/>
      <c r="F535" s="467"/>
      <c r="G535" s="467"/>
      <c r="H535" s="468"/>
      <c r="I535" s="468"/>
      <c r="J535" s="467"/>
      <c r="K535" s="469"/>
      <c r="L535" s="469"/>
      <c r="M535" s="469"/>
      <c r="N535" s="469"/>
      <c r="O535" s="470"/>
      <c r="P535" s="469"/>
      <c r="Q535" s="469"/>
      <c r="R535" s="469"/>
      <c r="S535" s="469"/>
      <c r="T535" s="35"/>
      <c r="U535" s="35"/>
      <c r="V535" s="35"/>
      <c r="W535" s="35"/>
      <c r="X535" s="35"/>
      <c r="Y535" s="35"/>
      <c r="Z535" s="35"/>
      <c r="AA535" s="35"/>
      <c r="AB535" s="35"/>
      <c r="AC535" s="35"/>
      <c r="AD535" s="35"/>
      <c r="AE535" s="35"/>
      <c r="AF535" s="35"/>
      <c r="AG535" s="35"/>
      <c r="AH535" s="35"/>
      <c r="AI535" s="35"/>
      <c r="AJ535" s="35"/>
      <c r="AK535" s="35"/>
      <c r="AL535" s="35"/>
      <c r="AM535" s="470"/>
    </row>
    <row r="536" spans="1:39" ht="18" customHeight="1">
      <c r="A536" s="463"/>
      <c r="B536" s="31"/>
      <c r="C536" s="463"/>
      <c r="D536" s="463"/>
      <c r="E536" s="463"/>
      <c r="F536" s="467"/>
      <c r="G536" s="467"/>
      <c r="H536" s="468"/>
      <c r="I536" s="468"/>
      <c r="J536" s="467"/>
      <c r="K536" s="469"/>
      <c r="L536" s="469"/>
      <c r="M536" s="469"/>
      <c r="N536" s="469"/>
      <c r="O536" s="470"/>
      <c r="P536" s="469"/>
      <c r="Q536" s="469"/>
      <c r="R536" s="469"/>
      <c r="S536" s="469"/>
      <c r="T536" s="35"/>
      <c r="U536" s="35"/>
      <c r="V536" s="35"/>
      <c r="W536" s="35"/>
      <c r="X536" s="35"/>
      <c r="Y536" s="35"/>
      <c r="Z536" s="35"/>
      <c r="AA536" s="35"/>
      <c r="AB536" s="35"/>
      <c r="AC536" s="35"/>
      <c r="AD536" s="35"/>
      <c r="AE536" s="35"/>
      <c r="AF536" s="35"/>
      <c r="AG536" s="35"/>
      <c r="AH536" s="35"/>
      <c r="AI536" s="35"/>
      <c r="AJ536" s="35"/>
      <c r="AK536" s="35"/>
      <c r="AL536" s="35"/>
      <c r="AM536" s="470"/>
    </row>
    <row r="537" spans="1:39" ht="18" customHeight="1">
      <c r="A537" s="463"/>
      <c r="B537" s="31"/>
      <c r="C537" s="463"/>
      <c r="D537" s="463"/>
      <c r="E537" s="463"/>
      <c r="F537" s="467"/>
      <c r="G537" s="467"/>
      <c r="H537" s="468"/>
      <c r="I537" s="468"/>
      <c r="J537" s="467"/>
      <c r="K537" s="469"/>
      <c r="L537" s="469"/>
      <c r="M537" s="469"/>
      <c r="N537" s="469"/>
      <c r="O537" s="470"/>
      <c r="P537" s="469"/>
      <c r="Q537" s="469"/>
      <c r="R537" s="469"/>
      <c r="S537" s="469"/>
      <c r="T537" s="35"/>
      <c r="U537" s="35"/>
      <c r="V537" s="35"/>
      <c r="W537" s="35"/>
      <c r="X537" s="35"/>
      <c r="Y537" s="35"/>
      <c r="Z537" s="35"/>
      <c r="AA537" s="35"/>
      <c r="AB537" s="35"/>
      <c r="AC537" s="35"/>
      <c r="AD537" s="35"/>
      <c r="AE537" s="35"/>
      <c r="AF537" s="35"/>
      <c r="AG537" s="35"/>
      <c r="AH537" s="35"/>
      <c r="AI537" s="35"/>
      <c r="AJ537" s="35"/>
      <c r="AK537" s="35"/>
      <c r="AL537" s="35"/>
      <c r="AM537" s="470"/>
    </row>
    <row r="538" spans="1:39" ht="18" customHeight="1">
      <c r="A538" s="463"/>
      <c r="B538" s="31"/>
      <c r="C538" s="463"/>
      <c r="D538" s="463"/>
      <c r="E538" s="463"/>
      <c r="F538" s="467"/>
      <c r="G538" s="467"/>
      <c r="H538" s="468"/>
      <c r="I538" s="468"/>
      <c r="J538" s="467"/>
      <c r="K538" s="469"/>
      <c r="L538" s="469"/>
      <c r="M538" s="469"/>
      <c r="N538" s="469"/>
      <c r="O538" s="470"/>
      <c r="P538" s="469"/>
      <c r="Q538" s="469"/>
      <c r="R538" s="469"/>
      <c r="S538" s="469"/>
      <c r="T538" s="35"/>
      <c r="U538" s="35"/>
      <c r="V538" s="35"/>
      <c r="W538" s="35"/>
      <c r="X538" s="35"/>
      <c r="Y538" s="35"/>
      <c r="Z538" s="35"/>
      <c r="AA538" s="35"/>
      <c r="AB538" s="35"/>
      <c r="AC538" s="35"/>
      <c r="AD538" s="35"/>
      <c r="AE538" s="35"/>
      <c r="AF538" s="35"/>
      <c r="AG538" s="35"/>
      <c r="AH538" s="35"/>
      <c r="AI538" s="35"/>
      <c r="AJ538" s="35"/>
      <c r="AK538" s="35"/>
      <c r="AL538" s="35"/>
      <c r="AM538" s="470"/>
    </row>
    <row r="539" spans="1:39" ht="18" customHeight="1">
      <c r="A539" s="463"/>
      <c r="B539" s="31"/>
      <c r="C539" s="463"/>
      <c r="D539" s="463"/>
      <c r="E539" s="463"/>
      <c r="F539" s="467"/>
      <c r="G539" s="467"/>
      <c r="H539" s="468"/>
      <c r="I539" s="468"/>
      <c r="J539" s="467"/>
      <c r="K539" s="469"/>
      <c r="L539" s="469"/>
      <c r="M539" s="469"/>
      <c r="N539" s="469"/>
      <c r="O539" s="470"/>
      <c r="P539" s="469"/>
      <c r="Q539" s="469"/>
      <c r="R539" s="469"/>
      <c r="S539" s="469"/>
      <c r="T539" s="35"/>
      <c r="U539" s="35"/>
      <c r="V539" s="35"/>
      <c r="W539" s="35"/>
      <c r="X539" s="35"/>
      <c r="Y539" s="35"/>
      <c r="Z539" s="35"/>
      <c r="AA539" s="35"/>
      <c r="AB539" s="35"/>
      <c r="AC539" s="35"/>
      <c r="AD539" s="35"/>
      <c r="AE539" s="35"/>
      <c r="AF539" s="35"/>
      <c r="AG539" s="35"/>
      <c r="AH539" s="35"/>
      <c r="AI539" s="35"/>
      <c r="AJ539" s="35"/>
      <c r="AK539" s="35"/>
      <c r="AL539" s="35"/>
      <c r="AM539" s="470"/>
    </row>
    <row r="540" spans="1:39" ht="18" customHeight="1">
      <c r="A540" s="463"/>
      <c r="B540" s="31"/>
      <c r="C540" s="463"/>
      <c r="D540" s="463"/>
      <c r="E540" s="463"/>
      <c r="F540" s="467"/>
      <c r="G540" s="467"/>
      <c r="H540" s="468"/>
      <c r="I540" s="468"/>
      <c r="J540" s="467"/>
      <c r="K540" s="469"/>
      <c r="L540" s="469"/>
      <c r="M540" s="469"/>
      <c r="N540" s="469"/>
      <c r="O540" s="470"/>
      <c r="P540" s="469"/>
      <c r="Q540" s="469"/>
      <c r="R540" s="469"/>
      <c r="S540" s="469"/>
      <c r="T540" s="35"/>
      <c r="U540" s="35"/>
      <c r="V540" s="35"/>
      <c r="W540" s="35"/>
      <c r="X540" s="35"/>
      <c r="Y540" s="35"/>
      <c r="Z540" s="35"/>
      <c r="AA540" s="35"/>
      <c r="AB540" s="35"/>
      <c r="AC540" s="35"/>
      <c r="AD540" s="35"/>
      <c r="AE540" s="35"/>
      <c r="AF540" s="35"/>
      <c r="AG540" s="35"/>
      <c r="AH540" s="35"/>
      <c r="AI540" s="35"/>
      <c r="AJ540" s="35"/>
      <c r="AK540" s="35"/>
      <c r="AL540" s="35"/>
      <c r="AM540" s="470"/>
    </row>
    <row r="541" spans="1:39" ht="18" customHeight="1">
      <c r="A541" s="463"/>
      <c r="B541" s="31"/>
      <c r="C541" s="463"/>
      <c r="D541" s="463"/>
      <c r="E541" s="463"/>
      <c r="F541" s="467"/>
      <c r="G541" s="467"/>
      <c r="H541" s="468"/>
      <c r="I541" s="468"/>
      <c r="J541" s="467"/>
      <c r="K541" s="469"/>
      <c r="L541" s="469"/>
      <c r="M541" s="469"/>
      <c r="N541" s="469"/>
      <c r="O541" s="470"/>
      <c r="P541" s="469"/>
      <c r="Q541" s="469"/>
      <c r="R541" s="469"/>
      <c r="S541" s="469"/>
      <c r="T541" s="35"/>
      <c r="U541" s="35"/>
      <c r="V541" s="35"/>
      <c r="W541" s="35"/>
      <c r="X541" s="35"/>
      <c r="Y541" s="35"/>
      <c r="Z541" s="35"/>
      <c r="AA541" s="35"/>
      <c r="AB541" s="35"/>
      <c r="AC541" s="35"/>
      <c r="AD541" s="35"/>
      <c r="AE541" s="35"/>
      <c r="AF541" s="35"/>
      <c r="AG541" s="35"/>
      <c r="AH541" s="35"/>
      <c r="AI541" s="35"/>
      <c r="AJ541" s="35"/>
      <c r="AK541" s="35"/>
      <c r="AL541" s="35"/>
      <c r="AM541" s="470"/>
    </row>
    <row r="542" spans="1:39" ht="18" customHeight="1">
      <c r="A542" s="463"/>
      <c r="B542" s="31"/>
      <c r="C542" s="463"/>
      <c r="D542" s="463"/>
      <c r="E542" s="463"/>
      <c r="F542" s="467"/>
      <c r="G542" s="467"/>
      <c r="H542" s="468"/>
      <c r="I542" s="468"/>
      <c r="J542" s="467"/>
      <c r="K542" s="469"/>
      <c r="L542" s="469"/>
      <c r="M542" s="469"/>
      <c r="N542" s="469"/>
      <c r="O542" s="470"/>
      <c r="P542" s="469"/>
      <c r="Q542" s="469"/>
      <c r="R542" s="469"/>
      <c r="S542" s="469"/>
      <c r="T542" s="35"/>
      <c r="U542" s="35"/>
      <c r="V542" s="35"/>
      <c r="W542" s="35"/>
      <c r="X542" s="35"/>
      <c r="Y542" s="35"/>
      <c r="Z542" s="35"/>
      <c r="AA542" s="35"/>
      <c r="AB542" s="35"/>
      <c r="AC542" s="35"/>
      <c r="AD542" s="35"/>
      <c r="AE542" s="35"/>
      <c r="AF542" s="35"/>
      <c r="AG542" s="35"/>
      <c r="AH542" s="35"/>
      <c r="AI542" s="35"/>
      <c r="AJ542" s="35"/>
      <c r="AK542" s="35"/>
      <c r="AL542" s="35"/>
      <c r="AM542" s="470"/>
    </row>
    <row r="543" spans="1:39" ht="18" customHeight="1">
      <c r="A543" s="463"/>
      <c r="B543" s="31"/>
      <c r="C543" s="463"/>
      <c r="D543" s="463"/>
      <c r="E543" s="463"/>
      <c r="F543" s="467"/>
      <c r="G543" s="467"/>
      <c r="H543" s="468"/>
      <c r="I543" s="468"/>
      <c r="J543" s="467"/>
      <c r="K543" s="469"/>
      <c r="L543" s="469"/>
      <c r="M543" s="469"/>
      <c r="N543" s="469"/>
      <c r="O543" s="470"/>
      <c r="P543" s="469"/>
      <c r="Q543" s="469"/>
      <c r="R543" s="469"/>
      <c r="S543" s="469"/>
      <c r="T543" s="35"/>
      <c r="U543" s="35"/>
      <c r="V543" s="35"/>
      <c r="W543" s="35"/>
      <c r="X543" s="35"/>
      <c r="Y543" s="35"/>
      <c r="Z543" s="35"/>
      <c r="AA543" s="35"/>
      <c r="AB543" s="35"/>
      <c r="AC543" s="35"/>
      <c r="AD543" s="35"/>
      <c r="AE543" s="35"/>
      <c r="AF543" s="35"/>
      <c r="AG543" s="35"/>
      <c r="AH543" s="35"/>
      <c r="AI543" s="35"/>
      <c r="AJ543" s="35"/>
      <c r="AK543" s="35"/>
      <c r="AL543" s="35"/>
      <c r="AM543" s="470"/>
    </row>
    <row r="544" spans="1:39" ht="18" customHeight="1">
      <c r="A544" s="463"/>
      <c r="B544" s="31"/>
      <c r="C544" s="463"/>
      <c r="D544" s="463"/>
      <c r="E544" s="463"/>
      <c r="F544" s="467"/>
      <c r="G544" s="467"/>
      <c r="H544" s="468"/>
      <c r="I544" s="468"/>
      <c r="J544" s="467"/>
      <c r="K544" s="469"/>
      <c r="L544" s="469"/>
      <c r="M544" s="469"/>
      <c r="N544" s="469"/>
      <c r="O544" s="470"/>
      <c r="P544" s="469"/>
      <c r="Q544" s="469"/>
      <c r="R544" s="469"/>
      <c r="S544" s="469"/>
      <c r="T544" s="35"/>
      <c r="U544" s="35"/>
      <c r="V544" s="35"/>
      <c r="W544" s="35"/>
      <c r="X544" s="35"/>
      <c r="Y544" s="35"/>
      <c r="Z544" s="35"/>
      <c r="AA544" s="35"/>
      <c r="AB544" s="35"/>
      <c r="AC544" s="35"/>
      <c r="AD544" s="35"/>
      <c r="AE544" s="35"/>
      <c r="AF544" s="35"/>
      <c r="AG544" s="35"/>
      <c r="AH544" s="35"/>
      <c r="AI544" s="35"/>
      <c r="AJ544" s="35"/>
      <c r="AK544" s="35"/>
      <c r="AL544" s="35"/>
      <c r="AM544" s="470"/>
    </row>
    <row r="545" spans="1:39" ht="18" customHeight="1">
      <c r="A545" s="463"/>
      <c r="B545" s="31"/>
      <c r="C545" s="463"/>
      <c r="D545" s="463"/>
      <c r="E545" s="463"/>
      <c r="F545" s="467"/>
      <c r="G545" s="467"/>
      <c r="H545" s="468"/>
      <c r="I545" s="468"/>
      <c r="J545" s="467"/>
      <c r="K545" s="469"/>
      <c r="L545" s="469"/>
      <c r="M545" s="469"/>
      <c r="N545" s="469"/>
      <c r="O545" s="470"/>
      <c r="P545" s="469"/>
      <c r="Q545" s="469"/>
      <c r="R545" s="469"/>
      <c r="S545" s="469"/>
      <c r="T545" s="35"/>
      <c r="U545" s="35"/>
      <c r="V545" s="35"/>
      <c r="W545" s="35"/>
      <c r="X545" s="35"/>
      <c r="Y545" s="35"/>
      <c r="Z545" s="35"/>
      <c r="AA545" s="35"/>
      <c r="AB545" s="35"/>
      <c r="AC545" s="35"/>
      <c r="AD545" s="35"/>
      <c r="AE545" s="35"/>
      <c r="AF545" s="35"/>
      <c r="AG545" s="35"/>
      <c r="AH545" s="35"/>
      <c r="AI545" s="35"/>
      <c r="AJ545" s="35"/>
      <c r="AK545" s="35"/>
      <c r="AL545" s="35"/>
      <c r="AM545" s="470"/>
    </row>
    <row r="546" spans="1:39" ht="18" customHeight="1">
      <c r="A546" s="463"/>
      <c r="B546" s="31"/>
      <c r="C546" s="463"/>
      <c r="D546" s="463"/>
      <c r="E546" s="463"/>
      <c r="F546" s="467"/>
      <c r="G546" s="467"/>
      <c r="H546" s="468"/>
      <c r="I546" s="468"/>
      <c r="J546" s="467"/>
      <c r="K546" s="469"/>
      <c r="L546" s="469"/>
      <c r="M546" s="469"/>
      <c r="N546" s="469"/>
      <c r="O546" s="470"/>
      <c r="P546" s="469"/>
      <c r="Q546" s="469"/>
      <c r="R546" s="469"/>
      <c r="S546" s="469"/>
      <c r="T546" s="35"/>
      <c r="U546" s="35"/>
      <c r="V546" s="35"/>
      <c r="W546" s="35"/>
      <c r="X546" s="35"/>
      <c r="Y546" s="35"/>
      <c r="Z546" s="35"/>
      <c r="AA546" s="35"/>
      <c r="AB546" s="35"/>
      <c r="AC546" s="35"/>
      <c r="AD546" s="35"/>
      <c r="AE546" s="35"/>
      <c r="AF546" s="35"/>
      <c r="AG546" s="35"/>
      <c r="AH546" s="35"/>
      <c r="AI546" s="35"/>
      <c r="AJ546" s="35"/>
      <c r="AK546" s="35"/>
      <c r="AL546" s="35"/>
      <c r="AM546" s="470"/>
    </row>
    <row r="547" spans="1:39" ht="18" customHeight="1">
      <c r="A547" s="463"/>
      <c r="B547" s="31"/>
      <c r="C547" s="463"/>
      <c r="D547" s="463"/>
      <c r="E547" s="463"/>
      <c r="F547" s="467"/>
      <c r="G547" s="467"/>
      <c r="H547" s="468"/>
      <c r="I547" s="468"/>
      <c r="J547" s="467"/>
      <c r="K547" s="469"/>
      <c r="L547" s="469"/>
      <c r="M547" s="469"/>
      <c r="N547" s="469"/>
      <c r="O547" s="470"/>
      <c r="P547" s="469"/>
      <c r="Q547" s="469"/>
      <c r="R547" s="469"/>
      <c r="S547" s="469"/>
      <c r="T547" s="35"/>
      <c r="U547" s="35"/>
      <c r="V547" s="35"/>
      <c r="W547" s="35"/>
      <c r="X547" s="35"/>
      <c r="Y547" s="35"/>
      <c r="Z547" s="35"/>
      <c r="AA547" s="35"/>
      <c r="AB547" s="35"/>
      <c r="AC547" s="35"/>
      <c r="AD547" s="35"/>
      <c r="AE547" s="35"/>
      <c r="AF547" s="35"/>
      <c r="AG547" s="35"/>
      <c r="AH547" s="35"/>
      <c r="AI547" s="35"/>
      <c r="AJ547" s="35"/>
      <c r="AK547" s="35"/>
      <c r="AL547" s="35"/>
      <c r="AM547" s="470"/>
    </row>
    <row r="548" spans="1:39" ht="18" customHeight="1">
      <c r="A548" s="463"/>
      <c r="B548" s="31"/>
      <c r="C548" s="463"/>
      <c r="D548" s="463"/>
      <c r="E548" s="463"/>
      <c r="F548" s="467"/>
      <c r="G548" s="467"/>
      <c r="H548" s="468"/>
      <c r="I548" s="468"/>
      <c r="J548" s="467"/>
      <c r="K548" s="469"/>
      <c r="L548" s="469"/>
      <c r="M548" s="469"/>
      <c r="N548" s="469"/>
      <c r="O548" s="470"/>
      <c r="P548" s="469"/>
      <c r="Q548" s="469"/>
      <c r="R548" s="469"/>
      <c r="S548" s="469"/>
      <c r="T548" s="35"/>
      <c r="U548" s="35"/>
      <c r="V548" s="35"/>
      <c r="W548" s="35"/>
      <c r="X548" s="35"/>
      <c r="Y548" s="35"/>
      <c r="Z548" s="35"/>
      <c r="AA548" s="35"/>
      <c r="AB548" s="35"/>
      <c r="AC548" s="35"/>
      <c r="AD548" s="35"/>
      <c r="AE548" s="35"/>
      <c r="AF548" s="35"/>
      <c r="AG548" s="35"/>
      <c r="AH548" s="35"/>
      <c r="AI548" s="35"/>
      <c r="AJ548" s="35"/>
      <c r="AK548" s="35"/>
      <c r="AL548" s="35"/>
      <c r="AM548" s="470"/>
    </row>
    <row r="549" spans="1:39" ht="18" customHeight="1">
      <c r="A549" s="463"/>
      <c r="B549" s="31"/>
      <c r="C549" s="463"/>
      <c r="D549" s="463"/>
      <c r="E549" s="463"/>
      <c r="F549" s="467"/>
      <c r="G549" s="467"/>
      <c r="H549" s="468"/>
      <c r="I549" s="468"/>
      <c r="J549" s="467"/>
      <c r="K549" s="469"/>
      <c r="L549" s="469"/>
      <c r="M549" s="469"/>
      <c r="N549" s="469"/>
      <c r="O549" s="470"/>
      <c r="P549" s="469"/>
      <c r="Q549" s="469"/>
      <c r="R549" s="469"/>
      <c r="S549" s="469"/>
      <c r="T549" s="35"/>
      <c r="U549" s="35"/>
      <c r="V549" s="35"/>
      <c r="W549" s="35"/>
      <c r="X549" s="35"/>
      <c r="Y549" s="35"/>
      <c r="Z549" s="35"/>
      <c r="AA549" s="35"/>
      <c r="AB549" s="35"/>
      <c r="AC549" s="35"/>
      <c r="AD549" s="35"/>
      <c r="AE549" s="35"/>
      <c r="AF549" s="35"/>
      <c r="AG549" s="35"/>
      <c r="AH549" s="35"/>
      <c r="AI549" s="35"/>
      <c r="AJ549" s="35"/>
      <c r="AK549" s="35"/>
      <c r="AL549" s="35"/>
      <c r="AM549" s="470"/>
    </row>
    <row r="550" spans="1:39" ht="18" customHeight="1">
      <c r="A550" s="463"/>
      <c r="B550" s="31"/>
      <c r="C550" s="463"/>
      <c r="D550" s="463"/>
      <c r="E550" s="463"/>
      <c r="F550" s="467"/>
      <c r="G550" s="467"/>
      <c r="H550" s="468"/>
      <c r="I550" s="468"/>
      <c r="J550" s="467"/>
      <c r="K550" s="469"/>
      <c r="L550" s="469"/>
      <c r="M550" s="469"/>
      <c r="N550" s="469"/>
      <c r="O550" s="470"/>
      <c r="P550" s="469"/>
      <c r="Q550" s="469"/>
      <c r="R550" s="469"/>
      <c r="S550" s="469"/>
      <c r="T550" s="35"/>
      <c r="U550" s="35"/>
      <c r="V550" s="35"/>
      <c r="W550" s="35"/>
      <c r="X550" s="35"/>
      <c r="Y550" s="35"/>
      <c r="Z550" s="35"/>
      <c r="AA550" s="35"/>
      <c r="AB550" s="35"/>
      <c r="AC550" s="35"/>
      <c r="AD550" s="35"/>
      <c r="AE550" s="35"/>
      <c r="AF550" s="35"/>
      <c r="AG550" s="35"/>
      <c r="AH550" s="35"/>
      <c r="AI550" s="35"/>
      <c r="AJ550" s="35"/>
      <c r="AK550" s="35"/>
      <c r="AL550" s="35"/>
      <c r="AM550" s="470"/>
    </row>
    <row r="551" spans="1:39" ht="18" customHeight="1">
      <c r="A551" s="463"/>
      <c r="B551" s="31"/>
      <c r="C551" s="463"/>
      <c r="D551" s="463"/>
      <c r="E551" s="463"/>
      <c r="F551" s="467"/>
      <c r="G551" s="467"/>
      <c r="H551" s="468"/>
      <c r="I551" s="468"/>
      <c r="J551" s="467"/>
      <c r="K551" s="469"/>
      <c r="L551" s="469"/>
      <c r="M551" s="469"/>
      <c r="N551" s="469"/>
      <c r="O551" s="470"/>
      <c r="P551" s="469"/>
      <c r="Q551" s="469"/>
      <c r="R551" s="469"/>
      <c r="S551" s="469"/>
      <c r="T551" s="35"/>
      <c r="U551" s="35"/>
      <c r="V551" s="35"/>
      <c r="W551" s="35"/>
      <c r="X551" s="35"/>
      <c r="Y551" s="35"/>
      <c r="Z551" s="35"/>
      <c r="AA551" s="35"/>
      <c r="AB551" s="35"/>
      <c r="AC551" s="35"/>
      <c r="AD551" s="35"/>
      <c r="AE551" s="35"/>
      <c r="AF551" s="35"/>
      <c r="AG551" s="35"/>
      <c r="AH551" s="35"/>
      <c r="AI551" s="35"/>
      <c r="AJ551" s="35"/>
      <c r="AK551" s="35"/>
      <c r="AL551" s="35"/>
      <c r="AM551" s="470"/>
    </row>
    <row r="552" spans="1:39" ht="18" customHeight="1">
      <c r="A552" s="463"/>
      <c r="B552" s="31"/>
      <c r="C552" s="463"/>
      <c r="D552" s="463"/>
      <c r="E552" s="463"/>
      <c r="F552" s="467"/>
      <c r="G552" s="467"/>
      <c r="H552" s="468"/>
      <c r="I552" s="468"/>
      <c r="J552" s="467"/>
      <c r="K552" s="469"/>
      <c r="L552" s="469"/>
      <c r="M552" s="469"/>
      <c r="N552" s="469"/>
      <c r="O552" s="470"/>
      <c r="P552" s="469"/>
      <c r="Q552" s="469"/>
      <c r="R552" s="469"/>
      <c r="S552" s="469"/>
      <c r="T552" s="35"/>
      <c r="U552" s="35"/>
      <c r="V552" s="35"/>
      <c r="W552" s="35"/>
      <c r="X552" s="35"/>
      <c r="Y552" s="35"/>
      <c r="Z552" s="35"/>
      <c r="AA552" s="35"/>
      <c r="AB552" s="35"/>
      <c r="AC552" s="35"/>
      <c r="AD552" s="35"/>
      <c r="AE552" s="35"/>
      <c r="AF552" s="35"/>
      <c r="AG552" s="35"/>
      <c r="AH552" s="35"/>
      <c r="AI552" s="35"/>
      <c r="AJ552" s="35"/>
      <c r="AK552" s="35"/>
      <c r="AL552" s="35"/>
      <c r="AM552" s="470"/>
    </row>
    <row r="553" spans="1:39" ht="18" customHeight="1">
      <c r="A553" s="463"/>
      <c r="B553" s="31"/>
      <c r="C553" s="463"/>
      <c r="D553" s="463"/>
      <c r="E553" s="463"/>
      <c r="F553" s="467"/>
      <c r="G553" s="467"/>
      <c r="H553" s="468"/>
      <c r="I553" s="468"/>
      <c r="J553" s="467"/>
      <c r="K553" s="469"/>
      <c r="L553" s="469"/>
      <c r="M553" s="469"/>
      <c r="N553" s="469"/>
      <c r="O553" s="470"/>
      <c r="P553" s="469"/>
      <c r="Q553" s="469"/>
      <c r="R553" s="469"/>
      <c r="S553" s="469"/>
      <c r="T553" s="35"/>
      <c r="U553" s="35"/>
      <c r="V553" s="35"/>
      <c r="W553" s="35"/>
      <c r="X553" s="35"/>
      <c r="Y553" s="35"/>
      <c r="Z553" s="35"/>
      <c r="AA553" s="35"/>
      <c r="AB553" s="35"/>
      <c r="AC553" s="35"/>
      <c r="AD553" s="35"/>
      <c r="AE553" s="35"/>
      <c r="AF553" s="35"/>
      <c r="AG553" s="35"/>
      <c r="AH553" s="35"/>
      <c r="AI553" s="35"/>
      <c r="AJ553" s="35"/>
      <c r="AK553" s="35"/>
      <c r="AL553" s="35"/>
      <c r="AM553" s="470"/>
    </row>
    <row r="554" spans="1:39" ht="18" customHeight="1">
      <c r="A554" s="463"/>
      <c r="B554" s="31"/>
      <c r="C554" s="463"/>
      <c r="D554" s="463"/>
      <c r="E554" s="463"/>
      <c r="F554" s="467"/>
      <c r="G554" s="467"/>
      <c r="H554" s="468"/>
      <c r="I554" s="468"/>
      <c r="J554" s="467"/>
      <c r="K554" s="469"/>
      <c r="L554" s="469"/>
      <c r="M554" s="469"/>
      <c r="N554" s="469"/>
      <c r="O554" s="470"/>
      <c r="P554" s="469"/>
      <c r="Q554" s="469"/>
      <c r="R554" s="469"/>
      <c r="S554" s="469"/>
      <c r="T554" s="35"/>
      <c r="U554" s="35"/>
      <c r="V554" s="35"/>
      <c r="W554" s="35"/>
      <c r="X554" s="35"/>
      <c r="Y554" s="35"/>
      <c r="Z554" s="35"/>
      <c r="AA554" s="35"/>
      <c r="AB554" s="35"/>
      <c r="AC554" s="35"/>
      <c r="AD554" s="35"/>
      <c r="AE554" s="35"/>
      <c r="AF554" s="35"/>
      <c r="AG554" s="35"/>
      <c r="AH554" s="35"/>
      <c r="AI554" s="35"/>
      <c r="AJ554" s="35"/>
      <c r="AK554" s="35"/>
      <c r="AL554" s="35"/>
      <c r="AM554" s="470"/>
    </row>
    <row r="555" spans="1:39" ht="18" customHeight="1">
      <c r="A555" s="463"/>
      <c r="B555" s="31"/>
      <c r="C555" s="463"/>
      <c r="D555" s="463"/>
      <c r="E555" s="463"/>
      <c r="F555" s="467"/>
      <c r="G555" s="467"/>
      <c r="H555" s="468"/>
      <c r="I555" s="468"/>
      <c r="J555" s="467"/>
      <c r="K555" s="469"/>
      <c r="L555" s="469"/>
      <c r="M555" s="469"/>
      <c r="N555" s="469"/>
      <c r="O555" s="470"/>
      <c r="P555" s="469"/>
      <c r="Q555" s="469"/>
      <c r="R555" s="469"/>
      <c r="S555" s="469"/>
      <c r="T555" s="35"/>
      <c r="U555" s="35"/>
      <c r="V555" s="35"/>
      <c r="W555" s="35"/>
      <c r="X555" s="35"/>
      <c r="Y555" s="35"/>
      <c r="Z555" s="35"/>
      <c r="AA555" s="35"/>
      <c r="AB555" s="35"/>
      <c r="AC555" s="35"/>
      <c r="AD555" s="35"/>
      <c r="AE555" s="35"/>
      <c r="AF555" s="35"/>
      <c r="AG555" s="35"/>
      <c r="AH555" s="35"/>
      <c r="AI555" s="35"/>
      <c r="AJ555" s="35"/>
      <c r="AK555" s="35"/>
      <c r="AL555" s="35"/>
      <c r="AM555" s="470"/>
    </row>
    <row r="556" spans="1:39" ht="18" customHeight="1">
      <c r="A556" s="463"/>
      <c r="B556" s="31"/>
      <c r="C556" s="463"/>
      <c r="D556" s="463"/>
      <c r="E556" s="463"/>
      <c r="F556" s="467"/>
      <c r="G556" s="467"/>
      <c r="H556" s="468"/>
      <c r="I556" s="468"/>
      <c r="J556" s="467"/>
      <c r="K556" s="469"/>
      <c r="L556" s="469"/>
      <c r="M556" s="469"/>
      <c r="N556" s="469"/>
      <c r="O556" s="470"/>
      <c r="P556" s="469"/>
      <c r="Q556" s="469"/>
      <c r="R556" s="469"/>
      <c r="S556" s="469"/>
      <c r="T556" s="35"/>
      <c r="U556" s="35"/>
      <c r="V556" s="35"/>
      <c r="W556" s="35"/>
      <c r="X556" s="35"/>
      <c r="Y556" s="35"/>
      <c r="Z556" s="35"/>
      <c r="AA556" s="35"/>
      <c r="AB556" s="35"/>
      <c r="AC556" s="35"/>
      <c r="AD556" s="35"/>
      <c r="AE556" s="35"/>
      <c r="AF556" s="35"/>
      <c r="AG556" s="35"/>
      <c r="AH556" s="35"/>
      <c r="AI556" s="35"/>
      <c r="AJ556" s="35"/>
      <c r="AK556" s="35"/>
      <c r="AL556" s="35"/>
      <c r="AM556" s="470"/>
    </row>
    <row r="557" spans="1:39" ht="18" customHeight="1">
      <c r="A557" s="463"/>
      <c r="B557" s="31"/>
      <c r="C557" s="463"/>
      <c r="D557" s="463"/>
      <c r="E557" s="463"/>
      <c r="F557" s="467"/>
      <c r="G557" s="467"/>
      <c r="H557" s="468"/>
      <c r="I557" s="468"/>
      <c r="J557" s="467"/>
      <c r="K557" s="469"/>
      <c r="L557" s="469"/>
      <c r="M557" s="469"/>
      <c r="N557" s="469"/>
      <c r="O557" s="470"/>
      <c r="P557" s="469"/>
      <c r="Q557" s="469"/>
      <c r="R557" s="469"/>
      <c r="S557" s="469"/>
      <c r="T557" s="35"/>
      <c r="U557" s="35"/>
      <c r="V557" s="35"/>
      <c r="W557" s="35"/>
      <c r="X557" s="35"/>
      <c r="Y557" s="35"/>
      <c r="Z557" s="35"/>
      <c r="AA557" s="35"/>
      <c r="AB557" s="35"/>
      <c r="AC557" s="35"/>
      <c r="AD557" s="35"/>
      <c r="AE557" s="35"/>
      <c r="AF557" s="35"/>
      <c r="AG557" s="35"/>
      <c r="AH557" s="35"/>
      <c r="AI557" s="35"/>
      <c r="AJ557" s="35"/>
      <c r="AK557" s="35"/>
      <c r="AL557" s="35"/>
      <c r="AM557" s="470"/>
    </row>
    <row r="558" spans="1:39" ht="18" customHeight="1">
      <c r="A558" s="463"/>
      <c r="B558" s="31"/>
      <c r="C558" s="463"/>
      <c r="D558" s="463"/>
      <c r="E558" s="463"/>
      <c r="F558" s="467"/>
      <c r="G558" s="467"/>
      <c r="H558" s="468"/>
      <c r="I558" s="468"/>
      <c r="J558" s="467"/>
      <c r="K558" s="469"/>
      <c r="L558" s="469"/>
      <c r="M558" s="469"/>
      <c r="N558" s="469"/>
      <c r="O558" s="470"/>
      <c r="P558" s="469"/>
      <c r="Q558" s="469"/>
      <c r="R558" s="469"/>
      <c r="S558" s="469"/>
      <c r="T558" s="35"/>
      <c r="U558" s="35"/>
      <c r="V558" s="35"/>
      <c r="W558" s="35"/>
      <c r="X558" s="35"/>
      <c r="Y558" s="35"/>
      <c r="Z558" s="35"/>
      <c r="AA558" s="35"/>
      <c r="AB558" s="35"/>
      <c r="AC558" s="35"/>
      <c r="AD558" s="35"/>
      <c r="AE558" s="35"/>
      <c r="AF558" s="35"/>
      <c r="AG558" s="35"/>
      <c r="AH558" s="35"/>
      <c r="AI558" s="35"/>
      <c r="AJ558" s="35"/>
      <c r="AK558" s="35"/>
      <c r="AL558" s="35"/>
      <c r="AM558" s="470"/>
    </row>
    <row r="559" spans="1:39" ht="18" customHeight="1">
      <c r="A559" s="463"/>
      <c r="B559" s="31"/>
      <c r="C559" s="463"/>
      <c r="D559" s="463"/>
      <c r="E559" s="463"/>
      <c r="F559" s="467"/>
      <c r="G559" s="467"/>
      <c r="H559" s="468"/>
      <c r="I559" s="468"/>
      <c r="J559" s="467"/>
      <c r="K559" s="469"/>
      <c r="L559" s="469"/>
      <c r="M559" s="469"/>
      <c r="N559" s="469"/>
      <c r="O559" s="470"/>
      <c r="P559" s="469"/>
      <c r="Q559" s="469"/>
      <c r="R559" s="469"/>
      <c r="S559" s="469"/>
      <c r="T559" s="35"/>
      <c r="U559" s="35"/>
      <c r="V559" s="35"/>
      <c r="W559" s="35"/>
      <c r="X559" s="35"/>
      <c r="Y559" s="35"/>
      <c r="Z559" s="35"/>
      <c r="AA559" s="35"/>
      <c r="AB559" s="35"/>
      <c r="AC559" s="35"/>
      <c r="AD559" s="35"/>
      <c r="AE559" s="35"/>
      <c r="AF559" s="35"/>
      <c r="AG559" s="35"/>
      <c r="AH559" s="35"/>
      <c r="AI559" s="35"/>
      <c r="AJ559" s="35"/>
      <c r="AK559" s="35"/>
      <c r="AL559" s="35"/>
      <c r="AM559" s="470"/>
    </row>
    <row r="560" spans="1:39" ht="18" customHeight="1">
      <c r="A560" s="463"/>
      <c r="B560" s="31"/>
      <c r="C560" s="463"/>
      <c r="D560" s="463"/>
      <c r="E560" s="463"/>
      <c r="F560" s="467"/>
      <c r="G560" s="467"/>
      <c r="H560" s="468"/>
      <c r="I560" s="468"/>
      <c r="J560" s="467"/>
      <c r="K560" s="469"/>
      <c r="L560" s="469"/>
      <c r="M560" s="469"/>
      <c r="N560" s="469"/>
      <c r="O560" s="470"/>
      <c r="P560" s="469"/>
      <c r="Q560" s="469"/>
      <c r="R560" s="469"/>
      <c r="S560" s="469"/>
      <c r="T560" s="35"/>
      <c r="U560" s="35"/>
      <c r="V560" s="35"/>
      <c r="W560" s="35"/>
      <c r="X560" s="35"/>
      <c r="Y560" s="35"/>
      <c r="Z560" s="35"/>
      <c r="AA560" s="35"/>
      <c r="AB560" s="35"/>
      <c r="AC560" s="35"/>
      <c r="AD560" s="35"/>
      <c r="AE560" s="35"/>
      <c r="AF560" s="35"/>
      <c r="AG560" s="35"/>
      <c r="AH560" s="35"/>
      <c r="AI560" s="35"/>
      <c r="AJ560" s="35"/>
      <c r="AK560" s="35"/>
      <c r="AL560" s="35"/>
      <c r="AM560" s="470"/>
    </row>
    <row r="561" spans="1:39" ht="18" customHeight="1">
      <c r="A561" s="463"/>
      <c r="B561" s="31"/>
      <c r="C561" s="463"/>
      <c r="D561" s="463"/>
      <c r="E561" s="463"/>
      <c r="F561" s="467"/>
      <c r="G561" s="467"/>
      <c r="H561" s="468"/>
      <c r="I561" s="468"/>
      <c r="J561" s="467"/>
      <c r="K561" s="469"/>
      <c r="L561" s="469"/>
      <c r="M561" s="469"/>
      <c r="N561" s="469"/>
      <c r="O561" s="470"/>
      <c r="P561" s="469"/>
      <c r="Q561" s="469"/>
      <c r="R561" s="469"/>
      <c r="S561" s="469"/>
      <c r="T561" s="35"/>
      <c r="U561" s="35"/>
      <c r="V561" s="35"/>
      <c r="W561" s="35"/>
      <c r="X561" s="35"/>
      <c r="Y561" s="35"/>
      <c r="Z561" s="35"/>
      <c r="AA561" s="35"/>
      <c r="AB561" s="35"/>
      <c r="AC561" s="35"/>
      <c r="AD561" s="35"/>
      <c r="AE561" s="35"/>
      <c r="AF561" s="35"/>
      <c r="AG561" s="35"/>
      <c r="AH561" s="35"/>
      <c r="AI561" s="35"/>
      <c r="AJ561" s="35"/>
      <c r="AK561" s="35"/>
      <c r="AL561" s="35"/>
      <c r="AM561" s="470"/>
    </row>
    <row r="562" spans="1:39" ht="18" customHeight="1">
      <c r="A562" s="463"/>
      <c r="B562" s="31"/>
      <c r="C562" s="463"/>
      <c r="D562" s="463"/>
      <c r="E562" s="463"/>
      <c r="F562" s="467"/>
      <c r="G562" s="467"/>
      <c r="H562" s="468"/>
      <c r="I562" s="468"/>
      <c r="J562" s="467"/>
      <c r="K562" s="469"/>
      <c r="L562" s="469"/>
      <c r="M562" s="469"/>
      <c r="N562" s="469"/>
      <c r="O562" s="470"/>
      <c r="P562" s="469"/>
      <c r="Q562" s="469"/>
      <c r="R562" s="469"/>
      <c r="S562" s="469"/>
      <c r="T562" s="35"/>
      <c r="U562" s="35"/>
      <c r="V562" s="35"/>
      <c r="W562" s="35"/>
      <c r="X562" s="35"/>
      <c r="Y562" s="35"/>
      <c r="Z562" s="35"/>
      <c r="AA562" s="35"/>
      <c r="AB562" s="35"/>
      <c r="AC562" s="35"/>
      <c r="AD562" s="35"/>
      <c r="AE562" s="35"/>
      <c r="AF562" s="35"/>
      <c r="AG562" s="35"/>
      <c r="AH562" s="35"/>
      <c r="AI562" s="35"/>
      <c r="AJ562" s="35"/>
      <c r="AK562" s="35"/>
      <c r="AL562" s="35"/>
      <c r="AM562" s="470"/>
    </row>
    <row r="563" spans="1:39" ht="18" customHeight="1">
      <c r="A563" s="463"/>
      <c r="B563" s="31"/>
      <c r="C563" s="463"/>
      <c r="D563" s="463"/>
      <c r="E563" s="463"/>
      <c r="F563" s="467"/>
      <c r="G563" s="467"/>
      <c r="H563" s="468"/>
      <c r="I563" s="468"/>
      <c r="J563" s="467"/>
      <c r="K563" s="469"/>
      <c r="L563" s="469"/>
      <c r="M563" s="469"/>
      <c r="N563" s="469"/>
      <c r="O563" s="470"/>
      <c r="P563" s="469"/>
      <c r="Q563" s="469"/>
      <c r="R563" s="469"/>
      <c r="S563" s="469"/>
      <c r="T563" s="35"/>
      <c r="U563" s="35"/>
      <c r="V563" s="35"/>
      <c r="W563" s="35"/>
      <c r="X563" s="35"/>
      <c r="Y563" s="35"/>
      <c r="Z563" s="35"/>
      <c r="AA563" s="35"/>
      <c r="AB563" s="35"/>
      <c r="AC563" s="35"/>
      <c r="AD563" s="35"/>
      <c r="AE563" s="35"/>
      <c r="AF563" s="35"/>
      <c r="AG563" s="35"/>
      <c r="AH563" s="35"/>
      <c r="AI563" s="35"/>
      <c r="AJ563" s="35"/>
      <c r="AK563" s="35"/>
      <c r="AL563" s="35"/>
      <c r="AM563" s="470"/>
    </row>
    <row r="564" spans="1:39" ht="18" customHeight="1">
      <c r="A564" s="463"/>
      <c r="B564" s="31"/>
      <c r="C564" s="463"/>
      <c r="D564" s="463"/>
      <c r="E564" s="463"/>
      <c r="F564" s="467"/>
      <c r="G564" s="467"/>
      <c r="H564" s="468"/>
      <c r="I564" s="468"/>
      <c r="J564" s="467"/>
      <c r="K564" s="469"/>
      <c r="L564" s="469"/>
      <c r="M564" s="469"/>
      <c r="N564" s="469"/>
      <c r="O564" s="470"/>
      <c r="P564" s="469"/>
      <c r="Q564" s="469"/>
      <c r="R564" s="469"/>
      <c r="S564" s="469"/>
      <c r="T564" s="35"/>
      <c r="U564" s="35"/>
      <c r="V564" s="35"/>
      <c r="W564" s="35"/>
      <c r="X564" s="35"/>
      <c r="Y564" s="35"/>
      <c r="Z564" s="35"/>
      <c r="AA564" s="35"/>
      <c r="AB564" s="35"/>
      <c r="AC564" s="35"/>
      <c r="AD564" s="35"/>
      <c r="AE564" s="35"/>
      <c r="AF564" s="35"/>
      <c r="AG564" s="35"/>
      <c r="AH564" s="35"/>
      <c r="AI564" s="35"/>
      <c r="AJ564" s="35"/>
      <c r="AK564" s="35"/>
      <c r="AL564" s="35"/>
      <c r="AM564" s="470"/>
    </row>
    <row r="565" spans="1:39" ht="18" customHeight="1">
      <c r="A565" s="463"/>
      <c r="B565" s="31"/>
      <c r="C565" s="463"/>
      <c r="D565" s="463"/>
      <c r="E565" s="463"/>
      <c r="F565" s="467"/>
      <c r="G565" s="467"/>
      <c r="H565" s="468"/>
      <c r="I565" s="468"/>
      <c r="J565" s="467"/>
      <c r="K565" s="469"/>
      <c r="L565" s="469"/>
      <c r="M565" s="469"/>
      <c r="N565" s="469"/>
      <c r="O565" s="470"/>
      <c r="P565" s="469"/>
      <c r="Q565" s="469"/>
      <c r="R565" s="469"/>
      <c r="S565" s="469"/>
      <c r="T565" s="35"/>
      <c r="U565" s="35"/>
      <c r="V565" s="35"/>
      <c r="W565" s="35"/>
      <c r="X565" s="35"/>
      <c r="Y565" s="35"/>
      <c r="Z565" s="35"/>
      <c r="AA565" s="35"/>
      <c r="AB565" s="35"/>
      <c r="AC565" s="35"/>
      <c r="AD565" s="35"/>
      <c r="AE565" s="35"/>
      <c r="AF565" s="35"/>
      <c r="AG565" s="35"/>
      <c r="AH565" s="35"/>
      <c r="AI565" s="35"/>
      <c r="AJ565" s="35"/>
      <c r="AK565" s="35"/>
      <c r="AL565" s="35"/>
      <c r="AM565" s="470"/>
    </row>
    <row r="566" spans="1:39" ht="18" customHeight="1">
      <c r="A566" s="463"/>
      <c r="B566" s="31"/>
      <c r="C566" s="463"/>
      <c r="D566" s="463"/>
      <c r="E566" s="463"/>
      <c r="F566" s="467"/>
      <c r="G566" s="467"/>
      <c r="H566" s="468"/>
      <c r="I566" s="468"/>
      <c r="J566" s="467"/>
      <c r="K566" s="469"/>
      <c r="L566" s="469"/>
      <c r="M566" s="469"/>
      <c r="N566" s="469"/>
      <c r="O566" s="470"/>
      <c r="P566" s="469"/>
      <c r="Q566" s="469"/>
      <c r="R566" s="469"/>
      <c r="S566" s="469"/>
      <c r="T566" s="35"/>
      <c r="U566" s="35"/>
      <c r="V566" s="35"/>
      <c r="W566" s="35"/>
      <c r="X566" s="35"/>
      <c r="Y566" s="35"/>
      <c r="Z566" s="35"/>
      <c r="AA566" s="35"/>
      <c r="AB566" s="35"/>
      <c r="AC566" s="35"/>
      <c r="AD566" s="35"/>
      <c r="AE566" s="35"/>
      <c r="AF566" s="35"/>
      <c r="AG566" s="35"/>
      <c r="AH566" s="35"/>
      <c r="AI566" s="35"/>
      <c r="AJ566" s="35"/>
      <c r="AK566" s="35"/>
      <c r="AL566" s="35"/>
      <c r="AM566" s="470"/>
    </row>
    <row r="567" spans="1:39" ht="18" customHeight="1">
      <c r="A567" s="463"/>
      <c r="B567" s="31"/>
      <c r="C567" s="463"/>
      <c r="D567" s="463"/>
      <c r="E567" s="463"/>
      <c r="F567" s="467"/>
      <c r="G567" s="467"/>
      <c r="H567" s="468"/>
      <c r="I567" s="468"/>
      <c r="J567" s="467"/>
      <c r="K567" s="469"/>
      <c r="L567" s="469"/>
      <c r="M567" s="469"/>
      <c r="N567" s="469"/>
      <c r="O567" s="470"/>
      <c r="P567" s="469"/>
      <c r="Q567" s="469"/>
      <c r="R567" s="469"/>
      <c r="S567" s="469"/>
      <c r="T567" s="35"/>
      <c r="U567" s="35"/>
      <c r="V567" s="35"/>
      <c r="W567" s="35"/>
      <c r="X567" s="35"/>
      <c r="Y567" s="35"/>
      <c r="Z567" s="35"/>
      <c r="AA567" s="35"/>
      <c r="AB567" s="35"/>
      <c r="AC567" s="35"/>
      <c r="AD567" s="35"/>
      <c r="AE567" s="35"/>
      <c r="AF567" s="35"/>
      <c r="AG567" s="35"/>
      <c r="AH567" s="35"/>
      <c r="AI567" s="35"/>
      <c r="AJ567" s="35"/>
      <c r="AK567" s="35"/>
      <c r="AL567" s="35"/>
      <c r="AM567" s="470"/>
    </row>
    <row r="568" spans="1:39" ht="18" customHeight="1">
      <c r="A568" s="463"/>
      <c r="B568" s="31"/>
      <c r="C568" s="463"/>
      <c r="D568" s="463"/>
      <c r="E568" s="463"/>
      <c r="F568" s="467"/>
      <c r="G568" s="467"/>
      <c r="H568" s="468"/>
      <c r="I568" s="468"/>
      <c r="J568" s="467"/>
      <c r="K568" s="469"/>
      <c r="L568" s="469"/>
      <c r="M568" s="469"/>
      <c r="N568" s="469"/>
      <c r="O568" s="470"/>
      <c r="P568" s="469"/>
      <c r="Q568" s="469"/>
      <c r="R568" s="469"/>
      <c r="S568" s="469"/>
      <c r="T568" s="35"/>
      <c r="U568" s="35"/>
      <c r="V568" s="35"/>
      <c r="W568" s="35"/>
      <c r="X568" s="35"/>
      <c r="Y568" s="35"/>
      <c r="Z568" s="35"/>
      <c r="AA568" s="35"/>
      <c r="AB568" s="35"/>
      <c r="AC568" s="35"/>
      <c r="AD568" s="35"/>
      <c r="AE568" s="35"/>
      <c r="AF568" s="35"/>
      <c r="AG568" s="35"/>
      <c r="AH568" s="35"/>
      <c r="AI568" s="35"/>
      <c r="AJ568" s="35"/>
      <c r="AK568" s="35"/>
      <c r="AL568" s="35"/>
      <c r="AM568" s="470"/>
    </row>
    <row r="569" spans="1:39" ht="18" customHeight="1">
      <c r="A569" s="463"/>
      <c r="B569" s="31"/>
      <c r="C569" s="463"/>
      <c r="D569" s="463"/>
      <c r="E569" s="463"/>
      <c r="F569" s="467"/>
      <c r="G569" s="467"/>
      <c r="H569" s="468"/>
      <c r="I569" s="468"/>
      <c r="J569" s="467"/>
      <c r="K569" s="469"/>
      <c r="L569" s="469"/>
      <c r="M569" s="469"/>
      <c r="N569" s="469"/>
      <c r="O569" s="470"/>
      <c r="P569" s="469"/>
      <c r="Q569" s="469"/>
      <c r="R569" s="469"/>
      <c r="S569" s="469"/>
      <c r="T569" s="35"/>
      <c r="U569" s="35"/>
      <c r="V569" s="35"/>
      <c r="W569" s="35"/>
      <c r="X569" s="35"/>
      <c r="Y569" s="35"/>
      <c r="Z569" s="35"/>
      <c r="AA569" s="35"/>
      <c r="AB569" s="35"/>
      <c r="AC569" s="35"/>
      <c r="AD569" s="35"/>
      <c r="AE569" s="35"/>
      <c r="AF569" s="35"/>
      <c r="AG569" s="35"/>
      <c r="AH569" s="35"/>
      <c r="AI569" s="35"/>
      <c r="AJ569" s="35"/>
      <c r="AK569" s="35"/>
      <c r="AL569" s="35"/>
      <c r="AM569" s="470"/>
    </row>
    <row r="570" spans="1:39" ht="18" customHeight="1">
      <c r="A570" s="463"/>
      <c r="B570" s="31"/>
      <c r="C570" s="463"/>
      <c r="D570" s="463"/>
      <c r="E570" s="463"/>
      <c r="F570" s="467"/>
      <c r="G570" s="467"/>
      <c r="H570" s="468"/>
      <c r="I570" s="468"/>
      <c r="J570" s="467"/>
      <c r="K570" s="469"/>
      <c r="L570" s="469"/>
      <c r="M570" s="469"/>
      <c r="N570" s="469"/>
      <c r="O570" s="470"/>
      <c r="P570" s="469"/>
      <c r="Q570" s="469"/>
      <c r="R570" s="469"/>
      <c r="S570" s="469"/>
      <c r="T570" s="35"/>
      <c r="U570" s="35"/>
      <c r="V570" s="35"/>
      <c r="W570" s="35"/>
      <c r="X570" s="35"/>
      <c r="Y570" s="35"/>
      <c r="Z570" s="35"/>
      <c r="AA570" s="35"/>
      <c r="AB570" s="35"/>
      <c r="AC570" s="35"/>
      <c r="AD570" s="35"/>
      <c r="AE570" s="35"/>
      <c r="AF570" s="35"/>
      <c r="AG570" s="35"/>
      <c r="AH570" s="35"/>
      <c r="AI570" s="35"/>
      <c r="AJ570" s="35"/>
      <c r="AK570" s="35"/>
      <c r="AL570" s="35"/>
      <c r="AM570" s="470"/>
    </row>
    <row r="571" spans="1:39" ht="18" customHeight="1">
      <c r="A571" s="463"/>
      <c r="B571" s="31"/>
      <c r="C571" s="463"/>
      <c r="D571" s="463"/>
      <c r="E571" s="463"/>
      <c r="F571" s="467"/>
      <c r="G571" s="467"/>
      <c r="H571" s="468"/>
      <c r="I571" s="468"/>
      <c r="J571" s="467"/>
      <c r="K571" s="469"/>
      <c r="L571" s="469"/>
      <c r="M571" s="469"/>
      <c r="N571" s="469"/>
      <c r="O571" s="470"/>
      <c r="P571" s="469"/>
      <c r="Q571" s="469"/>
      <c r="R571" s="469"/>
      <c r="S571" s="469"/>
      <c r="T571" s="35"/>
      <c r="U571" s="35"/>
      <c r="V571" s="35"/>
      <c r="W571" s="35"/>
      <c r="X571" s="35"/>
      <c r="Y571" s="35"/>
      <c r="Z571" s="35"/>
      <c r="AA571" s="35"/>
      <c r="AB571" s="35"/>
      <c r="AC571" s="35"/>
      <c r="AD571" s="35"/>
      <c r="AE571" s="35"/>
      <c r="AF571" s="35"/>
      <c r="AG571" s="35"/>
      <c r="AH571" s="35"/>
      <c r="AI571" s="35"/>
      <c r="AJ571" s="35"/>
      <c r="AK571" s="35"/>
      <c r="AL571" s="35"/>
      <c r="AM571" s="470"/>
    </row>
    <row r="572" spans="1:39" ht="18" customHeight="1">
      <c r="A572" s="463"/>
      <c r="B572" s="31"/>
      <c r="C572" s="463"/>
      <c r="D572" s="463"/>
      <c r="E572" s="463"/>
      <c r="F572" s="467"/>
      <c r="G572" s="467"/>
      <c r="H572" s="468"/>
      <c r="I572" s="468"/>
      <c r="J572" s="467"/>
      <c r="K572" s="469"/>
      <c r="L572" s="469"/>
      <c r="M572" s="469"/>
      <c r="N572" s="469"/>
      <c r="O572" s="470"/>
      <c r="P572" s="469"/>
      <c r="Q572" s="469"/>
      <c r="R572" s="469"/>
      <c r="S572" s="469"/>
      <c r="T572" s="35"/>
      <c r="U572" s="35"/>
      <c r="V572" s="35"/>
      <c r="W572" s="35"/>
      <c r="X572" s="35"/>
      <c r="Y572" s="35"/>
      <c r="Z572" s="35"/>
      <c r="AA572" s="35"/>
      <c r="AB572" s="35"/>
      <c r="AC572" s="35"/>
      <c r="AD572" s="35"/>
      <c r="AE572" s="35"/>
      <c r="AF572" s="35"/>
      <c r="AG572" s="35"/>
      <c r="AH572" s="35"/>
      <c r="AI572" s="35"/>
      <c r="AJ572" s="35"/>
      <c r="AK572" s="35"/>
      <c r="AL572" s="35"/>
      <c r="AM572" s="470"/>
    </row>
    <row r="573" spans="1:39" ht="18" customHeight="1">
      <c r="A573" s="463"/>
      <c r="B573" s="31"/>
      <c r="C573" s="463"/>
      <c r="D573" s="463"/>
      <c r="E573" s="463"/>
      <c r="F573" s="467"/>
      <c r="G573" s="467"/>
      <c r="H573" s="468"/>
      <c r="I573" s="468"/>
      <c r="J573" s="467"/>
      <c r="K573" s="469"/>
      <c r="L573" s="469"/>
      <c r="M573" s="469"/>
      <c r="N573" s="469"/>
      <c r="O573" s="470"/>
      <c r="P573" s="469"/>
      <c r="Q573" s="469"/>
      <c r="R573" s="469"/>
      <c r="S573" s="469"/>
      <c r="T573" s="35"/>
      <c r="U573" s="35"/>
      <c r="V573" s="35"/>
      <c r="W573" s="35"/>
      <c r="X573" s="35"/>
      <c r="Y573" s="35"/>
      <c r="Z573" s="35"/>
      <c r="AA573" s="35"/>
      <c r="AB573" s="35"/>
      <c r="AC573" s="35"/>
      <c r="AD573" s="35"/>
      <c r="AE573" s="35"/>
      <c r="AF573" s="35"/>
      <c r="AG573" s="35"/>
      <c r="AH573" s="35"/>
      <c r="AI573" s="35"/>
      <c r="AJ573" s="35"/>
      <c r="AK573" s="35"/>
      <c r="AL573" s="35"/>
      <c r="AM573" s="470"/>
    </row>
    <row r="574" spans="1:39" ht="18" customHeight="1">
      <c r="A574" s="463"/>
      <c r="B574" s="31"/>
      <c r="C574" s="463"/>
      <c r="D574" s="463"/>
      <c r="E574" s="463"/>
      <c r="F574" s="467"/>
      <c r="G574" s="467"/>
      <c r="H574" s="468"/>
      <c r="I574" s="468"/>
      <c r="J574" s="467"/>
      <c r="K574" s="469"/>
      <c r="L574" s="469"/>
      <c r="M574" s="469"/>
      <c r="N574" s="469"/>
      <c r="O574" s="470"/>
      <c r="P574" s="469"/>
      <c r="Q574" s="469"/>
      <c r="R574" s="469"/>
      <c r="S574" s="469"/>
      <c r="T574" s="35"/>
      <c r="U574" s="35"/>
      <c r="V574" s="35"/>
      <c r="W574" s="35"/>
      <c r="X574" s="35"/>
      <c r="Y574" s="35"/>
      <c r="Z574" s="35"/>
      <c r="AA574" s="35"/>
      <c r="AB574" s="35"/>
      <c r="AC574" s="35"/>
      <c r="AD574" s="35"/>
      <c r="AE574" s="35"/>
      <c r="AF574" s="35"/>
      <c r="AG574" s="35"/>
      <c r="AH574" s="35"/>
      <c r="AI574" s="35"/>
      <c r="AJ574" s="35"/>
      <c r="AK574" s="35"/>
      <c r="AL574" s="35"/>
      <c r="AM574" s="470"/>
    </row>
    <row r="575" spans="1:39" ht="18" customHeight="1">
      <c r="A575" s="463"/>
      <c r="B575" s="31"/>
      <c r="C575" s="463"/>
      <c r="D575" s="463"/>
      <c r="E575" s="463"/>
      <c r="F575" s="467"/>
      <c r="G575" s="467"/>
      <c r="H575" s="468"/>
      <c r="I575" s="468"/>
      <c r="J575" s="467"/>
      <c r="K575" s="469"/>
      <c r="L575" s="469"/>
      <c r="M575" s="469"/>
      <c r="N575" s="469"/>
      <c r="O575" s="470"/>
      <c r="P575" s="469"/>
      <c r="Q575" s="469"/>
      <c r="R575" s="469"/>
      <c r="S575" s="469"/>
      <c r="T575" s="35"/>
      <c r="U575" s="35"/>
      <c r="V575" s="35"/>
      <c r="W575" s="35"/>
      <c r="X575" s="35"/>
      <c r="Y575" s="35"/>
      <c r="Z575" s="35"/>
      <c r="AA575" s="35"/>
      <c r="AB575" s="35"/>
      <c r="AC575" s="35"/>
      <c r="AD575" s="35"/>
      <c r="AE575" s="35"/>
      <c r="AF575" s="35"/>
      <c r="AG575" s="35"/>
      <c r="AH575" s="35"/>
      <c r="AI575" s="35"/>
      <c r="AJ575" s="35"/>
      <c r="AK575" s="35"/>
      <c r="AL575" s="35"/>
      <c r="AM575" s="470"/>
    </row>
    <row r="576" spans="1:39" ht="18" customHeight="1">
      <c r="A576" s="463"/>
      <c r="B576" s="31"/>
      <c r="C576" s="463"/>
      <c r="D576" s="463"/>
      <c r="E576" s="463"/>
      <c r="F576" s="467"/>
      <c r="G576" s="467"/>
      <c r="H576" s="468"/>
      <c r="I576" s="468"/>
      <c r="J576" s="467"/>
      <c r="K576" s="469"/>
      <c r="L576" s="469"/>
      <c r="M576" s="469"/>
      <c r="N576" s="469"/>
      <c r="O576" s="470"/>
      <c r="P576" s="469"/>
      <c r="Q576" s="469"/>
      <c r="R576" s="469"/>
      <c r="S576" s="469"/>
      <c r="T576" s="35"/>
      <c r="U576" s="35"/>
      <c r="V576" s="35"/>
      <c r="W576" s="35"/>
      <c r="X576" s="35"/>
      <c r="Y576" s="35"/>
      <c r="Z576" s="35"/>
      <c r="AA576" s="35"/>
      <c r="AB576" s="35"/>
      <c r="AC576" s="35"/>
      <c r="AD576" s="35"/>
      <c r="AE576" s="35"/>
      <c r="AF576" s="35"/>
      <c r="AG576" s="35"/>
      <c r="AH576" s="35"/>
      <c r="AI576" s="35"/>
      <c r="AJ576" s="35"/>
      <c r="AK576" s="35"/>
      <c r="AL576" s="35"/>
      <c r="AM576" s="470"/>
    </row>
    <row r="577" spans="1:39" ht="18" customHeight="1">
      <c r="A577" s="463"/>
      <c r="B577" s="31"/>
      <c r="C577" s="463"/>
      <c r="D577" s="463"/>
      <c r="E577" s="463"/>
      <c r="F577" s="467"/>
      <c r="G577" s="467"/>
      <c r="H577" s="468"/>
      <c r="I577" s="468"/>
      <c r="J577" s="467"/>
      <c r="K577" s="469"/>
      <c r="L577" s="469"/>
      <c r="M577" s="469"/>
      <c r="N577" s="469"/>
      <c r="O577" s="470"/>
      <c r="P577" s="469"/>
      <c r="Q577" s="469"/>
      <c r="R577" s="469"/>
      <c r="S577" s="469"/>
      <c r="T577" s="35"/>
      <c r="U577" s="35"/>
      <c r="V577" s="35"/>
      <c r="W577" s="35"/>
      <c r="X577" s="35"/>
      <c r="Y577" s="35"/>
      <c r="Z577" s="35"/>
      <c r="AA577" s="35"/>
      <c r="AB577" s="35"/>
      <c r="AC577" s="35"/>
      <c r="AD577" s="35"/>
      <c r="AE577" s="35"/>
      <c r="AF577" s="35"/>
      <c r="AG577" s="35"/>
      <c r="AH577" s="35"/>
      <c r="AI577" s="35"/>
      <c r="AJ577" s="35"/>
      <c r="AK577" s="35"/>
      <c r="AL577" s="35"/>
      <c r="AM577" s="470"/>
    </row>
    <row r="578" spans="1:39" ht="18" customHeight="1">
      <c r="A578" s="463"/>
      <c r="B578" s="31"/>
      <c r="C578" s="463"/>
      <c r="D578" s="463"/>
      <c r="E578" s="463"/>
      <c r="F578" s="467"/>
      <c r="G578" s="467"/>
      <c r="H578" s="468"/>
      <c r="I578" s="468"/>
      <c r="J578" s="467"/>
      <c r="K578" s="469"/>
      <c r="L578" s="469"/>
      <c r="M578" s="469"/>
      <c r="N578" s="469"/>
      <c r="O578" s="470"/>
      <c r="P578" s="469"/>
      <c r="Q578" s="469"/>
      <c r="R578" s="469"/>
      <c r="S578" s="469"/>
      <c r="T578" s="35"/>
      <c r="U578" s="35"/>
      <c r="V578" s="35"/>
      <c r="W578" s="35"/>
      <c r="X578" s="35"/>
      <c r="Y578" s="35"/>
      <c r="Z578" s="35"/>
      <c r="AA578" s="35"/>
      <c r="AB578" s="35"/>
      <c r="AC578" s="35"/>
      <c r="AD578" s="35"/>
      <c r="AE578" s="35"/>
      <c r="AF578" s="35"/>
      <c r="AG578" s="35"/>
      <c r="AH578" s="35"/>
      <c r="AI578" s="35"/>
      <c r="AJ578" s="35"/>
      <c r="AK578" s="35"/>
      <c r="AL578" s="35"/>
      <c r="AM578" s="470"/>
    </row>
    <row r="579" spans="1:39" ht="18" customHeight="1">
      <c r="A579" s="463"/>
      <c r="B579" s="31"/>
      <c r="C579" s="463"/>
      <c r="D579" s="463"/>
      <c r="E579" s="463"/>
      <c r="F579" s="467"/>
      <c r="G579" s="467"/>
      <c r="H579" s="468"/>
      <c r="I579" s="468"/>
      <c r="J579" s="467"/>
      <c r="K579" s="469"/>
      <c r="L579" s="469"/>
      <c r="M579" s="469"/>
      <c r="N579" s="469"/>
      <c r="O579" s="470"/>
      <c r="P579" s="469"/>
      <c r="Q579" s="469"/>
      <c r="R579" s="469"/>
      <c r="S579" s="469"/>
      <c r="T579" s="35"/>
      <c r="U579" s="35"/>
      <c r="V579" s="35"/>
      <c r="W579" s="35"/>
      <c r="X579" s="35"/>
      <c r="Y579" s="35"/>
      <c r="Z579" s="35"/>
      <c r="AA579" s="35"/>
      <c r="AB579" s="35"/>
      <c r="AC579" s="35"/>
      <c r="AD579" s="35"/>
      <c r="AE579" s="35"/>
      <c r="AF579" s="35"/>
      <c r="AG579" s="35"/>
      <c r="AH579" s="35"/>
      <c r="AI579" s="35"/>
      <c r="AJ579" s="35"/>
      <c r="AK579" s="35"/>
      <c r="AL579" s="35"/>
      <c r="AM579" s="470"/>
    </row>
    <row r="580" spans="1:39" ht="18" customHeight="1">
      <c r="A580" s="463"/>
      <c r="B580" s="31"/>
      <c r="C580" s="463"/>
      <c r="D580" s="463"/>
      <c r="E580" s="463"/>
      <c r="F580" s="467"/>
      <c r="G580" s="467"/>
      <c r="H580" s="468"/>
      <c r="I580" s="468"/>
      <c r="J580" s="467"/>
      <c r="K580" s="469"/>
      <c r="L580" s="469"/>
      <c r="M580" s="469"/>
      <c r="N580" s="469"/>
      <c r="O580" s="470"/>
      <c r="P580" s="469"/>
      <c r="Q580" s="469"/>
      <c r="R580" s="469"/>
      <c r="S580" s="469"/>
      <c r="T580" s="35"/>
      <c r="U580" s="35"/>
      <c r="V580" s="35"/>
      <c r="W580" s="35"/>
      <c r="X580" s="35"/>
      <c r="Y580" s="35"/>
      <c r="Z580" s="35"/>
      <c r="AA580" s="35"/>
      <c r="AB580" s="35"/>
      <c r="AC580" s="35"/>
      <c r="AD580" s="35"/>
      <c r="AE580" s="35"/>
      <c r="AF580" s="35"/>
      <c r="AG580" s="35"/>
      <c r="AH580" s="35"/>
      <c r="AI580" s="35"/>
      <c r="AJ580" s="35"/>
      <c r="AK580" s="35"/>
      <c r="AL580" s="35"/>
      <c r="AM580" s="470"/>
    </row>
    <row r="581" spans="1:39" ht="18" customHeight="1">
      <c r="A581" s="463"/>
      <c r="B581" s="31"/>
      <c r="C581" s="463"/>
      <c r="D581" s="463"/>
      <c r="E581" s="463"/>
      <c r="F581" s="467"/>
      <c r="G581" s="467"/>
      <c r="H581" s="468"/>
      <c r="I581" s="468"/>
      <c r="J581" s="467"/>
      <c r="K581" s="469"/>
      <c r="L581" s="469"/>
      <c r="M581" s="469"/>
      <c r="N581" s="469"/>
      <c r="O581" s="470"/>
      <c r="P581" s="469"/>
      <c r="Q581" s="469"/>
      <c r="R581" s="469"/>
      <c r="S581" s="469"/>
      <c r="T581" s="35"/>
      <c r="U581" s="35"/>
      <c r="V581" s="35"/>
      <c r="W581" s="35"/>
      <c r="X581" s="35"/>
      <c r="Y581" s="35"/>
      <c r="Z581" s="35"/>
      <c r="AA581" s="35"/>
      <c r="AB581" s="35"/>
      <c r="AC581" s="35"/>
      <c r="AD581" s="35"/>
      <c r="AE581" s="35"/>
      <c r="AF581" s="35"/>
      <c r="AG581" s="35"/>
      <c r="AH581" s="35"/>
      <c r="AI581" s="35"/>
      <c r="AJ581" s="35"/>
      <c r="AK581" s="35"/>
      <c r="AL581" s="35"/>
      <c r="AM581" s="470"/>
    </row>
    <row r="582" spans="1:39" ht="18" customHeight="1">
      <c r="A582" s="463"/>
      <c r="B582" s="31"/>
      <c r="C582" s="463"/>
      <c r="D582" s="463"/>
      <c r="E582" s="463"/>
      <c r="F582" s="467"/>
      <c r="G582" s="467"/>
      <c r="H582" s="468"/>
      <c r="I582" s="468"/>
      <c r="J582" s="467"/>
      <c r="K582" s="469"/>
      <c r="L582" s="469"/>
      <c r="M582" s="469"/>
      <c r="N582" s="469"/>
      <c r="O582" s="470"/>
      <c r="P582" s="469"/>
      <c r="Q582" s="469"/>
      <c r="R582" s="469"/>
      <c r="S582" s="469"/>
      <c r="T582" s="35"/>
      <c r="U582" s="35"/>
      <c r="V582" s="35"/>
      <c r="W582" s="35"/>
      <c r="X582" s="35"/>
      <c r="Y582" s="35"/>
      <c r="Z582" s="35"/>
      <c r="AA582" s="35"/>
      <c r="AB582" s="35"/>
      <c r="AC582" s="35"/>
      <c r="AD582" s="35"/>
      <c r="AE582" s="35"/>
      <c r="AF582" s="35"/>
      <c r="AG582" s="35"/>
      <c r="AH582" s="35"/>
      <c r="AI582" s="35"/>
      <c r="AJ582" s="35"/>
      <c r="AK582" s="35"/>
      <c r="AL582" s="35"/>
      <c r="AM582" s="470"/>
    </row>
    <row r="583" spans="1:39" ht="18" customHeight="1">
      <c r="A583" s="463"/>
      <c r="B583" s="31"/>
      <c r="C583" s="463"/>
      <c r="D583" s="463"/>
      <c r="E583" s="463"/>
      <c r="F583" s="467"/>
      <c r="G583" s="467"/>
      <c r="H583" s="468"/>
      <c r="I583" s="468"/>
      <c r="J583" s="467"/>
      <c r="K583" s="469"/>
      <c r="L583" s="469"/>
      <c r="M583" s="469"/>
      <c r="N583" s="469"/>
      <c r="O583" s="470"/>
      <c r="P583" s="469"/>
      <c r="Q583" s="469"/>
      <c r="R583" s="469"/>
      <c r="S583" s="469"/>
      <c r="T583" s="35"/>
      <c r="U583" s="35"/>
      <c r="V583" s="35"/>
      <c r="W583" s="35"/>
      <c r="X583" s="35"/>
      <c r="Y583" s="35"/>
      <c r="Z583" s="35"/>
      <c r="AA583" s="35"/>
      <c r="AB583" s="35"/>
      <c r="AC583" s="35"/>
      <c r="AD583" s="35"/>
      <c r="AE583" s="35"/>
      <c r="AF583" s="35"/>
      <c r="AG583" s="35"/>
      <c r="AH583" s="35"/>
      <c r="AI583" s="35"/>
      <c r="AJ583" s="35"/>
      <c r="AK583" s="35"/>
      <c r="AL583" s="35"/>
      <c r="AM583" s="470"/>
    </row>
    <row r="584" spans="1:39" ht="18" customHeight="1">
      <c r="A584" s="463"/>
      <c r="B584" s="31"/>
      <c r="C584" s="463"/>
      <c r="D584" s="463"/>
      <c r="E584" s="463"/>
      <c r="F584" s="467"/>
      <c r="G584" s="467"/>
      <c r="H584" s="468"/>
      <c r="I584" s="468"/>
      <c r="J584" s="467"/>
      <c r="K584" s="469"/>
      <c r="L584" s="469"/>
      <c r="M584" s="469"/>
      <c r="N584" s="469"/>
      <c r="O584" s="470"/>
      <c r="P584" s="469"/>
      <c r="Q584" s="469"/>
      <c r="R584" s="469"/>
      <c r="S584" s="469"/>
      <c r="T584" s="35"/>
      <c r="U584" s="35"/>
      <c r="V584" s="35"/>
      <c r="W584" s="35"/>
      <c r="X584" s="35"/>
      <c r="Y584" s="35"/>
      <c r="Z584" s="35"/>
      <c r="AA584" s="35"/>
      <c r="AB584" s="35"/>
      <c r="AC584" s="35"/>
      <c r="AD584" s="35"/>
      <c r="AE584" s="35"/>
      <c r="AF584" s="35"/>
      <c r="AG584" s="35"/>
      <c r="AH584" s="35"/>
      <c r="AI584" s="35"/>
      <c r="AJ584" s="35"/>
      <c r="AK584" s="35"/>
      <c r="AL584" s="35"/>
      <c r="AM584" s="470"/>
    </row>
    <row r="585" spans="1:39" ht="18" customHeight="1">
      <c r="A585" s="463"/>
      <c r="B585" s="31"/>
      <c r="C585" s="463"/>
      <c r="D585" s="463"/>
      <c r="E585" s="463"/>
      <c r="F585" s="467"/>
      <c r="G585" s="467"/>
      <c r="H585" s="468"/>
      <c r="I585" s="468"/>
      <c r="J585" s="467"/>
      <c r="K585" s="469"/>
      <c r="L585" s="469"/>
      <c r="M585" s="469"/>
      <c r="N585" s="469"/>
      <c r="O585" s="470"/>
      <c r="P585" s="469"/>
      <c r="Q585" s="469"/>
      <c r="R585" s="469"/>
      <c r="S585" s="469"/>
      <c r="T585" s="35"/>
      <c r="U585" s="35"/>
      <c r="V585" s="35"/>
      <c r="W585" s="35"/>
      <c r="X585" s="35"/>
      <c r="Y585" s="35"/>
      <c r="Z585" s="35"/>
      <c r="AA585" s="35"/>
      <c r="AB585" s="35"/>
      <c r="AC585" s="35"/>
      <c r="AD585" s="35"/>
      <c r="AE585" s="35"/>
      <c r="AF585" s="35"/>
      <c r="AG585" s="35"/>
      <c r="AH585" s="35"/>
      <c r="AI585" s="35"/>
      <c r="AJ585" s="35"/>
      <c r="AK585" s="35"/>
      <c r="AL585" s="35"/>
      <c r="AM585" s="470"/>
    </row>
    <row r="586" spans="1:39" ht="18" customHeight="1">
      <c r="A586" s="463"/>
      <c r="B586" s="31"/>
      <c r="C586" s="463"/>
      <c r="D586" s="463"/>
      <c r="E586" s="463"/>
      <c r="F586" s="467"/>
      <c r="G586" s="467"/>
      <c r="H586" s="468"/>
      <c r="I586" s="468"/>
      <c r="J586" s="467"/>
      <c r="K586" s="469"/>
      <c r="L586" s="469"/>
      <c r="M586" s="469"/>
      <c r="N586" s="469"/>
      <c r="O586" s="470"/>
      <c r="P586" s="469"/>
      <c r="Q586" s="469"/>
      <c r="R586" s="469"/>
      <c r="S586" s="469"/>
      <c r="T586" s="35"/>
      <c r="U586" s="35"/>
      <c r="V586" s="35"/>
      <c r="W586" s="35"/>
      <c r="X586" s="35"/>
      <c r="Y586" s="35"/>
      <c r="Z586" s="35"/>
      <c r="AA586" s="35"/>
      <c r="AB586" s="35"/>
      <c r="AC586" s="35"/>
      <c r="AD586" s="35"/>
      <c r="AE586" s="35"/>
      <c r="AF586" s="35"/>
      <c r="AG586" s="35"/>
      <c r="AH586" s="35"/>
      <c r="AI586" s="35"/>
      <c r="AJ586" s="35"/>
      <c r="AK586" s="35"/>
      <c r="AL586" s="35"/>
      <c r="AM586" s="470"/>
    </row>
    <row r="587" spans="1:39" ht="18" customHeight="1">
      <c r="A587" s="463"/>
      <c r="B587" s="31"/>
      <c r="C587" s="463"/>
      <c r="D587" s="463"/>
      <c r="E587" s="463"/>
      <c r="F587" s="467"/>
      <c r="G587" s="467"/>
      <c r="H587" s="468"/>
      <c r="I587" s="468"/>
      <c r="J587" s="467"/>
      <c r="K587" s="469"/>
      <c r="L587" s="469"/>
      <c r="M587" s="469"/>
      <c r="N587" s="469"/>
      <c r="O587" s="470"/>
      <c r="P587" s="469"/>
      <c r="Q587" s="469"/>
      <c r="R587" s="469"/>
      <c r="S587" s="469"/>
      <c r="T587" s="35"/>
      <c r="U587" s="35"/>
      <c r="V587" s="35"/>
      <c r="W587" s="35"/>
      <c r="X587" s="35"/>
      <c r="Y587" s="35"/>
      <c r="Z587" s="35"/>
      <c r="AA587" s="35"/>
      <c r="AB587" s="35"/>
      <c r="AC587" s="35"/>
      <c r="AD587" s="35"/>
      <c r="AE587" s="35"/>
      <c r="AF587" s="35"/>
      <c r="AG587" s="35"/>
      <c r="AH587" s="35"/>
      <c r="AI587" s="35"/>
      <c r="AJ587" s="35"/>
      <c r="AK587" s="35"/>
      <c r="AL587" s="35"/>
      <c r="AM587" s="470"/>
    </row>
    <row r="588" spans="1:39" ht="18" customHeight="1">
      <c r="A588" s="463"/>
      <c r="B588" s="31"/>
      <c r="C588" s="463"/>
      <c r="D588" s="463"/>
      <c r="E588" s="463"/>
      <c r="F588" s="467"/>
      <c r="G588" s="467"/>
      <c r="H588" s="468"/>
      <c r="I588" s="468"/>
      <c r="J588" s="467"/>
      <c r="K588" s="469"/>
      <c r="L588" s="469"/>
      <c r="M588" s="469"/>
      <c r="N588" s="469"/>
      <c r="O588" s="470"/>
      <c r="P588" s="469"/>
      <c r="Q588" s="469"/>
      <c r="R588" s="469"/>
      <c r="S588" s="469"/>
      <c r="T588" s="35"/>
      <c r="U588" s="35"/>
      <c r="V588" s="35"/>
      <c r="W588" s="35"/>
      <c r="X588" s="35"/>
      <c r="Y588" s="35"/>
      <c r="Z588" s="35"/>
      <c r="AA588" s="35"/>
      <c r="AB588" s="35"/>
      <c r="AC588" s="35"/>
      <c r="AD588" s="35"/>
      <c r="AE588" s="35"/>
      <c r="AF588" s="35"/>
      <c r="AG588" s="35"/>
      <c r="AH588" s="35"/>
      <c r="AI588" s="35"/>
      <c r="AJ588" s="35"/>
      <c r="AK588" s="35"/>
      <c r="AL588" s="35"/>
      <c r="AM588" s="470"/>
    </row>
    <row r="589" spans="1:39" ht="18" customHeight="1">
      <c r="A589" s="463"/>
      <c r="B589" s="31"/>
      <c r="C589" s="463"/>
      <c r="D589" s="463"/>
      <c r="E589" s="463"/>
      <c r="F589" s="467"/>
      <c r="G589" s="467"/>
      <c r="H589" s="468"/>
      <c r="I589" s="468"/>
      <c r="J589" s="467"/>
      <c r="K589" s="469"/>
      <c r="L589" s="469"/>
      <c r="M589" s="469"/>
      <c r="N589" s="469"/>
      <c r="O589" s="470"/>
      <c r="P589" s="469"/>
      <c r="Q589" s="469"/>
      <c r="R589" s="469"/>
      <c r="S589" s="469"/>
      <c r="T589" s="35"/>
      <c r="U589" s="35"/>
      <c r="V589" s="35"/>
      <c r="W589" s="35"/>
      <c r="X589" s="35"/>
      <c r="Y589" s="35"/>
      <c r="Z589" s="35"/>
      <c r="AA589" s="35"/>
      <c r="AB589" s="35"/>
      <c r="AC589" s="35"/>
      <c r="AD589" s="35"/>
      <c r="AE589" s="35"/>
      <c r="AF589" s="35"/>
      <c r="AG589" s="35"/>
      <c r="AH589" s="35"/>
      <c r="AI589" s="35"/>
      <c r="AJ589" s="35"/>
      <c r="AK589" s="35"/>
      <c r="AL589" s="35"/>
      <c r="AM589" s="470"/>
    </row>
    <row r="590" spans="1:39" ht="18" customHeight="1">
      <c r="A590" s="463"/>
      <c r="B590" s="31"/>
      <c r="C590" s="463"/>
      <c r="D590" s="463"/>
      <c r="E590" s="463"/>
      <c r="F590" s="467"/>
      <c r="G590" s="467"/>
      <c r="H590" s="468"/>
      <c r="I590" s="468"/>
      <c r="J590" s="467"/>
      <c r="K590" s="469"/>
      <c r="L590" s="469"/>
      <c r="M590" s="469"/>
      <c r="N590" s="469"/>
      <c r="O590" s="470"/>
      <c r="P590" s="469"/>
      <c r="Q590" s="469"/>
      <c r="R590" s="469"/>
      <c r="S590" s="469"/>
      <c r="T590" s="35"/>
      <c r="U590" s="35"/>
      <c r="V590" s="35"/>
      <c r="W590" s="35"/>
      <c r="X590" s="35"/>
      <c r="Y590" s="35"/>
      <c r="Z590" s="35"/>
      <c r="AA590" s="35"/>
      <c r="AB590" s="35"/>
      <c r="AC590" s="35"/>
      <c r="AD590" s="35"/>
      <c r="AE590" s="35"/>
      <c r="AF590" s="35"/>
      <c r="AG590" s="35"/>
      <c r="AH590" s="35"/>
      <c r="AI590" s="35"/>
      <c r="AJ590" s="35"/>
      <c r="AK590" s="35"/>
      <c r="AL590" s="35"/>
      <c r="AM590" s="470"/>
    </row>
    <row r="591" spans="1:39" ht="18" customHeight="1">
      <c r="A591" s="463"/>
      <c r="B591" s="31"/>
      <c r="C591" s="463"/>
      <c r="D591" s="463"/>
      <c r="E591" s="463"/>
      <c r="F591" s="467"/>
      <c r="G591" s="467"/>
      <c r="H591" s="468"/>
      <c r="I591" s="468"/>
      <c r="J591" s="467"/>
      <c r="K591" s="469"/>
      <c r="L591" s="469"/>
      <c r="M591" s="469"/>
      <c r="N591" s="469"/>
      <c r="O591" s="470"/>
      <c r="P591" s="469"/>
      <c r="Q591" s="469"/>
      <c r="R591" s="469"/>
      <c r="S591" s="469"/>
      <c r="T591" s="35"/>
      <c r="U591" s="35"/>
      <c r="V591" s="35"/>
      <c r="W591" s="35"/>
      <c r="X591" s="35"/>
      <c r="Y591" s="35"/>
      <c r="Z591" s="35"/>
      <c r="AA591" s="35"/>
      <c r="AB591" s="35"/>
      <c r="AC591" s="35"/>
      <c r="AD591" s="35"/>
      <c r="AE591" s="35"/>
      <c r="AF591" s="35"/>
      <c r="AG591" s="35"/>
      <c r="AH591" s="35"/>
      <c r="AI591" s="35"/>
      <c r="AJ591" s="35"/>
      <c r="AK591" s="35"/>
      <c r="AL591" s="35"/>
      <c r="AM591" s="470"/>
    </row>
    <row r="592" spans="1:39" ht="18" customHeight="1">
      <c r="A592" s="463"/>
      <c r="B592" s="31"/>
      <c r="C592" s="463"/>
      <c r="D592" s="463"/>
      <c r="E592" s="463"/>
      <c r="F592" s="467"/>
      <c r="G592" s="467"/>
      <c r="H592" s="468"/>
      <c r="I592" s="468"/>
      <c r="J592" s="467"/>
      <c r="K592" s="469"/>
      <c r="L592" s="469"/>
      <c r="M592" s="469"/>
      <c r="N592" s="469"/>
      <c r="O592" s="470"/>
      <c r="P592" s="469"/>
      <c r="Q592" s="469"/>
      <c r="R592" s="469"/>
      <c r="S592" s="469"/>
      <c r="T592" s="35"/>
      <c r="U592" s="35"/>
      <c r="V592" s="35"/>
      <c r="W592" s="35"/>
      <c r="X592" s="35"/>
      <c r="Y592" s="35"/>
      <c r="Z592" s="35"/>
      <c r="AA592" s="35"/>
      <c r="AB592" s="35"/>
      <c r="AC592" s="35"/>
      <c r="AD592" s="35"/>
      <c r="AE592" s="35"/>
      <c r="AF592" s="35"/>
      <c r="AG592" s="35"/>
      <c r="AH592" s="35"/>
      <c r="AI592" s="35"/>
      <c r="AJ592" s="35"/>
      <c r="AK592" s="35"/>
      <c r="AL592" s="35"/>
      <c r="AM592" s="470"/>
    </row>
    <row r="593" spans="1:39" ht="18" customHeight="1">
      <c r="A593" s="463"/>
      <c r="B593" s="31"/>
      <c r="C593" s="463"/>
      <c r="D593" s="463"/>
      <c r="E593" s="463"/>
      <c r="F593" s="467"/>
      <c r="G593" s="467"/>
      <c r="H593" s="468"/>
      <c r="I593" s="468"/>
      <c r="J593" s="467"/>
      <c r="K593" s="469"/>
      <c r="L593" s="469"/>
      <c r="M593" s="469"/>
      <c r="N593" s="469"/>
      <c r="O593" s="470"/>
      <c r="P593" s="469"/>
      <c r="Q593" s="469"/>
      <c r="R593" s="469"/>
      <c r="S593" s="469"/>
      <c r="T593" s="35"/>
      <c r="U593" s="35"/>
      <c r="V593" s="35"/>
      <c r="W593" s="35"/>
      <c r="X593" s="35"/>
      <c r="Y593" s="35"/>
      <c r="Z593" s="35"/>
      <c r="AA593" s="35"/>
      <c r="AB593" s="35"/>
      <c r="AC593" s="35"/>
      <c r="AD593" s="35"/>
      <c r="AE593" s="35"/>
      <c r="AF593" s="35"/>
      <c r="AG593" s="35"/>
      <c r="AH593" s="35"/>
      <c r="AI593" s="35"/>
      <c r="AJ593" s="35"/>
      <c r="AK593" s="35"/>
      <c r="AL593" s="35"/>
      <c r="AM593" s="470"/>
    </row>
    <row r="594" spans="1:39" ht="18" customHeight="1">
      <c r="A594" s="463"/>
      <c r="B594" s="31"/>
      <c r="C594" s="463"/>
      <c r="D594" s="463"/>
      <c r="E594" s="463"/>
      <c r="F594" s="467"/>
      <c r="G594" s="467"/>
      <c r="H594" s="468"/>
      <c r="I594" s="468"/>
      <c r="J594" s="467"/>
      <c r="K594" s="469"/>
      <c r="L594" s="469"/>
      <c r="M594" s="469"/>
      <c r="N594" s="469"/>
      <c r="O594" s="470"/>
      <c r="P594" s="469"/>
      <c r="Q594" s="469"/>
      <c r="R594" s="469"/>
      <c r="S594" s="469"/>
      <c r="T594" s="35"/>
      <c r="U594" s="35"/>
      <c r="V594" s="35"/>
      <c r="W594" s="35"/>
      <c r="X594" s="35"/>
      <c r="Y594" s="35"/>
      <c r="Z594" s="35"/>
      <c r="AA594" s="35"/>
      <c r="AB594" s="35"/>
      <c r="AC594" s="35"/>
      <c r="AD594" s="35"/>
      <c r="AE594" s="35"/>
      <c r="AF594" s="35"/>
      <c r="AG594" s="35"/>
      <c r="AH594" s="35"/>
      <c r="AI594" s="35"/>
      <c r="AJ594" s="35"/>
      <c r="AK594" s="35"/>
      <c r="AL594" s="35"/>
      <c r="AM594" s="470"/>
    </row>
    <row r="595" spans="1:39" ht="18" customHeight="1">
      <c r="A595" s="463"/>
      <c r="B595" s="31"/>
      <c r="C595" s="463"/>
      <c r="D595" s="463"/>
      <c r="E595" s="463"/>
      <c r="F595" s="467"/>
      <c r="G595" s="467"/>
      <c r="H595" s="468"/>
      <c r="I595" s="468"/>
      <c r="J595" s="467"/>
      <c r="K595" s="469"/>
      <c r="L595" s="469"/>
      <c r="M595" s="469"/>
      <c r="N595" s="469"/>
      <c r="O595" s="470"/>
      <c r="P595" s="469"/>
      <c r="Q595" s="469"/>
      <c r="R595" s="469"/>
      <c r="S595" s="469"/>
      <c r="T595" s="35"/>
      <c r="U595" s="35"/>
      <c r="V595" s="35"/>
      <c r="W595" s="35"/>
      <c r="X595" s="35"/>
      <c r="Y595" s="35"/>
      <c r="Z595" s="35"/>
      <c r="AA595" s="35"/>
      <c r="AB595" s="35"/>
      <c r="AC595" s="35"/>
      <c r="AD595" s="35"/>
      <c r="AE595" s="35"/>
      <c r="AF595" s="35"/>
      <c r="AG595" s="35"/>
      <c r="AH595" s="35"/>
      <c r="AI595" s="35"/>
      <c r="AJ595" s="35"/>
      <c r="AK595" s="35"/>
      <c r="AL595" s="35"/>
      <c r="AM595" s="470"/>
    </row>
    <row r="596" spans="1:39" ht="18" customHeight="1">
      <c r="A596" s="463"/>
      <c r="B596" s="31"/>
      <c r="C596" s="463"/>
      <c r="D596" s="463"/>
      <c r="E596" s="463"/>
      <c r="F596" s="467"/>
      <c r="G596" s="467"/>
      <c r="H596" s="468"/>
      <c r="I596" s="468"/>
      <c r="J596" s="467"/>
      <c r="K596" s="469"/>
      <c r="L596" s="469"/>
      <c r="M596" s="469"/>
      <c r="N596" s="469"/>
      <c r="O596" s="470"/>
      <c r="P596" s="469"/>
      <c r="Q596" s="469"/>
      <c r="R596" s="469"/>
      <c r="S596" s="469"/>
      <c r="T596" s="35"/>
      <c r="U596" s="35"/>
      <c r="V596" s="35"/>
      <c r="W596" s="35"/>
      <c r="X596" s="35"/>
      <c r="Y596" s="35"/>
      <c r="Z596" s="35"/>
      <c r="AA596" s="35"/>
      <c r="AB596" s="35"/>
      <c r="AC596" s="35"/>
      <c r="AD596" s="35"/>
      <c r="AE596" s="35"/>
      <c r="AF596" s="35"/>
      <c r="AG596" s="35"/>
      <c r="AH596" s="35"/>
      <c r="AI596" s="35"/>
      <c r="AJ596" s="35"/>
      <c r="AK596" s="35"/>
      <c r="AL596" s="35"/>
      <c r="AM596" s="470"/>
    </row>
    <row r="597" spans="1:39" ht="18" customHeight="1">
      <c r="A597" s="463"/>
      <c r="B597" s="31"/>
      <c r="C597" s="463"/>
      <c r="D597" s="463"/>
      <c r="E597" s="463"/>
      <c r="F597" s="467"/>
      <c r="G597" s="467"/>
      <c r="H597" s="468"/>
      <c r="I597" s="468"/>
      <c r="J597" s="467"/>
      <c r="K597" s="469"/>
      <c r="L597" s="469"/>
      <c r="M597" s="469"/>
      <c r="N597" s="469"/>
      <c r="O597" s="470"/>
      <c r="P597" s="469"/>
      <c r="Q597" s="469"/>
      <c r="R597" s="469"/>
      <c r="S597" s="469"/>
      <c r="T597" s="35"/>
      <c r="U597" s="35"/>
      <c r="V597" s="35"/>
      <c r="W597" s="35"/>
      <c r="X597" s="35"/>
      <c r="Y597" s="35"/>
      <c r="Z597" s="35"/>
      <c r="AA597" s="35"/>
      <c r="AB597" s="35"/>
      <c r="AC597" s="35"/>
      <c r="AD597" s="35"/>
      <c r="AE597" s="35"/>
      <c r="AF597" s="35"/>
      <c r="AG597" s="35"/>
      <c r="AH597" s="35"/>
      <c r="AI597" s="35"/>
      <c r="AJ597" s="35"/>
      <c r="AK597" s="35"/>
      <c r="AL597" s="35"/>
      <c r="AM597" s="470"/>
    </row>
    <row r="598" spans="1:39" ht="18" customHeight="1">
      <c r="A598" s="463"/>
      <c r="B598" s="31"/>
      <c r="C598" s="463"/>
      <c r="D598" s="463"/>
      <c r="E598" s="463"/>
      <c r="F598" s="467"/>
      <c r="G598" s="467"/>
      <c r="H598" s="468"/>
      <c r="I598" s="468"/>
      <c r="J598" s="467"/>
      <c r="K598" s="469"/>
      <c r="L598" s="469"/>
      <c r="M598" s="469"/>
      <c r="N598" s="469"/>
      <c r="O598" s="470"/>
      <c r="P598" s="469"/>
      <c r="Q598" s="469"/>
      <c r="R598" s="469"/>
      <c r="S598" s="469"/>
      <c r="T598" s="35"/>
      <c r="U598" s="35"/>
      <c r="V598" s="35"/>
      <c r="W598" s="35"/>
      <c r="X598" s="35"/>
      <c r="Y598" s="35"/>
      <c r="Z598" s="35"/>
      <c r="AA598" s="35"/>
      <c r="AB598" s="35"/>
      <c r="AC598" s="35"/>
      <c r="AD598" s="35"/>
      <c r="AE598" s="35"/>
      <c r="AF598" s="35"/>
      <c r="AG598" s="35"/>
      <c r="AH598" s="35"/>
      <c r="AI598" s="35"/>
      <c r="AJ598" s="35"/>
      <c r="AK598" s="35"/>
      <c r="AL598" s="35"/>
      <c r="AM598" s="470"/>
    </row>
    <row r="599" spans="1:39" ht="18" customHeight="1">
      <c r="A599" s="463"/>
      <c r="B599" s="31"/>
      <c r="C599" s="463"/>
      <c r="D599" s="463"/>
      <c r="E599" s="463"/>
      <c r="F599" s="467"/>
      <c r="G599" s="467"/>
      <c r="H599" s="468"/>
      <c r="I599" s="468"/>
      <c r="J599" s="467"/>
      <c r="K599" s="469"/>
      <c r="L599" s="469"/>
      <c r="M599" s="469"/>
      <c r="N599" s="469"/>
      <c r="O599" s="470"/>
      <c r="P599" s="469"/>
      <c r="Q599" s="469"/>
      <c r="R599" s="469"/>
      <c r="S599" s="469"/>
      <c r="T599" s="35"/>
      <c r="U599" s="35"/>
      <c r="V599" s="35"/>
      <c r="W599" s="35"/>
      <c r="X599" s="35"/>
      <c r="Y599" s="35"/>
      <c r="Z599" s="35"/>
      <c r="AA599" s="35"/>
      <c r="AB599" s="35"/>
      <c r="AC599" s="35"/>
      <c r="AD599" s="35"/>
      <c r="AE599" s="35"/>
      <c r="AF599" s="35"/>
      <c r="AG599" s="35"/>
      <c r="AH599" s="35"/>
      <c r="AI599" s="35"/>
      <c r="AJ599" s="35"/>
      <c r="AK599" s="35"/>
      <c r="AL599" s="35"/>
      <c r="AM599" s="470"/>
    </row>
    <row r="600" spans="1:39" ht="18" customHeight="1">
      <c r="A600" s="463"/>
      <c r="B600" s="31"/>
      <c r="C600" s="463"/>
      <c r="D600" s="463"/>
      <c r="E600" s="463"/>
      <c r="F600" s="467"/>
      <c r="G600" s="467"/>
      <c r="H600" s="468"/>
      <c r="I600" s="468"/>
      <c r="J600" s="467"/>
      <c r="K600" s="469"/>
      <c r="L600" s="469"/>
      <c r="M600" s="469"/>
      <c r="N600" s="469"/>
      <c r="O600" s="470"/>
      <c r="P600" s="469"/>
      <c r="Q600" s="469"/>
      <c r="R600" s="469"/>
      <c r="S600" s="469"/>
      <c r="T600" s="35"/>
      <c r="U600" s="35"/>
      <c r="V600" s="35"/>
      <c r="W600" s="35"/>
      <c r="X600" s="35"/>
      <c r="Y600" s="35"/>
      <c r="Z600" s="35"/>
      <c r="AA600" s="35"/>
      <c r="AB600" s="35"/>
      <c r="AC600" s="35"/>
      <c r="AD600" s="35"/>
      <c r="AE600" s="35"/>
      <c r="AF600" s="35"/>
      <c r="AG600" s="35"/>
      <c r="AH600" s="35"/>
      <c r="AI600" s="35"/>
      <c r="AJ600" s="35"/>
      <c r="AK600" s="35"/>
      <c r="AL600" s="35"/>
      <c r="AM600" s="470"/>
    </row>
    <row r="601" spans="1:39" ht="18" customHeight="1">
      <c r="A601" s="463"/>
      <c r="B601" s="31"/>
      <c r="C601" s="463"/>
      <c r="D601" s="463"/>
      <c r="E601" s="463"/>
      <c r="F601" s="467"/>
      <c r="G601" s="467"/>
      <c r="H601" s="468"/>
      <c r="I601" s="468"/>
      <c r="J601" s="467"/>
      <c r="K601" s="469"/>
      <c r="L601" s="469"/>
      <c r="M601" s="469"/>
      <c r="N601" s="469"/>
      <c r="O601" s="470"/>
      <c r="P601" s="469"/>
      <c r="Q601" s="469"/>
      <c r="R601" s="469"/>
      <c r="S601" s="469"/>
      <c r="T601" s="35"/>
      <c r="U601" s="35"/>
      <c r="V601" s="35"/>
      <c r="W601" s="35"/>
      <c r="X601" s="35"/>
      <c r="Y601" s="35"/>
      <c r="Z601" s="35"/>
      <c r="AA601" s="35"/>
      <c r="AB601" s="35"/>
      <c r="AC601" s="35"/>
      <c r="AD601" s="35"/>
      <c r="AE601" s="35"/>
      <c r="AF601" s="35"/>
      <c r="AG601" s="35"/>
      <c r="AH601" s="35"/>
      <c r="AI601" s="35"/>
      <c r="AJ601" s="35"/>
      <c r="AK601" s="35"/>
      <c r="AL601" s="35"/>
      <c r="AM601" s="470"/>
    </row>
    <row r="602" spans="1:39" ht="18" customHeight="1">
      <c r="A602" s="463"/>
      <c r="B602" s="31"/>
      <c r="C602" s="463"/>
      <c r="D602" s="463"/>
      <c r="E602" s="463"/>
      <c r="F602" s="467"/>
      <c r="G602" s="467"/>
      <c r="H602" s="468"/>
      <c r="I602" s="468"/>
      <c r="J602" s="467"/>
      <c r="K602" s="469"/>
      <c r="L602" s="469"/>
      <c r="M602" s="469"/>
      <c r="N602" s="469"/>
      <c r="O602" s="470"/>
      <c r="P602" s="469"/>
      <c r="Q602" s="469"/>
      <c r="R602" s="469"/>
      <c r="S602" s="469"/>
      <c r="T602" s="35"/>
      <c r="U602" s="35"/>
      <c r="V602" s="35"/>
      <c r="W602" s="35"/>
      <c r="X602" s="35"/>
      <c r="Y602" s="35"/>
      <c r="Z602" s="35"/>
      <c r="AA602" s="35"/>
      <c r="AB602" s="35"/>
      <c r="AC602" s="35"/>
      <c r="AD602" s="35"/>
      <c r="AE602" s="35"/>
      <c r="AF602" s="35"/>
      <c r="AG602" s="35"/>
      <c r="AH602" s="35"/>
      <c r="AI602" s="35"/>
      <c r="AJ602" s="35"/>
      <c r="AK602" s="35"/>
      <c r="AL602" s="35"/>
      <c r="AM602" s="470"/>
    </row>
    <row r="603" spans="1:39" ht="18" customHeight="1">
      <c r="A603" s="463"/>
      <c r="B603" s="31"/>
      <c r="C603" s="463"/>
      <c r="D603" s="463"/>
      <c r="E603" s="463"/>
      <c r="F603" s="467"/>
      <c r="G603" s="467"/>
      <c r="H603" s="468"/>
      <c r="I603" s="468"/>
      <c r="J603" s="467"/>
      <c r="K603" s="469"/>
      <c r="L603" s="469"/>
      <c r="M603" s="469"/>
      <c r="N603" s="469"/>
      <c r="O603" s="470"/>
      <c r="P603" s="469"/>
      <c r="Q603" s="469"/>
      <c r="R603" s="469"/>
      <c r="S603" s="469"/>
      <c r="T603" s="35"/>
      <c r="U603" s="35"/>
      <c r="V603" s="35"/>
      <c r="W603" s="35"/>
      <c r="X603" s="35"/>
      <c r="Y603" s="35"/>
      <c r="Z603" s="35"/>
      <c r="AA603" s="35"/>
      <c r="AB603" s="35"/>
      <c r="AC603" s="35"/>
      <c r="AD603" s="35"/>
      <c r="AE603" s="35"/>
      <c r="AF603" s="35"/>
      <c r="AG603" s="35"/>
      <c r="AH603" s="35"/>
      <c r="AI603" s="35"/>
      <c r="AJ603" s="35"/>
      <c r="AK603" s="35"/>
      <c r="AL603" s="35"/>
      <c r="AM603" s="470"/>
    </row>
    <row r="604" spans="1:39" ht="18" customHeight="1">
      <c r="A604" s="463"/>
      <c r="B604" s="31"/>
      <c r="C604" s="463"/>
      <c r="D604" s="463"/>
      <c r="E604" s="463"/>
      <c r="F604" s="467"/>
      <c r="G604" s="467"/>
      <c r="H604" s="468"/>
      <c r="I604" s="468"/>
      <c r="J604" s="467"/>
      <c r="K604" s="469"/>
      <c r="L604" s="469"/>
      <c r="M604" s="469"/>
      <c r="N604" s="469"/>
      <c r="O604" s="470"/>
      <c r="P604" s="469"/>
      <c r="Q604" s="469"/>
      <c r="R604" s="469"/>
      <c r="S604" s="469"/>
      <c r="T604" s="35"/>
      <c r="U604" s="35"/>
      <c r="V604" s="35"/>
      <c r="W604" s="35"/>
      <c r="X604" s="35"/>
      <c r="Y604" s="35"/>
      <c r="Z604" s="35"/>
      <c r="AA604" s="35"/>
      <c r="AB604" s="35"/>
      <c r="AC604" s="35"/>
      <c r="AD604" s="35"/>
      <c r="AE604" s="35"/>
      <c r="AF604" s="35"/>
      <c r="AG604" s="35"/>
      <c r="AH604" s="35"/>
      <c r="AI604" s="35"/>
      <c r="AJ604" s="35"/>
      <c r="AK604" s="35"/>
      <c r="AL604" s="35"/>
      <c r="AM604" s="470"/>
    </row>
    <row r="605" spans="1:39" ht="18" customHeight="1">
      <c r="A605" s="463"/>
      <c r="B605" s="31"/>
      <c r="C605" s="463"/>
      <c r="D605" s="463"/>
      <c r="E605" s="463"/>
      <c r="F605" s="467"/>
      <c r="G605" s="467"/>
      <c r="H605" s="468"/>
      <c r="I605" s="468"/>
      <c r="J605" s="467"/>
      <c r="K605" s="469"/>
      <c r="L605" s="469"/>
      <c r="M605" s="469"/>
      <c r="N605" s="469"/>
      <c r="O605" s="470"/>
      <c r="P605" s="469"/>
      <c r="Q605" s="469"/>
      <c r="R605" s="469"/>
      <c r="S605" s="469"/>
      <c r="T605" s="35"/>
      <c r="U605" s="35"/>
      <c r="V605" s="35"/>
      <c r="W605" s="35"/>
      <c r="X605" s="35"/>
      <c r="Y605" s="35"/>
      <c r="Z605" s="35"/>
      <c r="AA605" s="35"/>
      <c r="AB605" s="35"/>
      <c r="AC605" s="35"/>
      <c r="AD605" s="35"/>
      <c r="AE605" s="35"/>
      <c r="AF605" s="35"/>
      <c r="AG605" s="35"/>
      <c r="AH605" s="35"/>
      <c r="AI605" s="35"/>
      <c r="AJ605" s="35"/>
      <c r="AK605" s="35"/>
      <c r="AL605" s="35"/>
      <c r="AM605" s="470"/>
    </row>
    <row r="606" spans="1:39" ht="18" customHeight="1">
      <c r="A606" s="463"/>
      <c r="B606" s="31"/>
      <c r="C606" s="463"/>
      <c r="D606" s="463"/>
      <c r="E606" s="463"/>
      <c r="F606" s="467"/>
      <c r="G606" s="467"/>
      <c r="H606" s="468"/>
      <c r="I606" s="468"/>
      <c r="J606" s="467"/>
      <c r="K606" s="469"/>
      <c r="L606" s="469"/>
      <c r="M606" s="469"/>
      <c r="N606" s="469"/>
      <c r="O606" s="470"/>
      <c r="P606" s="469"/>
      <c r="Q606" s="469"/>
      <c r="R606" s="469"/>
      <c r="S606" s="469"/>
      <c r="T606" s="35"/>
      <c r="U606" s="35"/>
      <c r="V606" s="35"/>
      <c r="W606" s="35"/>
      <c r="X606" s="35"/>
      <c r="Y606" s="35"/>
      <c r="Z606" s="35"/>
      <c r="AA606" s="35"/>
      <c r="AB606" s="35"/>
      <c r="AC606" s="35"/>
      <c r="AD606" s="35"/>
      <c r="AE606" s="35"/>
      <c r="AF606" s="35"/>
      <c r="AG606" s="35"/>
      <c r="AH606" s="35"/>
      <c r="AI606" s="35"/>
      <c r="AJ606" s="35"/>
      <c r="AK606" s="35"/>
      <c r="AL606" s="35"/>
      <c r="AM606" s="470"/>
    </row>
    <row r="607" spans="1:39" ht="18" customHeight="1">
      <c r="A607" s="463"/>
      <c r="B607" s="31"/>
      <c r="C607" s="463"/>
      <c r="D607" s="463"/>
      <c r="E607" s="463"/>
      <c r="F607" s="467"/>
      <c r="G607" s="467"/>
      <c r="H607" s="468"/>
      <c r="I607" s="468"/>
      <c r="J607" s="467"/>
      <c r="K607" s="469"/>
      <c r="L607" s="469"/>
      <c r="M607" s="469"/>
      <c r="N607" s="469"/>
      <c r="O607" s="470"/>
      <c r="P607" s="469"/>
      <c r="Q607" s="469"/>
      <c r="R607" s="469"/>
      <c r="S607" s="469"/>
      <c r="T607" s="35"/>
      <c r="U607" s="35"/>
      <c r="V607" s="35"/>
      <c r="W607" s="35"/>
      <c r="X607" s="35"/>
      <c r="Y607" s="35"/>
      <c r="Z607" s="35"/>
      <c r="AA607" s="35"/>
      <c r="AB607" s="35"/>
      <c r="AC607" s="35"/>
      <c r="AD607" s="35"/>
      <c r="AE607" s="35"/>
      <c r="AF607" s="35"/>
      <c r="AG607" s="35"/>
      <c r="AH607" s="35"/>
      <c r="AI607" s="35"/>
      <c r="AJ607" s="35"/>
      <c r="AK607" s="35"/>
      <c r="AL607" s="35"/>
      <c r="AM607" s="470"/>
    </row>
    <row r="608" spans="1:39" ht="18" customHeight="1">
      <c r="A608" s="463"/>
      <c r="B608" s="31"/>
      <c r="C608" s="463"/>
      <c r="D608" s="463"/>
      <c r="E608" s="463"/>
      <c r="F608" s="467"/>
      <c r="G608" s="467"/>
      <c r="H608" s="468"/>
      <c r="I608" s="468"/>
      <c r="J608" s="467"/>
      <c r="K608" s="469"/>
      <c r="L608" s="469"/>
      <c r="M608" s="469"/>
      <c r="N608" s="469"/>
      <c r="O608" s="470"/>
      <c r="P608" s="469"/>
      <c r="Q608" s="469"/>
      <c r="R608" s="469"/>
      <c r="S608" s="469"/>
      <c r="T608" s="35"/>
      <c r="U608" s="35"/>
      <c r="V608" s="35"/>
      <c r="W608" s="35"/>
      <c r="X608" s="35"/>
      <c r="Y608" s="35"/>
      <c r="Z608" s="35"/>
      <c r="AA608" s="35"/>
      <c r="AB608" s="35"/>
      <c r="AC608" s="35"/>
      <c r="AD608" s="35"/>
      <c r="AE608" s="35"/>
      <c r="AF608" s="35"/>
      <c r="AG608" s="35"/>
      <c r="AH608" s="35"/>
      <c r="AI608" s="35"/>
      <c r="AJ608" s="35"/>
      <c r="AK608" s="35"/>
      <c r="AL608" s="35"/>
      <c r="AM608" s="470"/>
    </row>
    <row r="609" spans="1:39" ht="18" customHeight="1">
      <c r="A609" s="463"/>
      <c r="B609" s="31"/>
      <c r="C609" s="463"/>
      <c r="D609" s="463"/>
      <c r="E609" s="463"/>
      <c r="F609" s="467"/>
      <c r="G609" s="467"/>
      <c r="H609" s="468"/>
      <c r="I609" s="468"/>
      <c r="J609" s="467"/>
      <c r="K609" s="469"/>
      <c r="L609" s="469"/>
      <c r="M609" s="469"/>
      <c r="N609" s="469"/>
      <c r="O609" s="470"/>
      <c r="P609" s="469"/>
      <c r="Q609" s="469"/>
      <c r="R609" s="469"/>
      <c r="S609" s="469"/>
      <c r="T609" s="35"/>
      <c r="U609" s="35"/>
      <c r="V609" s="35"/>
      <c r="W609" s="35"/>
      <c r="X609" s="35"/>
      <c r="Y609" s="35"/>
      <c r="Z609" s="35"/>
      <c r="AA609" s="35"/>
      <c r="AB609" s="35"/>
      <c r="AC609" s="35"/>
      <c r="AD609" s="35"/>
      <c r="AE609" s="35"/>
      <c r="AF609" s="35"/>
      <c r="AG609" s="35"/>
      <c r="AH609" s="35"/>
      <c r="AI609" s="35"/>
      <c r="AJ609" s="35"/>
      <c r="AK609" s="35"/>
      <c r="AL609" s="35"/>
      <c r="AM609" s="470"/>
    </row>
    <row r="610" spans="1:39" ht="18" customHeight="1">
      <c r="A610" s="463"/>
      <c r="B610" s="31"/>
      <c r="C610" s="463"/>
      <c r="D610" s="463"/>
      <c r="E610" s="463"/>
      <c r="F610" s="467"/>
      <c r="G610" s="467"/>
      <c r="H610" s="468"/>
      <c r="I610" s="468"/>
      <c r="J610" s="467"/>
      <c r="K610" s="469"/>
      <c r="L610" s="469"/>
      <c r="M610" s="469"/>
      <c r="N610" s="469"/>
      <c r="O610" s="470"/>
      <c r="P610" s="469"/>
      <c r="Q610" s="469"/>
      <c r="R610" s="469"/>
      <c r="S610" s="469"/>
      <c r="T610" s="35"/>
      <c r="U610" s="35"/>
      <c r="V610" s="35"/>
      <c r="W610" s="35"/>
      <c r="X610" s="35"/>
      <c r="Y610" s="35"/>
      <c r="Z610" s="35"/>
      <c r="AA610" s="35"/>
      <c r="AB610" s="35"/>
      <c r="AC610" s="35"/>
      <c r="AD610" s="35"/>
      <c r="AE610" s="35"/>
      <c r="AF610" s="35"/>
      <c r="AG610" s="35"/>
      <c r="AH610" s="35"/>
      <c r="AI610" s="35"/>
      <c r="AJ610" s="35"/>
      <c r="AK610" s="35"/>
      <c r="AL610" s="35"/>
      <c r="AM610" s="470"/>
    </row>
    <row r="611" spans="1:39" ht="18" customHeight="1">
      <c r="A611" s="463"/>
      <c r="B611" s="31"/>
      <c r="C611" s="463"/>
      <c r="D611" s="463"/>
      <c r="E611" s="463"/>
      <c r="F611" s="467"/>
      <c r="G611" s="467"/>
      <c r="H611" s="468"/>
      <c r="I611" s="468"/>
      <c r="J611" s="467"/>
      <c r="K611" s="469"/>
      <c r="L611" s="469"/>
      <c r="M611" s="469"/>
      <c r="N611" s="469"/>
      <c r="O611" s="470"/>
      <c r="P611" s="469"/>
      <c r="Q611" s="469"/>
      <c r="R611" s="469"/>
      <c r="S611" s="469"/>
      <c r="T611" s="35"/>
      <c r="U611" s="35"/>
      <c r="V611" s="35"/>
      <c r="W611" s="35"/>
      <c r="X611" s="35"/>
      <c r="Y611" s="35"/>
      <c r="Z611" s="35"/>
      <c r="AA611" s="35"/>
      <c r="AB611" s="35"/>
      <c r="AC611" s="35"/>
      <c r="AD611" s="35"/>
      <c r="AE611" s="35"/>
      <c r="AF611" s="35"/>
      <c r="AG611" s="35"/>
      <c r="AH611" s="35"/>
      <c r="AI611" s="35"/>
      <c r="AJ611" s="35"/>
      <c r="AK611" s="35"/>
      <c r="AL611" s="35"/>
      <c r="AM611" s="470"/>
    </row>
    <row r="612" spans="1:39" ht="18" customHeight="1">
      <c r="A612" s="463"/>
      <c r="B612" s="31"/>
      <c r="C612" s="463"/>
      <c r="D612" s="463"/>
      <c r="E612" s="463"/>
      <c r="F612" s="467"/>
      <c r="G612" s="467"/>
      <c r="H612" s="468"/>
      <c r="I612" s="468"/>
      <c r="J612" s="467"/>
      <c r="K612" s="469"/>
      <c r="L612" s="469"/>
      <c r="M612" s="469"/>
      <c r="N612" s="469"/>
      <c r="O612" s="470"/>
      <c r="P612" s="469"/>
      <c r="Q612" s="469"/>
      <c r="R612" s="469"/>
      <c r="S612" s="469"/>
      <c r="T612" s="35"/>
      <c r="U612" s="35"/>
      <c r="V612" s="35"/>
      <c r="W612" s="35"/>
      <c r="X612" s="35"/>
      <c r="Y612" s="35"/>
      <c r="Z612" s="35"/>
      <c r="AA612" s="35"/>
      <c r="AB612" s="35"/>
      <c r="AC612" s="35"/>
      <c r="AD612" s="35"/>
      <c r="AE612" s="35"/>
      <c r="AF612" s="35"/>
      <c r="AG612" s="35"/>
      <c r="AH612" s="35"/>
      <c r="AI612" s="35"/>
      <c r="AJ612" s="35"/>
      <c r="AK612" s="35"/>
      <c r="AL612" s="35"/>
      <c r="AM612" s="470"/>
    </row>
    <row r="613" spans="1:39" ht="18" customHeight="1">
      <c r="A613" s="463"/>
      <c r="B613" s="31"/>
      <c r="C613" s="463"/>
      <c r="D613" s="463"/>
      <c r="E613" s="463"/>
      <c r="F613" s="467"/>
      <c r="G613" s="467"/>
      <c r="H613" s="468"/>
      <c r="I613" s="468"/>
      <c r="J613" s="467"/>
      <c r="K613" s="469"/>
      <c r="L613" s="469"/>
      <c r="M613" s="469"/>
      <c r="N613" s="469"/>
      <c r="O613" s="470"/>
      <c r="P613" s="469"/>
      <c r="Q613" s="469"/>
      <c r="R613" s="469"/>
      <c r="S613" s="469"/>
      <c r="T613" s="35"/>
      <c r="U613" s="35"/>
      <c r="V613" s="35"/>
      <c r="W613" s="35"/>
      <c r="X613" s="35"/>
      <c r="Y613" s="35"/>
      <c r="Z613" s="35"/>
      <c r="AA613" s="35"/>
      <c r="AB613" s="35"/>
      <c r="AC613" s="35"/>
      <c r="AD613" s="35"/>
      <c r="AE613" s="35"/>
      <c r="AF613" s="35"/>
      <c r="AG613" s="35"/>
      <c r="AH613" s="35"/>
      <c r="AI613" s="35"/>
      <c r="AJ613" s="35"/>
      <c r="AK613" s="35"/>
      <c r="AL613" s="35"/>
      <c r="AM613" s="470"/>
    </row>
    <row r="614" spans="1:39" ht="18" customHeight="1">
      <c r="A614" s="463"/>
      <c r="B614" s="31"/>
      <c r="C614" s="463"/>
      <c r="D614" s="463"/>
      <c r="E614" s="463"/>
      <c r="F614" s="467"/>
      <c r="G614" s="467"/>
      <c r="H614" s="468"/>
      <c r="I614" s="468"/>
      <c r="J614" s="467"/>
      <c r="K614" s="469"/>
      <c r="L614" s="469"/>
      <c r="M614" s="469"/>
      <c r="N614" s="469"/>
      <c r="O614" s="470"/>
      <c r="P614" s="469"/>
      <c r="Q614" s="469"/>
      <c r="R614" s="469"/>
      <c r="S614" s="469"/>
      <c r="T614" s="35"/>
      <c r="U614" s="35"/>
      <c r="V614" s="35"/>
      <c r="W614" s="35"/>
      <c r="X614" s="35"/>
      <c r="Y614" s="35"/>
      <c r="Z614" s="35"/>
      <c r="AA614" s="35"/>
      <c r="AB614" s="35"/>
      <c r="AC614" s="35"/>
      <c r="AD614" s="35"/>
      <c r="AE614" s="35"/>
      <c r="AF614" s="35"/>
      <c r="AG614" s="35"/>
      <c r="AH614" s="35"/>
      <c r="AI614" s="35"/>
      <c r="AJ614" s="35"/>
      <c r="AK614" s="35"/>
      <c r="AL614" s="35"/>
      <c r="AM614" s="470"/>
    </row>
    <row r="615" spans="1:39" ht="18" customHeight="1">
      <c r="A615" s="463"/>
      <c r="B615" s="31"/>
      <c r="C615" s="463"/>
      <c r="D615" s="463"/>
      <c r="E615" s="463"/>
      <c r="F615" s="467"/>
      <c r="G615" s="467"/>
      <c r="H615" s="468"/>
      <c r="I615" s="468"/>
      <c r="J615" s="467"/>
      <c r="K615" s="469"/>
      <c r="L615" s="469"/>
      <c r="M615" s="469"/>
      <c r="N615" s="469"/>
      <c r="O615" s="470"/>
      <c r="P615" s="469"/>
      <c r="Q615" s="469"/>
      <c r="R615" s="469"/>
      <c r="S615" s="469"/>
      <c r="T615" s="35"/>
      <c r="U615" s="35"/>
      <c r="V615" s="35"/>
      <c r="W615" s="35"/>
      <c r="X615" s="35"/>
      <c r="Y615" s="35"/>
      <c r="Z615" s="35"/>
      <c r="AA615" s="35"/>
      <c r="AB615" s="35"/>
      <c r="AC615" s="35"/>
      <c r="AD615" s="35"/>
      <c r="AE615" s="35"/>
      <c r="AF615" s="35"/>
      <c r="AG615" s="35"/>
      <c r="AH615" s="35"/>
      <c r="AI615" s="35"/>
      <c r="AJ615" s="35"/>
      <c r="AK615" s="35"/>
      <c r="AL615" s="35"/>
      <c r="AM615" s="470"/>
    </row>
    <row r="616" spans="1:39" ht="18" customHeight="1">
      <c r="A616" s="463"/>
      <c r="B616" s="31"/>
      <c r="C616" s="463"/>
      <c r="D616" s="463"/>
      <c r="E616" s="463"/>
      <c r="F616" s="467"/>
      <c r="G616" s="467"/>
      <c r="H616" s="468"/>
      <c r="I616" s="468"/>
      <c r="J616" s="467"/>
      <c r="K616" s="469"/>
      <c r="L616" s="469"/>
      <c r="M616" s="469"/>
      <c r="N616" s="469"/>
      <c r="O616" s="470"/>
      <c r="P616" s="469"/>
      <c r="Q616" s="469"/>
      <c r="R616" s="469"/>
      <c r="S616" s="469"/>
      <c r="T616" s="35"/>
      <c r="U616" s="35"/>
      <c r="V616" s="35"/>
      <c r="W616" s="35"/>
      <c r="X616" s="35"/>
      <c r="Y616" s="35"/>
      <c r="Z616" s="35"/>
      <c r="AA616" s="35"/>
      <c r="AB616" s="35"/>
      <c r="AC616" s="35"/>
      <c r="AD616" s="35"/>
      <c r="AE616" s="35"/>
      <c r="AF616" s="35"/>
      <c r="AG616" s="35"/>
      <c r="AH616" s="35"/>
      <c r="AI616" s="35"/>
      <c r="AJ616" s="35"/>
      <c r="AK616" s="35"/>
      <c r="AL616" s="35"/>
      <c r="AM616" s="470"/>
    </row>
    <row r="617" spans="1:39" ht="18" customHeight="1">
      <c r="A617" s="463"/>
      <c r="B617" s="31"/>
      <c r="C617" s="463"/>
      <c r="D617" s="463"/>
      <c r="E617" s="463"/>
      <c r="F617" s="467"/>
      <c r="G617" s="467"/>
      <c r="H617" s="468"/>
      <c r="I617" s="468"/>
      <c r="J617" s="467"/>
      <c r="K617" s="469"/>
      <c r="L617" s="469"/>
      <c r="M617" s="469"/>
      <c r="N617" s="469"/>
      <c r="O617" s="470"/>
      <c r="P617" s="469"/>
      <c r="Q617" s="469"/>
      <c r="R617" s="469"/>
      <c r="S617" s="469"/>
      <c r="T617" s="35"/>
      <c r="U617" s="35"/>
      <c r="V617" s="35"/>
      <c r="W617" s="35"/>
      <c r="X617" s="35"/>
      <c r="Y617" s="35"/>
      <c r="Z617" s="35"/>
      <c r="AA617" s="35"/>
      <c r="AB617" s="35"/>
      <c r="AC617" s="35"/>
      <c r="AD617" s="35"/>
      <c r="AE617" s="35"/>
      <c r="AF617" s="35"/>
      <c r="AG617" s="35"/>
      <c r="AH617" s="35"/>
      <c r="AI617" s="35"/>
      <c r="AJ617" s="35"/>
      <c r="AK617" s="35"/>
      <c r="AL617" s="35"/>
      <c r="AM617" s="470"/>
    </row>
    <row r="618" spans="1:39" ht="18" customHeight="1">
      <c r="A618" s="463"/>
      <c r="B618" s="31"/>
      <c r="C618" s="463"/>
      <c r="D618" s="463"/>
      <c r="E618" s="463"/>
      <c r="F618" s="467"/>
      <c r="G618" s="467"/>
      <c r="H618" s="468"/>
      <c r="I618" s="468"/>
      <c r="J618" s="467"/>
      <c r="K618" s="469"/>
      <c r="L618" s="469"/>
      <c r="M618" s="469"/>
      <c r="N618" s="469"/>
      <c r="O618" s="470"/>
      <c r="P618" s="469"/>
      <c r="Q618" s="469"/>
      <c r="R618" s="469"/>
      <c r="S618" s="469"/>
      <c r="T618" s="35"/>
      <c r="U618" s="35"/>
      <c r="V618" s="35"/>
      <c r="W618" s="35"/>
      <c r="X618" s="35"/>
      <c r="Y618" s="35"/>
      <c r="Z618" s="35"/>
      <c r="AA618" s="35"/>
      <c r="AB618" s="35"/>
      <c r="AC618" s="35"/>
      <c r="AD618" s="35"/>
      <c r="AE618" s="35"/>
      <c r="AF618" s="35"/>
      <c r="AG618" s="35"/>
      <c r="AH618" s="35"/>
      <c r="AI618" s="35"/>
      <c r="AJ618" s="35"/>
      <c r="AK618" s="35"/>
      <c r="AL618" s="35"/>
      <c r="AM618" s="470"/>
    </row>
    <row r="619" spans="1:39" ht="18" customHeight="1">
      <c r="A619" s="463"/>
      <c r="B619" s="31"/>
      <c r="C619" s="463"/>
      <c r="D619" s="463"/>
      <c r="E619" s="463"/>
      <c r="F619" s="467"/>
      <c r="G619" s="467"/>
      <c r="H619" s="468"/>
      <c r="I619" s="468"/>
      <c r="J619" s="467"/>
      <c r="K619" s="469"/>
      <c r="L619" s="469"/>
      <c r="M619" s="469"/>
      <c r="N619" s="469"/>
      <c r="O619" s="470"/>
      <c r="P619" s="469"/>
      <c r="Q619" s="469"/>
      <c r="R619" s="469"/>
      <c r="S619" s="469"/>
      <c r="T619" s="35"/>
      <c r="U619" s="35"/>
      <c r="V619" s="35"/>
      <c r="W619" s="35"/>
      <c r="X619" s="35"/>
      <c r="Y619" s="35"/>
      <c r="Z619" s="35"/>
      <c r="AA619" s="35"/>
      <c r="AB619" s="35"/>
      <c r="AC619" s="35"/>
      <c r="AD619" s="35"/>
      <c r="AE619" s="35"/>
      <c r="AF619" s="35"/>
      <c r="AG619" s="35"/>
      <c r="AH619" s="35"/>
      <c r="AI619" s="35"/>
      <c r="AJ619" s="35"/>
      <c r="AK619" s="35"/>
      <c r="AL619" s="35"/>
      <c r="AM619" s="470"/>
    </row>
    <row r="620" spans="1:39" ht="18" customHeight="1">
      <c r="A620" s="463"/>
      <c r="B620" s="31"/>
      <c r="C620" s="463"/>
      <c r="D620" s="463"/>
      <c r="E620" s="463"/>
      <c r="F620" s="467"/>
      <c r="G620" s="467"/>
      <c r="H620" s="468"/>
      <c r="I620" s="468"/>
      <c r="J620" s="467"/>
      <c r="K620" s="469"/>
      <c r="L620" s="469"/>
      <c r="M620" s="469"/>
      <c r="N620" s="469"/>
      <c r="O620" s="470"/>
      <c r="P620" s="469"/>
      <c r="Q620" s="469"/>
      <c r="R620" s="469"/>
      <c r="S620" s="469"/>
      <c r="T620" s="35"/>
      <c r="U620" s="35"/>
      <c r="V620" s="35"/>
      <c r="W620" s="35"/>
      <c r="X620" s="35"/>
      <c r="Y620" s="35"/>
      <c r="Z620" s="35"/>
      <c r="AA620" s="35"/>
      <c r="AB620" s="35"/>
      <c r="AC620" s="35"/>
      <c r="AD620" s="35"/>
      <c r="AE620" s="35"/>
      <c r="AF620" s="35"/>
      <c r="AG620" s="35"/>
      <c r="AH620" s="35"/>
      <c r="AI620" s="35"/>
      <c r="AJ620" s="35"/>
      <c r="AK620" s="35"/>
      <c r="AL620" s="35"/>
      <c r="AM620" s="470"/>
    </row>
    <row r="621" spans="1:39" ht="18" customHeight="1">
      <c r="A621" s="463"/>
      <c r="B621" s="31"/>
      <c r="C621" s="463"/>
      <c r="D621" s="463"/>
      <c r="E621" s="463"/>
      <c r="F621" s="467"/>
      <c r="G621" s="467"/>
      <c r="H621" s="468"/>
      <c r="I621" s="468"/>
      <c r="J621" s="467"/>
      <c r="K621" s="469"/>
      <c r="L621" s="469"/>
      <c r="M621" s="469"/>
      <c r="N621" s="469"/>
      <c r="O621" s="470"/>
      <c r="P621" s="469"/>
      <c r="Q621" s="469"/>
      <c r="R621" s="469"/>
      <c r="S621" s="469"/>
      <c r="T621" s="35"/>
      <c r="U621" s="35"/>
      <c r="V621" s="35"/>
      <c r="W621" s="35"/>
      <c r="X621" s="35"/>
      <c r="Y621" s="35"/>
      <c r="Z621" s="35"/>
      <c r="AA621" s="35"/>
      <c r="AB621" s="35"/>
      <c r="AC621" s="35"/>
      <c r="AD621" s="35"/>
      <c r="AE621" s="35"/>
      <c r="AF621" s="35"/>
      <c r="AG621" s="35"/>
      <c r="AH621" s="35"/>
      <c r="AI621" s="35"/>
      <c r="AJ621" s="35"/>
      <c r="AK621" s="35"/>
      <c r="AL621" s="35"/>
      <c r="AM621" s="470"/>
    </row>
    <row r="622" spans="1:39" ht="18" customHeight="1">
      <c r="A622" s="463"/>
      <c r="B622" s="31"/>
      <c r="C622" s="463"/>
      <c r="D622" s="463"/>
      <c r="E622" s="463"/>
      <c r="F622" s="467"/>
      <c r="G622" s="467"/>
      <c r="H622" s="468"/>
      <c r="I622" s="468"/>
      <c r="J622" s="467"/>
      <c r="K622" s="469"/>
      <c r="L622" s="469"/>
      <c r="M622" s="469"/>
      <c r="N622" s="469"/>
      <c r="O622" s="470"/>
      <c r="P622" s="469"/>
      <c r="Q622" s="469"/>
      <c r="R622" s="469"/>
      <c r="S622" s="469"/>
      <c r="T622" s="35"/>
      <c r="U622" s="35"/>
      <c r="V622" s="35"/>
      <c r="W622" s="35"/>
      <c r="X622" s="35"/>
      <c r="Y622" s="35"/>
      <c r="Z622" s="35"/>
      <c r="AA622" s="35"/>
      <c r="AB622" s="35"/>
      <c r="AC622" s="35"/>
      <c r="AD622" s="35"/>
      <c r="AE622" s="35"/>
      <c r="AF622" s="35"/>
      <c r="AG622" s="35"/>
      <c r="AH622" s="35"/>
      <c r="AI622" s="35"/>
      <c r="AJ622" s="35"/>
      <c r="AK622" s="35"/>
      <c r="AL622" s="35"/>
      <c r="AM622" s="470"/>
    </row>
    <row r="623" spans="1:39" ht="18" customHeight="1">
      <c r="A623" s="463"/>
      <c r="B623" s="31"/>
      <c r="C623" s="463"/>
      <c r="D623" s="463"/>
      <c r="E623" s="463"/>
      <c r="F623" s="467"/>
      <c r="G623" s="467"/>
      <c r="H623" s="468"/>
      <c r="I623" s="468"/>
      <c r="J623" s="467"/>
      <c r="K623" s="469"/>
      <c r="L623" s="469"/>
      <c r="M623" s="469"/>
      <c r="N623" s="469"/>
      <c r="O623" s="470"/>
      <c r="P623" s="469"/>
      <c r="Q623" s="469"/>
      <c r="R623" s="469"/>
      <c r="S623" s="469"/>
      <c r="T623" s="35"/>
      <c r="U623" s="35"/>
      <c r="V623" s="35"/>
      <c r="W623" s="35"/>
      <c r="X623" s="35"/>
      <c r="Y623" s="35"/>
      <c r="Z623" s="35"/>
      <c r="AA623" s="35"/>
      <c r="AB623" s="35"/>
      <c r="AC623" s="35"/>
      <c r="AD623" s="35"/>
      <c r="AE623" s="35"/>
      <c r="AF623" s="35"/>
      <c r="AG623" s="35"/>
      <c r="AH623" s="35"/>
      <c r="AI623" s="35"/>
      <c r="AJ623" s="35"/>
      <c r="AK623" s="35"/>
      <c r="AL623" s="35"/>
      <c r="AM623" s="470"/>
    </row>
    <row r="624" spans="1:39" ht="18" customHeight="1">
      <c r="A624" s="463"/>
      <c r="B624" s="31"/>
      <c r="C624" s="463"/>
      <c r="D624" s="463"/>
      <c r="E624" s="463"/>
      <c r="F624" s="467"/>
      <c r="G624" s="467"/>
      <c r="H624" s="468"/>
      <c r="I624" s="468"/>
      <c r="J624" s="467"/>
      <c r="K624" s="469"/>
      <c r="L624" s="469"/>
      <c r="M624" s="469"/>
      <c r="N624" s="469"/>
      <c r="O624" s="470"/>
      <c r="P624" s="469"/>
      <c r="Q624" s="469"/>
      <c r="R624" s="469"/>
      <c r="S624" s="469"/>
      <c r="T624" s="35"/>
      <c r="U624" s="35"/>
      <c r="V624" s="35"/>
      <c r="W624" s="35"/>
      <c r="X624" s="35"/>
      <c r="Y624" s="35"/>
      <c r="Z624" s="35"/>
      <c r="AA624" s="35"/>
      <c r="AB624" s="35"/>
      <c r="AC624" s="35"/>
      <c r="AD624" s="35"/>
      <c r="AE624" s="35"/>
      <c r="AF624" s="35"/>
      <c r="AG624" s="35"/>
      <c r="AH624" s="35"/>
      <c r="AI624" s="35"/>
      <c r="AJ624" s="35"/>
      <c r="AK624" s="35"/>
      <c r="AL624" s="35"/>
      <c r="AM624" s="470"/>
    </row>
    <row r="625" spans="1:39" ht="18" customHeight="1">
      <c r="A625" s="463"/>
      <c r="B625" s="31"/>
      <c r="C625" s="463"/>
      <c r="D625" s="463"/>
      <c r="E625" s="463"/>
      <c r="F625" s="467"/>
      <c r="G625" s="467"/>
      <c r="H625" s="468"/>
      <c r="I625" s="468"/>
      <c r="J625" s="467"/>
      <c r="K625" s="469"/>
      <c r="L625" s="469"/>
      <c r="M625" s="469"/>
      <c r="N625" s="469"/>
      <c r="O625" s="470"/>
      <c r="P625" s="469"/>
      <c r="Q625" s="469"/>
      <c r="R625" s="469"/>
      <c r="S625" s="469"/>
      <c r="T625" s="35"/>
      <c r="U625" s="35"/>
      <c r="V625" s="35"/>
      <c r="W625" s="35"/>
      <c r="X625" s="35"/>
      <c r="Y625" s="35"/>
      <c r="Z625" s="35"/>
      <c r="AA625" s="35"/>
      <c r="AB625" s="35"/>
      <c r="AC625" s="35"/>
      <c r="AD625" s="35"/>
      <c r="AE625" s="35"/>
      <c r="AF625" s="35"/>
      <c r="AG625" s="35"/>
      <c r="AH625" s="35"/>
      <c r="AI625" s="35"/>
      <c r="AJ625" s="35"/>
      <c r="AK625" s="35"/>
      <c r="AL625" s="35"/>
      <c r="AM625" s="470"/>
    </row>
    <row r="626" spans="1:39" ht="18" customHeight="1">
      <c r="A626" s="463"/>
      <c r="B626" s="31"/>
      <c r="C626" s="463"/>
      <c r="D626" s="463"/>
      <c r="E626" s="463"/>
      <c r="F626" s="467"/>
      <c r="G626" s="467"/>
      <c r="H626" s="468"/>
      <c r="I626" s="468"/>
      <c r="J626" s="467"/>
      <c r="K626" s="469"/>
      <c r="L626" s="469"/>
      <c r="M626" s="469"/>
      <c r="N626" s="469"/>
      <c r="O626" s="470"/>
      <c r="P626" s="469"/>
      <c r="Q626" s="469"/>
      <c r="R626" s="469"/>
      <c r="S626" s="469"/>
      <c r="T626" s="35"/>
      <c r="U626" s="35"/>
      <c r="V626" s="35"/>
      <c r="W626" s="35"/>
      <c r="X626" s="35"/>
      <c r="Y626" s="35"/>
      <c r="Z626" s="35"/>
      <c r="AA626" s="35"/>
      <c r="AB626" s="35"/>
      <c r="AC626" s="35"/>
      <c r="AD626" s="35"/>
      <c r="AE626" s="35"/>
      <c r="AF626" s="35"/>
      <c r="AG626" s="35"/>
      <c r="AH626" s="35"/>
      <c r="AI626" s="35"/>
      <c r="AJ626" s="35"/>
      <c r="AK626" s="35"/>
      <c r="AL626" s="35"/>
      <c r="AM626" s="470"/>
    </row>
    <row r="627" spans="1:39" ht="18" customHeight="1">
      <c r="A627" s="463"/>
      <c r="B627" s="31"/>
      <c r="C627" s="463"/>
      <c r="D627" s="463"/>
      <c r="E627" s="463"/>
      <c r="F627" s="467"/>
      <c r="G627" s="467"/>
      <c r="H627" s="468"/>
      <c r="I627" s="468"/>
      <c r="J627" s="467"/>
      <c r="K627" s="469"/>
      <c r="L627" s="469"/>
      <c r="M627" s="469"/>
      <c r="N627" s="469"/>
      <c r="O627" s="470"/>
      <c r="P627" s="469"/>
      <c r="Q627" s="469"/>
      <c r="R627" s="469"/>
      <c r="S627" s="469"/>
      <c r="T627" s="35"/>
      <c r="U627" s="35"/>
      <c r="V627" s="35"/>
      <c r="W627" s="35"/>
      <c r="X627" s="35"/>
      <c r="Y627" s="35"/>
      <c r="Z627" s="35"/>
      <c r="AA627" s="35"/>
      <c r="AB627" s="35"/>
      <c r="AC627" s="35"/>
      <c r="AD627" s="35"/>
      <c r="AE627" s="35"/>
      <c r="AF627" s="35"/>
      <c r="AG627" s="35"/>
      <c r="AH627" s="35"/>
      <c r="AI627" s="35"/>
      <c r="AJ627" s="35"/>
      <c r="AK627" s="35"/>
      <c r="AL627" s="35"/>
      <c r="AM627" s="470"/>
    </row>
    <row r="628" spans="1:39" ht="18" customHeight="1">
      <c r="A628" s="463"/>
      <c r="B628" s="31"/>
      <c r="C628" s="463"/>
      <c r="D628" s="463"/>
      <c r="E628" s="463"/>
      <c r="F628" s="467"/>
      <c r="G628" s="467"/>
      <c r="H628" s="468"/>
      <c r="I628" s="468"/>
      <c r="J628" s="467"/>
      <c r="K628" s="469"/>
      <c r="L628" s="469"/>
      <c r="M628" s="469"/>
      <c r="N628" s="469"/>
      <c r="O628" s="470"/>
      <c r="P628" s="469"/>
      <c r="Q628" s="469"/>
      <c r="R628" s="469"/>
      <c r="S628" s="469"/>
      <c r="T628" s="35"/>
      <c r="U628" s="35"/>
      <c r="V628" s="35"/>
      <c r="W628" s="35"/>
      <c r="X628" s="35"/>
      <c r="Y628" s="35"/>
      <c r="Z628" s="35"/>
      <c r="AA628" s="35"/>
      <c r="AB628" s="35"/>
      <c r="AC628" s="35"/>
      <c r="AD628" s="35"/>
      <c r="AE628" s="35"/>
      <c r="AF628" s="35"/>
      <c r="AG628" s="35"/>
      <c r="AH628" s="35"/>
      <c r="AI628" s="35"/>
      <c r="AJ628" s="35"/>
      <c r="AK628" s="35"/>
      <c r="AL628" s="35"/>
      <c r="AM628" s="470"/>
    </row>
    <row r="629" spans="1:39" ht="18" customHeight="1">
      <c r="A629" s="463"/>
      <c r="B629" s="31"/>
      <c r="C629" s="463"/>
      <c r="D629" s="463"/>
      <c r="E629" s="463"/>
      <c r="F629" s="467"/>
      <c r="G629" s="467"/>
      <c r="H629" s="468"/>
      <c r="I629" s="468"/>
      <c r="J629" s="467"/>
      <c r="K629" s="469"/>
      <c r="L629" s="469"/>
      <c r="M629" s="469"/>
      <c r="N629" s="469"/>
      <c r="O629" s="470"/>
      <c r="P629" s="469"/>
      <c r="Q629" s="469"/>
      <c r="R629" s="469"/>
      <c r="S629" s="469"/>
      <c r="T629" s="35"/>
      <c r="U629" s="35"/>
      <c r="V629" s="35"/>
      <c r="W629" s="35"/>
      <c r="X629" s="35"/>
      <c r="Y629" s="35"/>
      <c r="Z629" s="35"/>
      <c r="AA629" s="35"/>
      <c r="AB629" s="35"/>
      <c r="AC629" s="35"/>
      <c r="AD629" s="35"/>
      <c r="AE629" s="35"/>
      <c r="AF629" s="35"/>
      <c r="AG629" s="35"/>
      <c r="AH629" s="35"/>
      <c r="AI629" s="35"/>
      <c r="AJ629" s="35"/>
      <c r="AK629" s="35"/>
      <c r="AL629" s="35"/>
      <c r="AM629" s="470"/>
    </row>
    <row r="630" spans="1:39" ht="18" customHeight="1">
      <c r="A630" s="463"/>
      <c r="B630" s="31"/>
      <c r="C630" s="463"/>
      <c r="D630" s="463"/>
      <c r="E630" s="463"/>
      <c r="F630" s="467"/>
      <c r="G630" s="467"/>
      <c r="H630" s="468"/>
      <c r="I630" s="468"/>
      <c r="J630" s="467"/>
      <c r="K630" s="469"/>
      <c r="L630" s="469"/>
      <c r="M630" s="469"/>
      <c r="N630" s="469"/>
      <c r="O630" s="470"/>
      <c r="P630" s="469"/>
      <c r="Q630" s="469"/>
      <c r="R630" s="469"/>
      <c r="S630" s="469"/>
      <c r="T630" s="35"/>
      <c r="U630" s="35"/>
      <c r="V630" s="35"/>
      <c r="W630" s="35"/>
      <c r="X630" s="35"/>
      <c r="Y630" s="35"/>
      <c r="Z630" s="35"/>
      <c r="AA630" s="35"/>
      <c r="AB630" s="35"/>
      <c r="AC630" s="35"/>
      <c r="AD630" s="35"/>
      <c r="AE630" s="35"/>
      <c r="AF630" s="35"/>
      <c r="AG630" s="35"/>
      <c r="AH630" s="35"/>
      <c r="AI630" s="35"/>
      <c r="AJ630" s="35"/>
      <c r="AK630" s="35"/>
      <c r="AL630" s="35"/>
      <c r="AM630" s="470"/>
    </row>
    <row r="631" spans="1:39" ht="18" customHeight="1">
      <c r="A631" s="463"/>
      <c r="B631" s="31"/>
      <c r="C631" s="463"/>
      <c r="D631" s="463"/>
      <c r="E631" s="463"/>
      <c r="F631" s="467"/>
      <c r="G631" s="467"/>
      <c r="H631" s="468"/>
      <c r="I631" s="468"/>
      <c r="J631" s="467"/>
      <c r="K631" s="469"/>
      <c r="L631" s="469"/>
      <c r="M631" s="469"/>
      <c r="N631" s="469"/>
      <c r="O631" s="470"/>
      <c r="P631" s="469"/>
      <c r="Q631" s="469"/>
      <c r="R631" s="469"/>
      <c r="S631" s="469"/>
      <c r="T631" s="35"/>
      <c r="U631" s="35"/>
      <c r="V631" s="35"/>
      <c r="W631" s="35"/>
      <c r="X631" s="35"/>
      <c r="Y631" s="35"/>
      <c r="Z631" s="35"/>
      <c r="AA631" s="35"/>
      <c r="AB631" s="35"/>
      <c r="AC631" s="35"/>
      <c r="AD631" s="35"/>
      <c r="AE631" s="35"/>
      <c r="AF631" s="35"/>
      <c r="AG631" s="35"/>
      <c r="AH631" s="35"/>
      <c r="AI631" s="35"/>
      <c r="AJ631" s="35"/>
      <c r="AK631" s="35"/>
      <c r="AL631" s="35"/>
      <c r="AM631" s="470"/>
    </row>
    <row r="632" spans="1:39" ht="18" customHeight="1">
      <c r="A632" s="463"/>
      <c r="B632" s="31"/>
      <c r="C632" s="463"/>
      <c r="D632" s="463"/>
      <c r="E632" s="463"/>
      <c r="F632" s="467"/>
      <c r="G632" s="467"/>
      <c r="H632" s="468"/>
      <c r="I632" s="468"/>
      <c r="J632" s="467"/>
      <c r="K632" s="469"/>
      <c r="L632" s="469"/>
      <c r="M632" s="469"/>
      <c r="N632" s="469"/>
      <c r="O632" s="470"/>
      <c r="P632" s="469"/>
      <c r="Q632" s="469"/>
      <c r="R632" s="469"/>
      <c r="S632" s="469"/>
      <c r="T632" s="35"/>
      <c r="U632" s="35"/>
      <c r="V632" s="35"/>
      <c r="W632" s="35"/>
      <c r="X632" s="35"/>
      <c r="Y632" s="35"/>
      <c r="Z632" s="35"/>
      <c r="AA632" s="35"/>
      <c r="AB632" s="35"/>
      <c r="AC632" s="35"/>
      <c r="AD632" s="35"/>
      <c r="AE632" s="35"/>
      <c r="AF632" s="35"/>
      <c r="AG632" s="35"/>
      <c r="AH632" s="35"/>
      <c r="AI632" s="35"/>
      <c r="AJ632" s="35"/>
      <c r="AK632" s="35"/>
      <c r="AL632" s="35"/>
      <c r="AM632" s="470"/>
    </row>
    <row r="633" spans="1:39" ht="18" customHeight="1">
      <c r="A633" s="463"/>
      <c r="B633" s="31"/>
      <c r="C633" s="463"/>
      <c r="D633" s="463"/>
      <c r="E633" s="463"/>
      <c r="F633" s="467"/>
      <c r="G633" s="467"/>
      <c r="H633" s="468"/>
      <c r="I633" s="468"/>
      <c r="J633" s="467"/>
      <c r="K633" s="469"/>
      <c r="L633" s="469"/>
      <c r="M633" s="469"/>
      <c r="N633" s="469"/>
      <c r="O633" s="470"/>
      <c r="P633" s="469"/>
      <c r="Q633" s="469"/>
      <c r="R633" s="469"/>
      <c r="S633" s="469"/>
      <c r="T633" s="35"/>
      <c r="U633" s="35"/>
      <c r="V633" s="35"/>
      <c r="W633" s="35"/>
      <c r="X633" s="35"/>
      <c r="Y633" s="35"/>
      <c r="Z633" s="35"/>
      <c r="AA633" s="35"/>
      <c r="AB633" s="35"/>
      <c r="AC633" s="35"/>
      <c r="AD633" s="35"/>
      <c r="AE633" s="35"/>
      <c r="AF633" s="35"/>
      <c r="AG633" s="35"/>
      <c r="AH633" s="35"/>
      <c r="AI633" s="35"/>
      <c r="AJ633" s="35"/>
      <c r="AK633" s="35"/>
      <c r="AL633" s="35"/>
      <c r="AM633" s="470"/>
    </row>
    <row r="634" spans="1:39" ht="18" customHeight="1">
      <c r="A634" s="463"/>
      <c r="B634" s="31"/>
      <c r="C634" s="463"/>
      <c r="D634" s="463"/>
      <c r="E634" s="463"/>
      <c r="F634" s="467"/>
      <c r="G634" s="467"/>
      <c r="H634" s="468"/>
      <c r="I634" s="468"/>
      <c r="J634" s="467"/>
      <c r="K634" s="469"/>
      <c r="L634" s="469"/>
      <c r="M634" s="469"/>
      <c r="N634" s="469"/>
      <c r="O634" s="470"/>
      <c r="P634" s="469"/>
      <c r="Q634" s="469"/>
      <c r="R634" s="469"/>
      <c r="S634" s="469"/>
      <c r="T634" s="35"/>
      <c r="U634" s="35"/>
      <c r="V634" s="35"/>
      <c r="W634" s="35"/>
      <c r="X634" s="35"/>
      <c r="Y634" s="35"/>
      <c r="Z634" s="35"/>
      <c r="AA634" s="35"/>
      <c r="AB634" s="35"/>
      <c r="AC634" s="35"/>
      <c r="AD634" s="35"/>
      <c r="AE634" s="35"/>
      <c r="AF634" s="35"/>
      <c r="AG634" s="35"/>
      <c r="AH634" s="35"/>
      <c r="AI634" s="35"/>
      <c r="AJ634" s="35"/>
      <c r="AK634" s="35"/>
      <c r="AL634" s="35"/>
      <c r="AM634" s="470"/>
    </row>
    <row r="635" spans="1:39" ht="18" customHeight="1">
      <c r="A635" s="463"/>
      <c r="B635" s="31"/>
      <c r="C635" s="463"/>
      <c r="D635" s="463"/>
      <c r="E635" s="463"/>
      <c r="F635" s="467"/>
      <c r="G635" s="467"/>
      <c r="H635" s="468"/>
      <c r="I635" s="468"/>
      <c r="J635" s="467"/>
      <c r="K635" s="469"/>
      <c r="L635" s="469"/>
      <c r="M635" s="469"/>
      <c r="N635" s="469"/>
      <c r="O635" s="470"/>
      <c r="P635" s="469"/>
      <c r="Q635" s="469"/>
      <c r="R635" s="469"/>
      <c r="S635" s="469"/>
      <c r="T635" s="35"/>
      <c r="U635" s="35"/>
      <c r="V635" s="35"/>
      <c r="W635" s="35"/>
      <c r="X635" s="35"/>
      <c r="Y635" s="35"/>
      <c r="Z635" s="35"/>
      <c r="AA635" s="35"/>
      <c r="AB635" s="35"/>
      <c r="AC635" s="35"/>
      <c r="AD635" s="35"/>
      <c r="AE635" s="35"/>
      <c r="AF635" s="35"/>
      <c r="AG635" s="35"/>
      <c r="AH635" s="35"/>
      <c r="AI635" s="35"/>
      <c r="AJ635" s="35"/>
      <c r="AK635" s="35"/>
      <c r="AL635" s="35"/>
      <c r="AM635" s="470"/>
    </row>
    <row r="636" spans="1:39" ht="18" customHeight="1">
      <c r="A636" s="463"/>
      <c r="B636" s="31"/>
      <c r="C636" s="463"/>
      <c r="D636" s="463"/>
      <c r="E636" s="463"/>
      <c r="F636" s="467"/>
      <c r="G636" s="467"/>
      <c r="H636" s="468"/>
      <c r="I636" s="468"/>
      <c r="J636" s="467"/>
      <c r="K636" s="469"/>
      <c r="L636" s="469"/>
      <c r="M636" s="469"/>
      <c r="N636" s="469"/>
      <c r="O636" s="470"/>
      <c r="P636" s="469"/>
      <c r="Q636" s="469"/>
      <c r="R636" s="469"/>
      <c r="S636" s="469"/>
      <c r="T636" s="35"/>
      <c r="U636" s="35"/>
      <c r="V636" s="35"/>
      <c r="W636" s="35"/>
      <c r="X636" s="35"/>
      <c r="Y636" s="35"/>
      <c r="Z636" s="35"/>
      <c r="AA636" s="35"/>
      <c r="AB636" s="35"/>
      <c r="AC636" s="35"/>
      <c r="AD636" s="35"/>
      <c r="AE636" s="35"/>
      <c r="AF636" s="35"/>
      <c r="AG636" s="35"/>
      <c r="AH636" s="35"/>
      <c r="AI636" s="35"/>
      <c r="AJ636" s="35"/>
      <c r="AK636" s="35"/>
      <c r="AL636" s="35"/>
      <c r="AM636" s="470"/>
    </row>
    <row r="637" spans="1:39" ht="18" customHeight="1">
      <c r="A637" s="463"/>
      <c r="B637" s="31"/>
      <c r="C637" s="463"/>
      <c r="D637" s="463"/>
      <c r="E637" s="463"/>
      <c r="F637" s="467"/>
      <c r="G637" s="467"/>
      <c r="H637" s="468"/>
      <c r="I637" s="468"/>
      <c r="J637" s="467"/>
      <c r="K637" s="469"/>
      <c r="L637" s="469"/>
      <c r="M637" s="469"/>
      <c r="N637" s="469"/>
      <c r="O637" s="470"/>
      <c r="P637" s="469"/>
      <c r="Q637" s="469"/>
      <c r="R637" s="469"/>
      <c r="S637" s="469"/>
      <c r="T637" s="35"/>
      <c r="U637" s="35"/>
      <c r="V637" s="35"/>
      <c r="W637" s="35"/>
      <c r="X637" s="35"/>
      <c r="Y637" s="35"/>
      <c r="Z637" s="35"/>
      <c r="AA637" s="35"/>
      <c r="AB637" s="35"/>
      <c r="AC637" s="35"/>
      <c r="AD637" s="35"/>
      <c r="AE637" s="35"/>
      <c r="AF637" s="35"/>
      <c r="AG637" s="35"/>
      <c r="AH637" s="35"/>
      <c r="AI637" s="35"/>
      <c r="AJ637" s="35"/>
      <c r="AK637" s="35"/>
      <c r="AL637" s="35"/>
      <c r="AM637" s="470"/>
    </row>
    <row r="638" spans="1:39" ht="18" customHeight="1">
      <c r="A638" s="463"/>
      <c r="B638" s="31"/>
      <c r="C638" s="463"/>
      <c r="D638" s="463"/>
      <c r="E638" s="463"/>
      <c r="F638" s="467"/>
      <c r="G638" s="467"/>
      <c r="H638" s="468"/>
      <c r="I638" s="468"/>
      <c r="J638" s="467"/>
      <c r="K638" s="469"/>
      <c r="L638" s="469"/>
      <c r="M638" s="469"/>
      <c r="N638" s="469"/>
      <c r="O638" s="470"/>
      <c r="P638" s="469"/>
      <c r="Q638" s="469"/>
      <c r="R638" s="469"/>
      <c r="S638" s="469"/>
      <c r="T638" s="35"/>
      <c r="U638" s="35"/>
      <c r="V638" s="35"/>
      <c r="W638" s="35"/>
      <c r="X638" s="35"/>
      <c r="Y638" s="35"/>
      <c r="Z638" s="35"/>
      <c r="AA638" s="35"/>
      <c r="AB638" s="35"/>
      <c r="AC638" s="35"/>
      <c r="AD638" s="35"/>
      <c r="AE638" s="35"/>
      <c r="AF638" s="35"/>
      <c r="AG638" s="35"/>
      <c r="AH638" s="35"/>
      <c r="AI638" s="35"/>
      <c r="AJ638" s="35"/>
      <c r="AK638" s="35"/>
      <c r="AL638" s="35"/>
      <c r="AM638" s="470"/>
    </row>
    <row r="639" spans="1:39" ht="18" customHeight="1">
      <c r="A639" s="463"/>
      <c r="B639" s="31"/>
      <c r="C639" s="463"/>
      <c r="D639" s="463"/>
      <c r="E639" s="463"/>
      <c r="F639" s="467"/>
      <c r="G639" s="467"/>
      <c r="H639" s="468"/>
      <c r="I639" s="468"/>
      <c r="J639" s="467"/>
      <c r="K639" s="469"/>
      <c r="L639" s="469"/>
      <c r="M639" s="469"/>
      <c r="N639" s="469"/>
      <c r="O639" s="470"/>
      <c r="P639" s="469"/>
      <c r="Q639" s="469"/>
      <c r="R639" s="469"/>
      <c r="S639" s="469"/>
      <c r="T639" s="35"/>
      <c r="U639" s="35"/>
      <c r="V639" s="35"/>
      <c r="W639" s="35"/>
      <c r="X639" s="35"/>
      <c r="Y639" s="35"/>
      <c r="Z639" s="35"/>
      <c r="AA639" s="35"/>
      <c r="AB639" s="35"/>
      <c r="AC639" s="35"/>
      <c r="AD639" s="35"/>
      <c r="AE639" s="35"/>
      <c r="AF639" s="35"/>
      <c r="AG639" s="35"/>
      <c r="AH639" s="35"/>
      <c r="AI639" s="35"/>
      <c r="AJ639" s="35"/>
      <c r="AK639" s="35"/>
      <c r="AL639" s="35"/>
      <c r="AM639" s="470"/>
    </row>
    <row r="640" spans="1:39" ht="18" customHeight="1">
      <c r="A640" s="463"/>
      <c r="B640" s="31"/>
      <c r="C640" s="463"/>
      <c r="D640" s="463"/>
      <c r="E640" s="463"/>
      <c r="F640" s="467"/>
      <c r="G640" s="467"/>
      <c r="H640" s="468"/>
      <c r="I640" s="468"/>
      <c r="J640" s="467"/>
      <c r="K640" s="469"/>
      <c r="L640" s="469"/>
      <c r="M640" s="469"/>
      <c r="N640" s="469"/>
      <c r="O640" s="470"/>
      <c r="P640" s="469"/>
      <c r="Q640" s="469"/>
      <c r="R640" s="469"/>
      <c r="S640" s="469"/>
      <c r="T640" s="35"/>
      <c r="U640" s="35"/>
      <c r="V640" s="35"/>
      <c r="W640" s="35"/>
      <c r="X640" s="35"/>
      <c r="Y640" s="35"/>
      <c r="Z640" s="35"/>
      <c r="AA640" s="35"/>
      <c r="AB640" s="35"/>
      <c r="AC640" s="35"/>
      <c r="AD640" s="35"/>
      <c r="AE640" s="35"/>
      <c r="AF640" s="35"/>
      <c r="AG640" s="35"/>
      <c r="AH640" s="35"/>
      <c r="AI640" s="35"/>
      <c r="AJ640" s="35"/>
      <c r="AK640" s="35"/>
      <c r="AL640" s="35"/>
      <c r="AM640" s="470"/>
    </row>
    <row r="641" spans="1:39" ht="18" customHeight="1">
      <c r="A641" s="463"/>
      <c r="B641" s="31"/>
      <c r="C641" s="463"/>
      <c r="D641" s="463"/>
      <c r="E641" s="463"/>
      <c r="F641" s="467"/>
      <c r="G641" s="467"/>
      <c r="H641" s="468"/>
      <c r="I641" s="468"/>
      <c r="J641" s="467"/>
      <c r="K641" s="469"/>
      <c r="L641" s="469"/>
      <c r="M641" s="469"/>
      <c r="N641" s="469"/>
      <c r="O641" s="470"/>
      <c r="P641" s="469"/>
      <c r="Q641" s="469"/>
      <c r="R641" s="469"/>
      <c r="S641" s="469"/>
      <c r="T641" s="35"/>
      <c r="U641" s="35"/>
      <c r="V641" s="35"/>
      <c r="W641" s="35"/>
      <c r="X641" s="35"/>
      <c r="Y641" s="35"/>
      <c r="Z641" s="35"/>
      <c r="AA641" s="35"/>
      <c r="AB641" s="35"/>
      <c r="AC641" s="35"/>
      <c r="AD641" s="35"/>
      <c r="AE641" s="35"/>
      <c r="AF641" s="35"/>
      <c r="AG641" s="35"/>
      <c r="AH641" s="35"/>
      <c r="AI641" s="35"/>
      <c r="AJ641" s="35"/>
      <c r="AK641" s="35"/>
      <c r="AL641" s="35"/>
      <c r="AM641" s="470"/>
    </row>
    <row r="642" spans="1:39" ht="18" customHeight="1">
      <c r="A642" s="463"/>
      <c r="B642" s="31"/>
      <c r="C642" s="463"/>
      <c r="D642" s="463"/>
      <c r="E642" s="463"/>
      <c r="F642" s="467"/>
      <c r="G642" s="467"/>
      <c r="H642" s="468"/>
      <c r="I642" s="468"/>
      <c r="J642" s="467"/>
      <c r="K642" s="469"/>
      <c r="L642" s="469"/>
      <c r="M642" s="469"/>
      <c r="N642" s="469"/>
      <c r="O642" s="470"/>
      <c r="P642" s="469"/>
      <c r="Q642" s="469"/>
      <c r="R642" s="469"/>
      <c r="S642" s="469"/>
      <c r="T642" s="35"/>
      <c r="U642" s="35"/>
      <c r="V642" s="35"/>
      <c r="W642" s="35"/>
      <c r="X642" s="35"/>
      <c r="Y642" s="35"/>
      <c r="Z642" s="35"/>
      <c r="AA642" s="35"/>
      <c r="AB642" s="35"/>
      <c r="AC642" s="35"/>
      <c r="AD642" s="35"/>
      <c r="AE642" s="35"/>
      <c r="AF642" s="35"/>
      <c r="AG642" s="35"/>
      <c r="AH642" s="35"/>
      <c r="AI642" s="35"/>
      <c r="AJ642" s="35"/>
      <c r="AK642" s="35"/>
      <c r="AL642" s="35"/>
      <c r="AM642" s="470"/>
    </row>
    <row r="643" spans="1:39" ht="18" customHeight="1">
      <c r="A643" s="463"/>
      <c r="B643" s="31"/>
      <c r="C643" s="463"/>
      <c r="D643" s="463"/>
      <c r="E643" s="463"/>
      <c r="F643" s="467"/>
      <c r="G643" s="467"/>
      <c r="H643" s="468"/>
      <c r="I643" s="468"/>
      <c r="J643" s="467"/>
      <c r="K643" s="469"/>
      <c r="L643" s="469"/>
      <c r="M643" s="469"/>
      <c r="N643" s="469"/>
      <c r="O643" s="470"/>
      <c r="P643" s="469"/>
      <c r="Q643" s="469"/>
      <c r="R643" s="469"/>
      <c r="S643" s="469"/>
      <c r="T643" s="35"/>
      <c r="U643" s="35"/>
      <c r="V643" s="35"/>
      <c r="W643" s="35"/>
      <c r="X643" s="35"/>
      <c r="Y643" s="35"/>
      <c r="Z643" s="35"/>
      <c r="AA643" s="35"/>
      <c r="AB643" s="35"/>
      <c r="AC643" s="35"/>
      <c r="AD643" s="35"/>
      <c r="AE643" s="35"/>
      <c r="AF643" s="35"/>
      <c r="AG643" s="35"/>
      <c r="AH643" s="35"/>
      <c r="AI643" s="35"/>
      <c r="AJ643" s="35"/>
      <c r="AK643" s="35"/>
      <c r="AL643" s="35"/>
      <c r="AM643" s="470"/>
    </row>
    <row r="644" spans="1:39" ht="18" customHeight="1">
      <c r="A644" s="463"/>
      <c r="B644" s="31"/>
      <c r="C644" s="463"/>
      <c r="D644" s="463"/>
      <c r="E644" s="463"/>
      <c r="F644" s="467"/>
      <c r="G644" s="467"/>
      <c r="H644" s="468"/>
      <c r="I644" s="468"/>
      <c r="J644" s="467"/>
      <c r="K644" s="469"/>
      <c r="L644" s="469"/>
      <c r="M644" s="469"/>
      <c r="N644" s="469"/>
      <c r="O644" s="470"/>
      <c r="P644" s="469"/>
      <c r="Q644" s="469"/>
      <c r="R644" s="469"/>
      <c r="S644" s="469"/>
      <c r="T644" s="35"/>
      <c r="U644" s="35"/>
      <c r="V644" s="35"/>
      <c r="W644" s="35"/>
      <c r="X644" s="35"/>
      <c r="Y644" s="35"/>
      <c r="Z644" s="35"/>
      <c r="AA644" s="35"/>
      <c r="AB644" s="35"/>
      <c r="AC644" s="35"/>
      <c r="AD644" s="35"/>
      <c r="AE644" s="35"/>
      <c r="AF644" s="35"/>
      <c r="AG644" s="35"/>
      <c r="AH644" s="35"/>
      <c r="AI644" s="35"/>
      <c r="AJ644" s="35"/>
      <c r="AK644" s="35"/>
      <c r="AL644" s="35"/>
      <c r="AM644" s="470"/>
    </row>
    <row r="645" spans="1:39" ht="18" customHeight="1">
      <c r="A645" s="463"/>
      <c r="B645" s="31"/>
      <c r="C645" s="463"/>
      <c r="D645" s="463"/>
      <c r="E645" s="463"/>
      <c r="F645" s="467"/>
      <c r="G645" s="467"/>
      <c r="H645" s="468"/>
      <c r="I645" s="468"/>
      <c r="J645" s="467"/>
      <c r="K645" s="469"/>
      <c r="L645" s="469"/>
      <c r="M645" s="469"/>
      <c r="N645" s="469"/>
      <c r="O645" s="470"/>
      <c r="P645" s="469"/>
      <c r="Q645" s="469"/>
      <c r="R645" s="469"/>
      <c r="S645" s="469"/>
      <c r="T645" s="35"/>
      <c r="U645" s="35"/>
      <c r="V645" s="35"/>
      <c r="W645" s="35"/>
      <c r="X645" s="35"/>
      <c r="Y645" s="35"/>
      <c r="Z645" s="35"/>
      <c r="AA645" s="35"/>
      <c r="AB645" s="35"/>
      <c r="AC645" s="35"/>
      <c r="AD645" s="35"/>
      <c r="AE645" s="35"/>
      <c r="AF645" s="35"/>
      <c r="AG645" s="35"/>
      <c r="AH645" s="35"/>
      <c r="AI645" s="35"/>
      <c r="AJ645" s="35"/>
      <c r="AK645" s="35"/>
      <c r="AL645" s="35"/>
      <c r="AM645" s="470"/>
    </row>
    <row r="646" spans="1:39" ht="18" customHeight="1">
      <c r="A646" s="463"/>
      <c r="B646" s="31"/>
      <c r="C646" s="463"/>
      <c r="D646" s="463"/>
      <c r="E646" s="463"/>
      <c r="F646" s="467"/>
      <c r="G646" s="467"/>
      <c r="H646" s="468"/>
      <c r="I646" s="468"/>
      <c r="J646" s="467"/>
      <c r="K646" s="469"/>
      <c r="L646" s="469"/>
      <c r="M646" s="469"/>
      <c r="N646" s="469"/>
      <c r="O646" s="470"/>
      <c r="P646" s="469"/>
      <c r="Q646" s="469"/>
      <c r="R646" s="469"/>
      <c r="S646" s="469"/>
      <c r="T646" s="35"/>
      <c r="U646" s="35"/>
      <c r="V646" s="35"/>
      <c r="W646" s="35"/>
      <c r="X646" s="35"/>
      <c r="Y646" s="35"/>
      <c r="Z646" s="35"/>
      <c r="AA646" s="35"/>
      <c r="AB646" s="35"/>
      <c r="AC646" s="35"/>
      <c r="AD646" s="35"/>
      <c r="AE646" s="35"/>
      <c r="AF646" s="35"/>
      <c r="AG646" s="35"/>
      <c r="AH646" s="35"/>
      <c r="AI646" s="35"/>
      <c r="AJ646" s="35"/>
      <c r="AK646" s="35"/>
      <c r="AL646" s="35"/>
      <c r="AM646" s="470"/>
    </row>
    <row r="647" spans="1:39" ht="18" customHeight="1">
      <c r="A647" s="463"/>
      <c r="B647" s="31"/>
      <c r="C647" s="463"/>
      <c r="D647" s="463"/>
      <c r="E647" s="463"/>
      <c r="F647" s="467"/>
      <c r="G647" s="467"/>
      <c r="H647" s="468"/>
      <c r="I647" s="468"/>
      <c r="J647" s="467"/>
      <c r="K647" s="469"/>
      <c r="L647" s="469"/>
      <c r="M647" s="469"/>
      <c r="N647" s="469"/>
      <c r="O647" s="470"/>
      <c r="P647" s="469"/>
      <c r="Q647" s="469"/>
      <c r="R647" s="469"/>
      <c r="S647" s="469"/>
      <c r="T647" s="35"/>
      <c r="U647" s="35"/>
      <c r="V647" s="35"/>
      <c r="W647" s="35"/>
      <c r="X647" s="35"/>
      <c r="Y647" s="35"/>
      <c r="Z647" s="35"/>
      <c r="AA647" s="35"/>
      <c r="AB647" s="35"/>
      <c r="AC647" s="35"/>
      <c r="AD647" s="35"/>
      <c r="AE647" s="35"/>
      <c r="AF647" s="35"/>
      <c r="AG647" s="35"/>
      <c r="AH647" s="35"/>
      <c r="AI647" s="35"/>
      <c r="AJ647" s="35"/>
      <c r="AK647" s="35"/>
      <c r="AL647" s="35"/>
      <c r="AM647" s="470"/>
    </row>
    <row r="648" spans="1:39" ht="18" customHeight="1">
      <c r="A648" s="463"/>
      <c r="B648" s="31"/>
      <c r="C648" s="463"/>
      <c r="D648" s="463"/>
      <c r="E648" s="463"/>
      <c r="F648" s="467"/>
      <c r="G648" s="467"/>
      <c r="H648" s="468"/>
      <c r="I648" s="468"/>
      <c r="J648" s="467"/>
      <c r="K648" s="469"/>
      <c r="L648" s="469"/>
      <c r="M648" s="469"/>
      <c r="N648" s="469"/>
      <c r="O648" s="470"/>
      <c r="P648" s="469"/>
      <c r="Q648" s="469"/>
      <c r="R648" s="469"/>
      <c r="S648" s="469"/>
      <c r="T648" s="35"/>
      <c r="U648" s="35"/>
      <c r="V648" s="35"/>
      <c r="W648" s="35"/>
      <c r="X648" s="35"/>
      <c r="Y648" s="35"/>
      <c r="Z648" s="35"/>
      <c r="AA648" s="35"/>
      <c r="AB648" s="35"/>
      <c r="AC648" s="35"/>
      <c r="AD648" s="35"/>
      <c r="AE648" s="35"/>
      <c r="AF648" s="35"/>
      <c r="AG648" s="35"/>
      <c r="AH648" s="35"/>
      <c r="AI648" s="35"/>
      <c r="AJ648" s="35"/>
      <c r="AK648" s="35"/>
      <c r="AL648" s="35"/>
      <c r="AM648" s="470"/>
    </row>
    <row r="649" spans="1:39" ht="18" customHeight="1">
      <c r="A649" s="463"/>
      <c r="B649" s="31"/>
      <c r="C649" s="463"/>
      <c r="D649" s="463"/>
      <c r="E649" s="463"/>
      <c r="F649" s="467"/>
      <c r="G649" s="467"/>
      <c r="H649" s="468"/>
      <c r="I649" s="468"/>
      <c r="J649" s="467"/>
      <c r="K649" s="469"/>
      <c r="L649" s="469"/>
      <c r="M649" s="469"/>
      <c r="N649" s="469"/>
      <c r="O649" s="470"/>
      <c r="P649" s="469"/>
      <c r="Q649" s="469"/>
      <c r="R649" s="469"/>
      <c r="S649" s="469"/>
      <c r="T649" s="35"/>
      <c r="U649" s="35"/>
      <c r="V649" s="35"/>
      <c r="W649" s="35"/>
      <c r="X649" s="35"/>
      <c r="Y649" s="35"/>
      <c r="Z649" s="35"/>
      <c r="AA649" s="35"/>
      <c r="AB649" s="35"/>
      <c r="AC649" s="35"/>
      <c r="AD649" s="35"/>
      <c r="AE649" s="35"/>
      <c r="AF649" s="35"/>
      <c r="AG649" s="35"/>
      <c r="AH649" s="35"/>
      <c r="AI649" s="35"/>
      <c r="AJ649" s="35"/>
      <c r="AK649" s="35"/>
      <c r="AL649" s="35"/>
      <c r="AM649" s="470"/>
    </row>
    <row r="650" spans="1:39" ht="18" customHeight="1">
      <c r="A650" s="463"/>
      <c r="B650" s="31"/>
      <c r="C650" s="463"/>
      <c r="D650" s="463"/>
      <c r="E650" s="463"/>
      <c r="F650" s="467"/>
      <c r="G650" s="467"/>
      <c r="H650" s="468"/>
      <c r="I650" s="468"/>
      <c r="J650" s="467"/>
      <c r="K650" s="469"/>
      <c r="L650" s="469"/>
      <c r="M650" s="469"/>
      <c r="N650" s="469"/>
      <c r="O650" s="470"/>
      <c r="P650" s="469"/>
      <c r="Q650" s="469"/>
      <c r="R650" s="469"/>
      <c r="S650" s="469"/>
      <c r="T650" s="35"/>
      <c r="U650" s="35"/>
      <c r="V650" s="35"/>
      <c r="W650" s="35"/>
      <c r="X650" s="35"/>
      <c r="Y650" s="35"/>
      <c r="Z650" s="35"/>
      <c r="AA650" s="35"/>
      <c r="AB650" s="35"/>
      <c r="AC650" s="35"/>
      <c r="AD650" s="35"/>
      <c r="AE650" s="35"/>
      <c r="AF650" s="35"/>
      <c r="AG650" s="35"/>
      <c r="AH650" s="35"/>
      <c r="AI650" s="35"/>
      <c r="AJ650" s="35"/>
      <c r="AK650" s="35"/>
      <c r="AL650" s="35"/>
      <c r="AM650" s="470"/>
    </row>
    <row r="651" spans="1:39" ht="18" customHeight="1">
      <c r="A651" s="463"/>
      <c r="B651" s="31"/>
      <c r="C651" s="463"/>
      <c r="D651" s="463"/>
      <c r="E651" s="463"/>
      <c r="F651" s="467"/>
      <c r="G651" s="467"/>
      <c r="H651" s="468"/>
      <c r="I651" s="468"/>
      <c r="J651" s="467"/>
      <c r="K651" s="469"/>
      <c r="L651" s="469"/>
      <c r="M651" s="469"/>
      <c r="N651" s="469"/>
      <c r="O651" s="470"/>
      <c r="P651" s="469"/>
      <c r="Q651" s="469"/>
      <c r="R651" s="469"/>
      <c r="S651" s="469"/>
      <c r="T651" s="35"/>
      <c r="U651" s="35"/>
      <c r="V651" s="35"/>
      <c r="W651" s="35"/>
      <c r="X651" s="35"/>
      <c r="Y651" s="35"/>
      <c r="Z651" s="35"/>
      <c r="AA651" s="35"/>
      <c r="AB651" s="35"/>
      <c r="AC651" s="35"/>
      <c r="AD651" s="35"/>
      <c r="AE651" s="35"/>
      <c r="AF651" s="35"/>
      <c r="AG651" s="35"/>
      <c r="AH651" s="35"/>
      <c r="AI651" s="35"/>
      <c r="AJ651" s="35"/>
      <c r="AK651" s="35"/>
      <c r="AL651" s="35"/>
      <c r="AM651" s="470"/>
    </row>
    <row r="652" spans="1:39" ht="18" customHeight="1">
      <c r="A652" s="463"/>
      <c r="B652" s="31"/>
      <c r="C652" s="463"/>
      <c r="D652" s="463"/>
      <c r="E652" s="463"/>
      <c r="F652" s="467"/>
      <c r="G652" s="467"/>
      <c r="H652" s="468"/>
      <c r="I652" s="468"/>
      <c r="J652" s="467"/>
      <c r="K652" s="469"/>
      <c r="L652" s="469"/>
      <c r="M652" s="469"/>
      <c r="N652" s="469"/>
      <c r="O652" s="470"/>
      <c r="P652" s="469"/>
      <c r="Q652" s="469"/>
      <c r="R652" s="469"/>
      <c r="S652" s="469"/>
      <c r="T652" s="35"/>
      <c r="U652" s="35"/>
      <c r="V652" s="35"/>
      <c r="W652" s="35"/>
      <c r="X652" s="35"/>
      <c r="Y652" s="35"/>
      <c r="Z652" s="35"/>
      <c r="AA652" s="35"/>
      <c r="AB652" s="35"/>
      <c r="AC652" s="35"/>
      <c r="AD652" s="35"/>
      <c r="AE652" s="35"/>
      <c r="AF652" s="35"/>
      <c r="AG652" s="35"/>
      <c r="AH652" s="35"/>
      <c r="AI652" s="35"/>
      <c r="AJ652" s="35"/>
      <c r="AK652" s="35"/>
      <c r="AL652" s="35"/>
      <c r="AM652" s="470"/>
    </row>
    <row r="653" spans="1:39" ht="18" customHeight="1">
      <c r="A653" s="463"/>
      <c r="B653" s="31"/>
      <c r="C653" s="463"/>
      <c r="D653" s="463"/>
      <c r="E653" s="463"/>
      <c r="F653" s="467"/>
      <c r="G653" s="467"/>
      <c r="H653" s="468"/>
      <c r="I653" s="468"/>
      <c r="J653" s="467"/>
      <c r="K653" s="469"/>
      <c r="L653" s="469"/>
      <c r="M653" s="469"/>
      <c r="N653" s="469"/>
      <c r="O653" s="470"/>
      <c r="P653" s="469"/>
      <c r="Q653" s="469"/>
      <c r="R653" s="469"/>
      <c r="S653" s="469"/>
      <c r="T653" s="35"/>
      <c r="U653" s="35"/>
      <c r="V653" s="35"/>
      <c r="W653" s="35"/>
      <c r="X653" s="35"/>
      <c r="Y653" s="35"/>
      <c r="Z653" s="35"/>
      <c r="AA653" s="35"/>
      <c r="AB653" s="35"/>
      <c r="AC653" s="35"/>
      <c r="AD653" s="35"/>
      <c r="AE653" s="35"/>
      <c r="AF653" s="35"/>
      <c r="AG653" s="35"/>
      <c r="AH653" s="35"/>
      <c r="AI653" s="35"/>
      <c r="AJ653" s="35"/>
      <c r="AK653" s="35"/>
      <c r="AL653" s="35"/>
      <c r="AM653" s="470"/>
    </row>
    <row r="654" spans="1:39" ht="18" customHeight="1">
      <c r="A654" s="463"/>
      <c r="B654" s="31"/>
      <c r="C654" s="463"/>
      <c r="D654" s="463"/>
      <c r="E654" s="463"/>
      <c r="F654" s="467"/>
      <c r="G654" s="467"/>
      <c r="H654" s="468"/>
      <c r="I654" s="468"/>
      <c r="J654" s="467"/>
      <c r="K654" s="469"/>
      <c r="L654" s="469"/>
      <c r="M654" s="469"/>
      <c r="N654" s="469"/>
      <c r="O654" s="470"/>
      <c r="P654" s="469"/>
      <c r="Q654" s="469"/>
      <c r="R654" s="469"/>
      <c r="S654" s="469"/>
      <c r="T654" s="35"/>
      <c r="U654" s="35"/>
      <c r="V654" s="35"/>
      <c r="W654" s="35"/>
      <c r="X654" s="35"/>
      <c r="Y654" s="35"/>
      <c r="Z654" s="35"/>
      <c r="AA654" s="35"/>
      <c r="AB654" s="35"/>
      <c r="AC654" s="35"/>
      <c r="AD654" s="35"/>
      <c r="AE654" s="35"/>
      <c r="AF654" s="35"/>
      <c r="AG654" s="35"/>
      <c r="AH654" s="35"/>
      <c r="AI654" s="35"/>
      <c r="AJ654" s="35"/>
      <c r="AK654" s="35"/>
      <c r="AL654" s="35"/>
      <c r="AM654" s="470"/>
    </row>
    <row r="655" spans="1:39" ht="18" customHeight="1">
      <c r="A655" s="463"/>
      <c r="B655" s="31"/>
      <c r="C655" s="463"/>
      <c r="D655" s="463"/>
      <c r="E655" s="463"/>
      <c r="F655" s="467"/>
      <c r="G655" s="467"/>
      <c r="H655" s="468"/>
      <c r="I655" s="468"/>
      <c r="J655" s="467"/>
      <c r="K655" s="469"/>
      <c r="L655" s="469"/>
      <c r="M655" s="469"/>
      <c r="N655" s="469"/>
      <c r="O655" s="470"/>
      <c r="P655" s="469"/>
      <c r="Q655" s="469"/>
      <c r="R655" s="469"/>
      <c r="S655" s="469"/>
      <c r="T655" s="35"/>
      <c r="U655" s="35"/>
      <c r="V655" s="35"/>
      <c r="W655" s="35"/>
      <c r="X655" s="35"/>
      <c r="Y655" s="35"/>
      <c r="Z655" s="35"/>
      <c r="AA655" s="35"/>
      <c r="AB655" s="35"/>
      <c r="AC655" s="35"/>
      <c r="AD655" s="35"/>
      <c r="AE655" s="35"/>
      <c r="AF655" s="35"/>
      <c r="AG655" s="35"/>
      <c r="AH655" s="35"/>
      <c r="AI655" s="35"/>
      <c r="AJ655" s="35"/>
      <c r="AK655" s="35"/>
      <c r="AL655" s="35"/>
      <c r="AM655" s="470"/>
    </row>
    <row r="656" spans="1:39" ht="18" customHeight="1">
      <c r="A656" s="463"/>
      <c r="B656" s="31"/>
      <c r="C656" s="463"/>
      <c r="D656" s="463"/>
      <c r="E656" s="463"/>
      <c r="F656" s="467"/>
      <c r="G656" s="467"/>
      <c r="H656" s="468"/>
      <c r="I656" s="468"/>
      <c r="J656" s="467"/>
      <c r="K656" s="469"/>
      <c r="L656" s="469"/>
      <c r="M656" s="469"/>
      <c r="N656" s="469"/>
      <c r="O656" s="470"/>
      <c r="P656" s="469"/>
      <c r="Q656" s="469"/>
      <c r="R656" s="469"/>
      <c r="S656" s="469"/>
      <c r="T656" s="35"/>
      <c r="U656" s="35"/>
      <c r="V656" s="35"/>
      <c r="W656" s="35"/>
      <c r="X656" s="35"/>
      <c r="Y656" s="35"/>
      <c r="Z656" s="35"/>
      <c r="AA656" s="35"/>
      <c r="AB656" s="35"/>
      <c r="AC656" s="35"/>
      <c r="AD656" s="35"/>
      <c r="AE656" s="35"/>
      <c r="AF656" s="35"/>
      <c r="AG656" s="35"/>
      <c r="AH656" s="35"/>
      <c r="AI656" s="35"/>
      <c r="AJ656" s="35"/>
      <c r="AK656" s="35"/>
      <c r="AL656" s="35"/>
      <c r="AM656" s="470"/>
    </row>
    <row r="657" spans="1:39" ht="18" customHeight="1">
      <c r="A657" s="463"/>
      <c r="B657" s="31"/>
      <c r="C657" s="463"/>
      <c r="D657" s="463"/>
      <c r="E657" s="463"/>
      <c r="F657" s="467"/>
      <c r="G657" s="467"/>
      <c r="H657" s="468"/>
      <c r="I657" s="468"/>
      <c r="J657" s="467"/>
      <c r="K657" s="469"/>
      <c r="L657" s="469"/>
      <c r="M657" s="469"/>
      <c r="N657" s="469"/>
      <c r="O657" s="470"/>
      <c r="P657" s="469"/>
      <c r="Q657" s="469"/>
      <c r="R657" s="469"/>
      <c r="S657" s="469"/>
      <c r="T657" s="35"/>
      <c r="U657" s="35"/>
      <c r="V657" s="35"/>
      <c r="W657" s="35"/>
      <c r="X657" s="35"/>
      <c r="Y657" s="35"/>
      <c r="Z657" s="35"/>
      <c r="AA657" s="35"/>
      <c r="AB657" s="35"/>
      <c r="AC657" s="35"/>
      <c r="AD657" s="35"/>
      <c r="AE657" s="35"/>
      <c r="AF657" s="35"/>
      <c r="AG657" s="35"/>
      <c r="AH657" s="35"/>
      <c r="AI657" s="35"/>
      <c r="AJ657" s="35"/>
      <c r="AK657" s="35"/>
      <c r="AL657" s="35"/>
      <c r="AM657" s="470"/>
    </row>
    <row r="658" spans="1:39" ht="18" customHeight="1">
      <c r="A658" s="463"/>
      <c r="B658" s="31"/>
      <c r="C658" s="463"/>
      <c r="D658" s="463"/>
      <c r="E658" s="463"/>
      <c r="F658" s="467"/>
      <c r="G658" s="467"/>
      <c r="H658" s="468"/>
      <c r="I658" s="468"/>
      <c r="J658" s="467"/>
      <c r="K658" s="469"/>
      <c r="L658" s="469"/>
      <c r="M658" s="469"/>
      <c r="N658" s="469"/>
      <c r="O658" s="470"/>
      <c r="P658" s="469"/>
      <c r="Q658" s="469"/>
      <c r="R658" s="469"/>
      <c r="S658" s="469"/>
      <c r="T658" s="35"/>
      <c r="U658" s="35"/>
      <c r="V658" s="35"/>
      <c r="W658" s="35"/>
      <c r="X658" s="35"/>
      <c r="Y658" s="35"/>
      <c r="Z658" s="35"/>
      <c r="AA658" s="35"/>
      <c r="AB658" s="35"/>
      <c r="AC658" s="35"/>
      <c r="AD658" s="35"/>
      <c r="AE658" s="35"/>
      <c r="AF658" s="35"/>
      <c r="AG658" s="35"/>
      <c r="AH658" s="35"/>
      <c r="AI658" s="35"/>
      <c r="AJ658" s="35"/>
      <c r="AK658" s="35"/>
      <c r="AL658" s="35"/>
      <c r="AM658" s="470"/>
    </row>
    <row r="659" spans="1:39" ht="18" customHeight="1">
      <c r="A659" s="463"/>
      <c r="B659" s="31"/>
      <c r="C659" s="463"/>
      <c r="D659" s="463"/>
      <c r="E659" s="463"/>
      <c r="F659" s="467"/>
      <c r="G659" s="467"/>
      <c r="H659" s="468"/>
      <c r="I659" s="468"/>
      <c r="J659" s="467"/>
      <c r="K659" s="469"/>
      <c r="L659" s="469"/>
      <c r="M659" s="469"/>
      <c r="N659" s="469"/>
      <c r="O659" s="470"/>
      <c r="P659" s="469"/>
      <c r="Q659" s="469"/>
      <c r="R659" s="469"/>
      <c r="S659" s="469"/>
      <c r="T659" s="35"/>
      <c r="U659" s="35"/>
      <c r="V659" s="35"/>
      <c r="W659" s="35"/>
      <c r="X659" s="35"/>
      <c r="Y659" s="35"/>
      <c r="Z659" s="35"/>
      <c r="AA659" s="35"/>
      <c r="AB659" s="35"/>
      <c r="AC659" s="35"/>
      <c r="AD659" s="35"/>
      <c r="AE659" s="35"/>
      <c r="AF659" s="35"/>
      <c r="AG659" s="35"/>
      <c r="AH659" s="35"/>
      <c r="AI659" s="35"/>
      <c r="AJ659" s="35"/>
      <c r="AK659" s="35"/>
      <c r="AL659" s="35"/>
      <c r="AM659" s="470"/>
    </row>
    <row r="660" spans="1:39" ht="18" customHeight="1">
      <c r="A660" s="463"/>
      <c r="B660" s="31"/>
      <c r="C660" s="463"/>
      <c r="D660" s="463"/>
      <c r="E660" s="463"/>
      <c r="F660" s="467"/>
      <c r="G660" s="467"/>
      <c r="H660" s="468"/>
      <c r="I660" s="468"/>
      <c r="J660" s="467"/>
      <c r="K660" s="469"/>
      <c r="L660" s="469"/>
      <c r="M660" s="469"/>
      <c r="N660" s="469"/>
      <c r="O660" s="470"/>
      <c r="P660" s="469"/>
      <c r="Q660" s="469"/>
      <c r="R660" s="469"/>
      <c r="S660" s="469"/>
      <c r="T660" s="35"/>
      <c r="U660" s="35"/>
      <c r="V660" s="35"/>
      <c r="W660" s="35"/>
      <c r="X660" s="35"/>
      <c r="Y660" s="35"/>
      <c r="Z660" s="35"/>
      <c r="AA660" s="35"/>
      <c r="AB660" s="35"/>
      <c r="AC660" s="35"/>
      <c r="AD660" s="35"/>
      <c r="AE660" s="35"/>
      <c r="AF660" s="35"/>
      <c r="AG660" s="35"/>
      <c r="AH660" s="35"/>
      <c r="AI660" s="35"/>
      <c r="AJ660" s="35"/>
      <c r="AK660" s="35"/>
      <c r="AL660" s="35"/>
      <c r="AM660" s="470"/>
    </row>
    <row r="661" spans="1:39" ht="18" customHeight="1">
      <c r="A661" s="463"/>
      <c r="B661" s="31"/>
      <c r="C661" s="463"/>
      <c r="D661" s="463"/>
      <c r="E661" s="463"/>
      <c r="F661" s="467"/>
      <c r="G661" s="467"/>
      <c r="H661" s="468"/>
      <c r="I661" s="468"/>
      <c r="J661" s="467"/>
      <c r="K661" s="469"/>
      <c r="L661" s="469"/>
      <c r="M661" s="469"/>
      <c r="N661" s="469"/>
      <c r="O661" s="470"/>
      <c r="P661" s="469"/>
      <c r="Q661" s="469"/>
      <c r="R661" s="469"/>
      <c r="S661" s="469"/>
      <c r="T661" s="35"/>
      <c r="U661" s="35"/>
      <c r="V661" s="35"/>
      <c r="W661" s="35"/>
      <c r="X661" s="35"/>
      <c r="Y661" s="35"/>
      <c r="Z661" s="35"/>
      <c r="AA661" s="35"/>
      <c r="AB661" s="35"/>
      <c r="AC661" s="35"/>
      <c r="AD661" s="35"/>
      <c r="AE661" s="35"/>
      <c r="AF661" s="35"/>
      <c r="AG661" s="35"/>
      <c r="AH661" s="35"/>
      <c r="AI661" s="35"/>
      <c r="AJ661" s="35"/>
      <c r="AK661" s="35"/>
      <c r="AL661" s="35"/>
      <c r="AM661" s="470"/>
    </row>
    <row r="662" spans="1:39" ht="18" customHeight="1">
      <c r="A662" s="463"/>
      <c r="B662" s="31"/>
      <c r="C662" s="463"/>
      <c r="D662" s="463"/>
      <c r="E662" s="463"/>
      <c r="F662" s="467"/>
      <c r="G662" s="467"/>
      <c r="H662" s="468"/>
      <c r="I662" s="468"/>
      <c r="J662" s="467"/>
      <c r="K662" s="469"/>
      <c r="L662" s="469"/>
      <c r="M662" s="469"/>
      <c r="N662" s="469"/>
      <c r="O662" s="470"/>
      <c r="P662" s="469"/>
      <c r="Q662" s="469"/>
      <c r="R662" s="469"/>
      <c r="S662" s="469"/>
      <c r="T662" s="35"/>
      <c r="U662" s="35"/>
      <c r="V662" s="35"/>
      <c r="W662" s="35"/>
      <c r="X662" s="35"/>
      <c r="Y662" s="35"/>
      <c r="Z662" s="35"/>
      <c r="AA662" s="35"/>
      <c r="AB662" s="35"/>
      <c r="AC662" s="35"/>
      <c r="AD662" s="35"/>
      <c r="AE662" s="35"/>
      <c r="AF662" s="35"/>
      <c r="AG662" s="35"/>
      <c r="AH662" s="35"/>
      <c r="AI662" s="35"/>
      <c r="AJ662" s="35"/>
      <c r="AK662" s="35"/>
      <c r="AL662" s="35"/>
      <c r="AM662" s="470"/>
    </row>
    <row r="663" spans="1:39" ht="18" customHeight="1">
      <c r="A663" s="463"/>
      <c r="B663" s="31"/>
      <c r="C663" s="463"/>
      <c r="D663" s="463"/>
      <c r="E663" s="463"/>
      <c r="F663" s="467"/>
      <c r="G663" s="467"/>
      <c r="H663" s="468"/>
      <c r="I663" s="468"/>
      <c r="J663" s="467"/>
      <c r="K663" s="469"/>
      <c r="L663" s="469"/>
      <c r="M663" s="469"/>
      <c r="N663" s="469"/>
      <c r="O663" s="470"/>
      <c r="P663" s="469"/>
      <c r="Q663" s="469"/>
      <c r="R663" s="469"/>
      <c r="S663" s="469"/>
      <c r="T663" s="35"/>
      <c r="U663" s="35"/>
      <c r="V663" s="35"/>
      <c r="W663" s="35"/>
      <c r="X663" s="35"/>
      <c r="Y663" s="35"/>
      <c r="Z663" s="35"/>
      <c r="AA663" s="35"/>
      <c r="AB663" s="35"/>
      <c r="AC663" s="35"/>
      <c r="AD663" s="35"/>
      <c r="AE663" s="35"/>
      <c r="AF663" s="35"/>
      <c r="AG663" s="35"/>
      <c r="AH663" s="35"/>
      <c r="AI663" s="35"/>
      <c r="AJ663" s="35"/>
      <c r="AK663" s="35"/>
      <c r="AL663" s="35"/>
      <c r="AM663" s="470"/>
    </row>
    <row r="664" spans="1:39" ht="18" customHeight="1">
      <c r="A664" s="463"/>
      <c r="B664" s="31"/>
      <c r="C664" s="463"/>
      <c r="D664" s="463"/>
      <c r="E664" s="463"/>
      <c r="F664" s="467"/>
      <c r="G664" s="467"/>
      <c r="H664" s="468"/>
      <c r="I664" s="468"/>
      <c r="J664" s="467"/>
      <c r="K664" s="469"/>
      <c r="L664" s="469"/>
      <c r="M664" s="469"/>
      <c r="N664" s="469"/>
      <c r="O664" s="470"/>
      <c r="P664" s="469"/>
      <c r="Q664" s="469"/>
      <c r="R664" s="469"/>
      <c r="S664" s="469"/>
      <c r="T664" s="35"/>
      <c r="U664" s="35"/>
      <c r="V664" s="35"/>
      <c r="W664" s="35"/>
      <c r="X664" s="35"/>
      <c r="Y664" s="35"/>
      <c r="Z664" s="35"/>
      <c r="AA664" s="35"/>
      <c r="AB664" s="35"/>
      <c r="AC664" s="35"/>
      <c r="AD664" s="35"/>
      <c r="AE664" s="35"/>
      <c r="AF664" s="35"/>
      <c r="AG664" s="35"/>
      <c r="AH664" s="35"/>
      <c r="AI664" s="35"/>
      <c r="AJ664" s="35"/>
      <c r="AK664" s="35"/>
      <c r="AL664" s="35"/>
      <c r="AM664" s="470"/>
    </row>
    <row r="665" spans="1:39" ht="18" customHeight="1">
      <c r="A665" s="463"/>
      <c r="B665" s="31"/>
      <c r="C665" s="463"/>
      <c r="D665" s="463"/>
      <c r="E665" s="463"/>
      <c r="F665" s="467"/>
      <c r="G665" s="467"/>
      <c r="H665" s="468"/>
      <c r="I665" s="468"/>
      <c r="J665" s="467"/>
      <c r="K665" s="469"/>
      <c r="L665" s="469"/>
      <c r="M665" s="469"/>
      <c r="N665" s="469"/>
      <c r="O665" s="470"/>
      <c r="P665" s="469"/>
      <c r="Q665" s="469"/>
      <c r="R665" s="469"/>
      <c r="S665" s="469"/>
      <c r="T665" s="35"/>
      <c r="U665" s="35"/>
      <c r="V665" s="35"/>
      <c r="W665" s="35"/>
      <c r="X665" s="35"/>
      <c r="Y665" s="35"/>
      <c r="Z665" s="35"/>
      <c r="AA665" s="35"/>
      <c r="AB665" s="35"/>
      <c r="AC665" s="35"/>
      <c r="AD665" s="35"/>
      <c r="AE665" s="35"/>
      <c r="AF665" s="35"/>
      <c r="AG665" s="35"/>
      <c r="AH665" s="35"/>
      <c r="AI665" s="35"/>
      <c r="AJ665" s="35"/>
      <c r="AK665" s="35"/>
      <c r="AL665" s="35"/>
      <c r="AM665" s="470"/>
    </row>
    <row r="666" spans="1:39" ht="18" customHeight="1">
      <c r="A666" s="463"/>
      <c r="B666" s="31"/>
      <c r="C666" s="463"/>
      <c r="D666" s="463"/>
      <c r="E666" s="463"/>
      <c r="F666" s="467"/>
      <c r="G666" s="467"/>
      <c r="H666" s="468"/>
      <c r="I666" s="468"/>
      <c r="J666" s="467"/>
      <c r="K666" s="469"/>
      <c r="L666" s="469"/>
      <c r="M666" s="469"/>
      <c r="N666" s="469"/>
      <c r="O666" s="470"/>
      <c r="P666" s="469"/>
      <c r="Q666" s="469"/>
      <c r="R666" s="469"/>
      <c r="S666" s="469"/>
      <c r="T666" s="35"/>
      <c r="U666" s="35"/>
      <c r="V666" s="35"/>
      <c r="W666" s="35"/>
      <c r="X666" s="35"/>
      <c r="Y666" s="35"/>
      <c r="Z666" s="35"/>
      <c r="AA666" s="35"/>
      <c r="AB666" s="35"/>
      <c r="AC666" s="35"/>
      <c r="AD666" s="35"/>
      <c r="AE666" s="35"/>
      <c r="AF666" s="35"/>
      <c r="AG666" s="35"/>
      <c r="AH666" s="35"/>
      <c r="AI666" s="35"/>
      <c r="AJ666" s="35"/>
      <c r="AK666" s="35"/>
      <c r="AL666" s="35"/>
      <c r="AM666" s="470"/>
    </row>
    <row r="667" spans="1:39" ht="18" customHeight="1">
      <c r="A667" s="463"/>
      <c r="B667" s="31"/>
      <c r="C667" s="463"/>
      <c r="D667" s="463"/>
      <c r="E667" s="463"/>
      <c r="F667" s="467"/>
      <c r="G667" s="467"/>
      <c r="H667" s="468"/>
      <c r="I667" s="468"/>
      <c r="J667" s="467"/>
      <c r="K667" s="469"/>
      <c r="L667" s="469"/>
      <c r="M667" s="469"/>
      <c r="N667" s="469"/>
      <c r="O667" s="470"/>
      <c r="P667" s="469"/>
      <c r="Q667" s="469"/>
      <c r="R667" s="469"/>
      <c r="S667" s="469"/>
      <c r="T667" s="35"/>
      <c r="U667" s="35"/>
      <c r="V667" s="35"/>
      <c r="W667" s="35"/>
      <c r="X667" s="35"/>
      <c r="Y667" s="35"/>
      <c r="Z667" s="35"/>
      <c r="AA667" s="35"/>
      <c r="AB667" s="35"/>
      <c r="AC667" s="35"/>
      <c r="AD667" s="35"/>
      <c r="AE667" s="35"/>
      <c r="AF667" s="35"/>
      <c r="AG667" s="35"/>
      <c r="AH667" s="35"/>
      <c r="AI667" s="35"/>
      <c r="AJ667" s="35"/>
      <c r="AK667" s="35"/>
      <c r="AL667" s="35"/>
      <c r="AM667" s="470"/>
    </row>
    <row r="668" spans="1:39" ht="18" customHeight="1">
      <c r="A668" s="463"/>
      <c r="B668" s="31"/>
      <c r="C668" s="463"/>
      <c r="D668" s="463"/>
      <c r="E668" s="463"/>
      <c r="F668" s="467"/>
      <c r="G668" s="467"/>
      <c r="H668" s="468"/>
      <c r="I668" s="468"/>
      <c r="J668" s="467"/>
      <c r="K668" s="469"/>
      <c r="L668" s="469"/>
      <c r="M668" s="469"/>
      <c r="N668" s="469"/>
      <c r="O668" s="470"/>
      <c r="P668" s="469"/>
      <c r="Q668" s="469"/>
      <c r="R668" s="469"/>
      <c r="S668" s="469"/>
      <c r="T668" s="35"/>
      <c r="U668" s="35"/>
      <c r="V668" s="35"/>
      <c r="W668" s="35"/>
      <c r="X668" s="35"/>
      <c r="Y668" s="35"/>
      <c r="Z668" s="35"/>
      <c r="AA668" s="35"/>
      <c r="AB668" s="35"/>
      <c r="AC668" s="35"/>
      <c r="AD668" s="35"/>
      <c r="AE668" s="35"/>
      <c r="AF668" s="35"/>
      <c r="AG668" s="35"/>
      <c r="AH668" s="35"/>
      <c r="AI668" s="35"/>
      <c r="AJ668" s="35"/>
      <c r="AK668" s="35"/>
      <c r="AL668" s="35"/>
      <c r="AM668" s="470"/>
    </row>
    <row r="669" spans="1:39" ht="18" customHeight="1">
      <c r="A669" s="463"/>
      <c r="B669" s="31"/>
      <c r="C669" s="463"/>
      <c r="D669" s="463"/>
      <c r="E669" s="463"/>
      <c r="F669" s="467"/>
      <c r="G669" s="467"/>
      <c r="H669" s="468"/>
      <c r="I669" s="468"/>
      <c r="J669" s="467"/>
      <c r="K669" s="469"/>
      <c r="L669" s="469"/>
      <c r="M669" s="469"/>
      <c r="N669" s="469"/>
      <c r="O669" s="470"/>
      <c r="P669" s="469"/>
      <c r="Q669" s="469"/>
      <c r="R669" s="469"/>
      <c r="S669" s="469"/>
      <c r="T669" s="35"/>
      <c r="U669" s="35"/>
      <c r="V669" s="35"/>
      <c r="W669" s="35"/>
      <c r="X669" s="35"/>
      <c r="Y669" s="35"/>
      <c r="Z669" s="35"/>
      <c r="AA669" s="35"/>
      <c r="AB669" s="35"/>
      <c r="AC669" s="35"/>
      <c r="AD669" s="35"/>
      <c r="AE669" s="35"/>
      <c r="AF669" s="35"/>
      <c r="AG669" s="35"/>
      <c r="AH669" s="35"/>
      <c r="AI669" s="35"/>
      <c r="AJ669" s="35"/>
      <c r="AK669" s="35"/>
      <c r="AL669" s="35"/>
      <c r="AM669" s="470"/>
    </row>
    <row r="670" spans="1:39" ht="18" customHeight="1">
      <c r="A670" s="463"/>
      <c r="B670" s="31"/>
      <c r="C670" s="463"/>
      <c r="D670" s="463"/>
      <c r="E670" s="463"/>
      <c r="F670" s="467"/>
      <c r="G670" s="467"/>
      <c r="H670" s="468"/>
      <c r="I670" s="468"/>
      <c r="J670" s="467"/>
      <c r="K670" s="469"/>
      <c r="L670" s="469"/>
      <c r="M670" s="469"/>
      <c r="N670" s="469"/>
      <c r="O670" s="470"/>
      <c r="P670" s="469"/>
      <c r="Q670" s="469"/>
      <c r="R670" s="469"/>
      <c r="S670" s="469"/>
      <c r="T670" s="35"/>
      <c r="U670" s="35"/>
      <c r="V670" s="35"/>
      <c r="W670" s="35"/>
      <c r="X670" s="35"/>
      <c r="Y670" s="35"/>
      <c r="Z670" s="35"/>
      <c r="AA670" s="35"/>
      <c r="AB670" s="35"/>
      <c r="AC670" s="35"/>
      <c r="AD670" s="35"/>
      <c r="AE670" s="35"/>
      <c r="AF670" s="35"/>
      <c r="AG670" s="35"/>
      <c r="AH670" s="35"/>
      <c r="AI670" s="35"/>
      <c r="AJ670" s="35"/>
      <c r="AK670" s="35"/>
      <c r="AL670" s="35"/>
      <c r="AM670" s="470"/>
    </row>
    <row r="671" spans="1:39" ht="18" customHeight="1">
      <c r="A671" s="463"/>
      <c r="B671" s="31"/>
      <c r="C671" s="463"/>
      <c r="D671" s="463"/>
      <c r="E671" s="463"/>
      <c r="F671" s="467"/>
      <c r="G671" s="467"/>
      <c r="H671" s="468"/>
      <c r="I671" s="468"/>
      <c r="J671" s="467"/>
      <c r="K671" s="469"/>
      <c r="L671" s="469"/>
      <c r="M671" s="469"/>
      <c r="N671" s="469"/>
      <c r="O671" s="470"/>
      <c r="P671" s="469"/>
      <c r="Q671" s="469"/>
      <c r="R671" s="469"/>
      <c r="S671" s="469"/>
      <c r="T671" s="35"/>
      <c r="U671" s="35"/>
      <c r="V671" s="35"/>
      <c r="W671" s="35"/>
      <c r="X671" s="35"/>
      <c r="Y671" s="35"/>
      <c r="Z671" s="35"/>
      <c r="AA671" s="35"/>
      <c r="AB671" s="35"/>
      <c r="AC671" s="35"/>
      <c r="AD671" s="35"/>
      <c r="AE671" s="35"/>
      <c r="AF671" s="35"/>
      <c r="AG671" s="35"/>
      <c r="AH671" s="35"/>
      <c r="AI671" s="35"/>
      <c r="AJ671" s="35"/>
      <c r="AK671" s="35"/>
      <c r="AL671" s="35"/>
      <c r="AM671" s="470"/>
    </row>
    <row r="672" spans="1:39" ht="18" customHeight="1">
      <c r="A672" s="463"/>
      <c r="B672" s="31"/>
      <c r="C672" s="463"/>
      <c r="D672" s="463"/>
      <c r="E672" s="463"/>
      <c r="F672" s="467"/>
      <c r="G672" s="467"/>
      <c r="H672" s="468"/>
      <c r="I672" s="468"/>
      <c r="J672" s="467"/>
      <c r="K672" s="469"/>
      <c r="L672" s="469"/>
      <c r="M672" s="469"/>
      <c r="N672" s="469"/>
      <c r="O672" s="470"/>
      <c r="P672" s="469"/>
      <c r="Q672" s="469"/>
      <c r="R672" s="469"/>
      <c r="S672" s="469"/>
      <c r="T672" s="35"/>
      <c r="U672" s="35"/>
      <c r="V672" s="35"/>
      <c r="W672" s="35"/>
      <c r="X672" s="35"/>
      <c r="Y672" s="35"/>
      <c r="Z672" s="35"/>
      <c r="AA672" s="35"/>
      <c r="AB672" s="35"/>
      <c r="AC672" s="35"/>
      <c r="AD672" s="35"/>
      <c r="AE672" s="35"/>
      <c r="AF672" s="35"/>
      <c r="AG672" s="35"/>
      <c r="AH672" s="35"/>
      <c r="AI672" s="35"/>
      <c r="AJ672" s="35"/>
      <c r="AK672" s="35"/>
      <c r="AL672" s="35"/>
      <c r="AM672" s="470"/>
    </row>
    <row r="673" spans="1:39" ht="18" customHeight="1">
      <c r="A673" s="463"/>
      <c r="B673" s="31"/>
      <c r="C673" s="463"/>
      <c r="D673" s="463"/>
      <c r="E673" s="463"/>
      <c r="F673" s="467"/>
      <c r="G673" s="467"/>
      <c r="H673" s="468"/>
      <c r="I673" s="468"/>
      <c r="J673" s="467"/>
      <c r="K673" s="469"/>
      <c r="L673" s="469"/>
      <c r="M673" s="469"/>
      <c r="N673" s="469"/>
      <c r="O673" s="470"/>
      <c r="P673" s="469"/>
      <c r="Q673" s="469"/>
      <c r="R673" s="469"/>
      <c r="S673" s="469"/>
      <c r="T673" s="35"/>
      <c r="U673" s="35"/>
      <c r="V673" s="35"/>
      <c r="W673" s="35"/>
      <c r="X673" s="35"/>
      <c r="Y673" s="35"/>
      <c r="Z673" s="35"/>
      <c r="AA673" s="35"/>
      <c r="AB673" s="35"/>
      <c r="AC673" s="35"/>
      <c r="AD673" s="35"/>
      <c r="AE673" s="35"/>
      <c r="AF673" s="35"/>
      <c r="AG673" s="35"/>
      <c r="AH673" s="35"/>
      <c r="AI673" s="35"/>
      <c r="AJ673" s="35"/>
      <c r="AK673" s="35"/>
      <c r="AL673" s="35"/>
      <c r="AM673" s="470"/>
    </row>
    <row r="674" spans="1:39" ht="18" customHeight="1">
      <c r="A674" s="463"/>
      <c r="B674" s="31"/>
      <c r="C674" s="463"/>
      <c r="D674" s="463"/>
      <c r="E674" s="463"/>
      <c r="F674" s="467"/>
      <c r="G674" s="467"/>
      <c r="H674" s="468"/>
      <c r="I674" s="468"/>
      <c r="J674" s="467"/>
      <c r="K674" s="469"/>
      <c r="L674" s="469"/>
      <c r="M674" s="469"/>
      <c r="N674" s="469"/>
      <c r="O674" s="470"/>
      <c r="P674" s="469"/>
      <c r="Q674" s="469"/>
      <c r="R674" s="469"/>
      <c r="S674" s="469"/>
      <c r="T674" s="35"/>
      <c r="U674" s="35"/>
      <c r="V674" s="35"/>
      <c r="W674" s="35"/>
      <c r="X674" s="35"/>
      <c r="Y674" s="35"/>
      <c r="Z674" s="35"/>
      <c r="AA674" s="35"/>
      <c r="AB674" s="35"/>
      <c r="AC674" s="35"/>
      <c r="AD674" s="35"/>
      <c r="AE674" s="35"/>
      <c r="AF674" s="35"/>
      <c r="AG674" s="35"/>
      <c r="AH674" s="35"/>
      <c r="AI674" s="35"/>
      <c r="AJ674" s="35"/>
      <c r="AK674" s="35"/>
      <c r="AL674" s="35"/>
      <c r="AM674" s="470"/>
    </row>
    <row r="675" spans="1:39" ht="18" customHeight="1">
      <c r="A675" s="463"/>
      <c r="B675" s="31"/>
      <c r="C675" s="463"/>
      <c r="D675" s="463"/>
      <c r="E675" s="463"/>
      <c r="F675" s="467"/>
      <c r="G675" s="467"/>
      <c r="H675" s="468"/>
      <c r="I675" s="468"/>
      <c r="J675" s="467"/>
      <c r="K675" s="469"/>
      <c r="L675" s="469"/>
      <c r="M675" s="469"/>
      <c r="N675" s="469"/>
      <c r="O675" s="470"/>
      <c r="P675" s="469"/>
      <c r="Q675" s="469"/>
      <c r="R675" s="469"/>
      <c r="S675" s="469"/>
      <c r="T675" s="35"/>
      <c r="U675" s="35"/>
      <c r="V675" s="35"/>
      <c r="W675" s="35"/>
      <c r="X675" s="35"/>
      <c r="Y675" s="35"/>
      <c r="Z675" s="35"/>
      <c r="AA675" s="35"/>
      <c r="AB675" s="35"/>
      <c r="AC675" s="35"/>
      <c r="AD675" s="35"/>
      <c r="AE675" s="35"/>
      <c r="AF675" s="35"/>
      <c r="AG675" s="35"/>
      <c r="AH675" s="35"/>
      <c r="AI675" s="35"/>
      <c r="AJ675" s="35"/>
      <c r="AK675" s="35"/>
      <c r="AL675" s="35"/>
      <c r="AM675" s="470"/>
    </row>
    <row r="676" spans="1:39" ht="18" customHeight="1">
      <c r="A676" s="463"/>
      <c r="B676" s="31"/>
      <c r="C676" s="463"/>
      <c r="D676" s="463"/>
      <c r="E676" s="463"/>
      <c r="F676" s="467"/>
      <c r="G676" s="467"/>
      <c r="H676" s="468"/>
      <c r="I676" s="468"/>
      <c r="J676" s="467"/>
      <c r="K676" s="469"/>
      <c r="L676" s="469"/>
      <c r="M676" s="469"/>
      <c r="N676" s="469"/>
      <c r="O676" s="470"/>
      <c r="P676" s="469"/>
      <c r="Q676" s="469"/>
      <c r="R676" s="469"/>
      <c r="S676" s="469"/>
      <c r="T676" s="35"/>
      <c r="U676" s="35"/>
      <c r="V676" s="35"/>
      <c r="W676" s="35"/>
      <c r="X676" s="35"/>
      <c r="Y676" s="35"/>
      <c r="Z676" s="35"/>
      <c r="AA676" s="35"/>
      <c r="AB676" s="35"/>
      <c r="AC676" s="35"/>
      <c r="AD676" s="35"/>
      <c r="AE676" s="35"/>
      <c r="AF676" s="35"/>
      <c r="AG676" s="35"/>
      <c r="AH676" s="35"/>
      <c r="AI676" s="35"/>
      <c r="AJ676" s="35"/>
      <c r="AK676" s="35"/>
      <c r="AL676" s="35"/>
      <c r="AM676" s="470"/>
    </row>
    <row r="677" spans="1:39" ht="18" customHeight="1">
      <c r="A677" s="463"/>
      <c r="B677" s="31"/>
      <c r="C677" s="463"/>
      <c r="D677" s="463"/>
      <c r="E677" s="463"/>
      <c r="F677" s="467"/>
      <c r="G677" s="467"/>
      <c r="H677" s="468"/>
      <c r="I677" s="468"/>
      <c r="J677" s="467"/>
      <c r="K677" s="469"/>
      <c r="L677" s="469"/>
      <c r="M677" s="469"/>
      <c r="N677" s="469"/>
      <c r="O677" s="470"/>
      <c r="P677" s="469"/>
      <c r="Q677" s="469"/>
      <c r="R677" s="469"/>
      <c r="S677" s="469"/>
      <c r="T677" s="35"/>
      <c r="U677" s="35"/>
      <c r="V677" s="35"/>
      <c r="W677" s="35"/>
      <c r="X677" s="35"/>
      <c r="Y677" s="35"/>
      <c r="Z677" s="35"/>
      <c r="AA677" s="35"/>
      <c r="AB677" s="35"/>
      <c r="AC677" s="35"/>
      <c r="AD677" s="35"/>
      <c r="AE677" s="35"/>
      <c r="AF677" s="35"/>
      <c r="AG677" s="35"/>
      <c r="AH677" s="35"/>
      <c r="AI677" s="35"/>
      <c r="AJ677" s="35"/>
      <c r="AK677" s="35"/>
      <c r="AL677" s="35"/>
      <c r="AM677" s="470"/>
    </row>
    <row r="678" spans="1:39" ht="18" customHeight="1">
      <c r="A678" s="463"/>
      <c r="B678" s="31"/>
      <c r="C678" s="463"/>
      <c r="D678" s="463"/>
      <c r="E678" s="463"/>
      <c r="F678" s="467"/>
      <c r="G678" s="467"/>
      <c r="H678" s="468"/>
      <c r="I678" s="468"/>
      <c r="J678" s="467"/>
      <c r="K678" s="469"/>
      <c r="L678" s="469"/>
      <c r="M678" s="469"/>
      <c r="N678" s="469"/>
      <c r="O678" s="470"/>
      <c r="P678" s="469"/>
      <c r="Q678" s="469"/>
      <c r="R678" s="469"/>
      <c r="S678" s="469"/>
      <c r="T678" s="35"/>
      <c r="U678" s="35"/>
      <c r="V678" s="35"/>
      <c r="W678" s="35"/>
      <c r="X678" s="35"/>
      <c r="Y678" s="35"/>
      <c r="Z678" s="35"/>
      <c r="AA678" s="35"/>
      <c r="AB678" s="35"/>
      <c r="AC678" s="35"/>
      <c r="AD678" s="35"/>
      <c r="AE678" s="35"/>
      <c r="AF678" s="35"/>
      <c r="AG678" s="35"/>
      <c r="AH678" s="35"/>
      <c r="AI678" s="35"/>
      <c r="AJ678" s="35"/>
      <c r="AK678" s="35"/>
      <c r="AL678" s="35"/>
      <c r="AM678" s="470"/>
    </row>
    <row r="679" spans="1:39" ht="18" customHeight="1">
      <c r="A679" s="463"/>
      <c r="B679" s="31"/>
      <c r="C679" s="463"/>
      <c r="D679" s="463"/>
      <c r="E679" s="463"/>
      <c r="F679" s="467"/>
      <c r="G679" s="467"/>
      <c r="H679" s="468"/>
      <c r="I679" s="468"/>
      <c r="J679" s="467"/>
      <c r="K679" s="469"/>
      <c r="L679" s="469"/>
      <c r="M679" s="469"/>
      <c r="N679" s="469"/>
      <c r="O679" s="470"/>
      <c r="P679" s="469"/>
      <c r="Q679" s="469"/>
      <c r="R679" s="469"/>
      <c r="S679" s="469"/>
      <c r="T679" s="35"/>
      <c r="U679" s="35"/>
      <c r="V679" s="35"/>
      <c r="W679" s="35"/>
      <c r="X679" s="35"/>
      <c r="Y679" s="35"/>
      <c r="Z679" s="35"/>
      <c r="AA679" s="35"/>
      <c r="AB679" s="35"/>
      <c r="AC679" s="35"/>
      <c r="AD679" s="35"/>
      <c r="AE679" s="35"/>
      <c r="AF679" s="35"/>
      <c r="AG679" s="35"/>
      <c r="AH679" s="35"/>
      <c r="AI679" s="35"/>
      <c r="AJ679" s="35"/>
      <c r="AK679" s="35"/>
      <c r="AL679" s="35"/>
      <c r="AM679" s="470"/>
    </row>
    <row r="680" spans="1:39" ht="18" customHeight="1">
      <c r="A680" s="463"/>
      <c r="B680" s="31"/>
      <c r="C680" s="463"/>
      <c r="D680" s="463"/>
      <c r="E680" s="463"/>
      <c r="F680" s="467"/>
      <c r="G680" s="467"/>
      <c r="H680" s="468"/>
      <c r="I680" s="468"/>
      <c r="J680" s="467"/>
      <c r="K680" s="469"/>
      <c r="L680" s="469"/>
      <c r="M680" s="469"/>
      <c r="N680" s="469"/>
      <c r="O680" s="470"/>
      <c r="P680" s="469"/>
      <c r="Q680" s="469"/>
      <c r="R680" s="469"/>
      <c r="S680" s="469"/>
      <c r="T680" s="35"/>
      <c r="U680" s="35"/>
      <c r="V680" s="35"/>
      <c r="W680" s="35"/>
      <c r="X680" s="35"/>
      <c r="Y680" s="35"/>
      <c r="Z680" s="35"/>
      <c r="AA680" s="35"/>
      <c r="AB680" s="35"/>
      <c r="AC680" s="35"/>
      <c r="AD680" s="35"/>
      <c r="AE680" s="35"/>
      <c r="AF680" s="35"/>
      <c r="AG680" s="35"/>
      <c r="AH680" s="35"/>
      <c r="AI680" s="35"/>
      <c r="AJ680" s="35"/>
      <c r="AK680" s="35"/>
      <c r="AL680" s="35"/>
      <c r="AM680" s="470"/>
    </row>
    <row r="681" spans="1:39" ht="18" customHeight="1">
      <c r="A681" s="463"/>
      <c r="B681" s="31"/>
      <c r="C681" s="463"/>
      <c r="D681" s="463"/>
      <c r="E681" s="463"/>
      <c r="F681" s="467"/>
      <c r="G681" s="467"/>
      <c r="H681" s="468"/>
      <c r="I681" s="468"/>
      <c r="J681" s="467"/>
      <c r="K681" s="469"/>
      <c r="L681" s="469"/>
      <c r="M681" s="469"/>
      <c r="N681" s="469"/>
      <c r="O681" s="470"/>
      <c r="P681" s="469"/>
      <c r="Q681" s="469"/>
      <c r="R681" s="469"/>
      <c r="S681" s="469"/>
      <c r="T681" s="35"/>
      <c r="U681" s="35"/>
      <c r="V681" s="35"/>
      <c r="W681" s="35"/>
      <c r="X681" s="35"/>
      <c r="Y681" s="35"/>
      <c r="Z681" s="35"/>
      <c r="AA681" s="35"/>
      <c r="AB681" s="35"/>
      <c r="AC681" s="35"/>
      <c r="AD681" s="35"/>
      <c r="AE681" s="35"/>
      <c r="AF681" s="35"/>
      <c r="AG681" s="35"/>
      <c r="AH681" s="35"/>
      <c r="AI681" s="35"/>
      <c r="AJ681" s="35"/>
      <c r="AK681" s="35"/>
      <c r="AL681" s="35"/>
      <c r="AM681" s="470"/>
    </row>
    <row r="682" spans="1:39" ht="18" customHeight="1">
      <c r="A682" s="463"/>
      <c r="B682" s="31"/>
      <c r="C682" s="463"/>
      <c r="D682" s="463"/>
      <c r="E682" s="463"/>
      <c r="F682" s="467"/>
      <c r="G682" s="467"/>
      <c r="H682" s="468"/>
      <c r="I682" s="468"/>
      <c r="J682" s="467"/>
      <c r="K682" s="469"/>
      <c r="L682" s="469"/>
      <c r="M682" s="469"/>
      <c r="N682" s="469"/>
      <c r="O682" s="470"/>
      <c r="P682" s="469"/>
      <c r="Q682" s="469"/>
      <c r="R682" s="469"/>
      <c r="S682" s="469"/>
      <c r="T682" s="35"/>
      <c r="U682" s="35"/>
      <c r="V682" s="35"/>
      <c r="W682" s="35"/>
      <c r="X682" s="35"/>
      <c r="Y682" s="35"/>
      <c r="Z682" s="35"/>
      <c r="AA682" s="35"/>
      <c r="AB682" s="35"/>
      <c r="AC682" s="35"/>
      <c r="AD682" s="35"/>
      <c r="AE682" s="35"/>
      <c r="AF682" s="35"/>
      <c r="AG682" s="35"/>
      <c r="AH682" s="35"/>
      <c r="AI682" s="35"/>
      <c r="AJ682" s="35"/>
      <c r="AK682" s="35"/>
      <c r="AL682" s="35"/>
      <c r="AM682" s="470"/>
    </row>
    <row r="683" spans="1:39" ht="18" customHeight="1">
      <c r="A683" s="463"/>
      <c r="B683" s="31"/>
      <c r="C683" s="463"/>
      <c r="D683" s="463"/>
      <c r="E683" s="463"/>
      <c r="F683" s="467"/>
      <c r="G683" s="467"/>
      <c r="H683" s="468"/>
      <c r="I683" s="468"/>
      <c r="J683" s="467"/>
      <c r="K683" s="469"/>
      <c r="L683" s="469"/>
      <c r="M683" s="469"/>
      <c r="N683" s="469"/>
      <c r="O683" s="470"/>
      <c r="P683" s="469"/>
      <c r="Q683" s="469"/>
      <c r="R683" s="469"/>
      <c r="S683" s="469"/>
      <c r="T683" s="35"/>
      <c r="U683" s="35"/>
      <c r="V683" s="35"/>
      <c r="W683" s="35"/>
      <c r="X683" s="35"/>
      <c r="Y683" s="35"/>
      <c r="Z683" s="35"/>
      <c r="AA683" s="35"/>
      <c r="AB683" s="35"/>
      <c r="AC683" s="35"/>
      <c r="AD683" s="35"/>
      <c r="AE683" s="35"/>
      <c r="AF683" s="35"/>
      <c r="AG683" s="35"/>
      <c r="AH683" s="35"/>
      <c r="AI683" s="35"/>
      <c r="AJ683" s="35"/>
      <c r="AK683" s="35"/>
      <c r="AL683" s="35"/>
      <c r="AM683" s="470"/>
    </row>
    <row r="684" spans="1:39" ht="18" customHeight="1">
      <c r="A684" s="463"/>
      <c r="B684" s="31"/>
      <c r="C684" s="463"/>
      <c r="D684" s="463"/>
      <c r="E684" s="463"/>
      <c r="F684" s="467"/>
      <c r="G684" s="467"/>
      <c r="H684" s="468"/>
      <c r="I684" s="468"/>
      <c r="J684" s="467"/>
      <c r="K684" s="469"/>
      <c r="L684" s="469"/>
      <c r="M684" s="469"/>
      <c r="N684" s="469"/>
      <c r="O684" s="470"/>
      <c r="P684" s="469"/>
      <c r="Q684" s="469"/>
      <c r="R684" s="469"/>
      <c r="S684" s="469"/>
      <c r="T684" s="35"/>
      <c r="U684" s="35"/>
      <c r="V684" s="35"/>
      <c r="W684" s="35"/>
      <c r="X684" s="35"/>
      <c r="Y684" s="35"/>
      <c r="Z684" s="35"/>
      <c r="AA684" s="35"/>
      <c r="AB684" s="35"/>
      <c r="AC684" s="35"/>
      <c r="AD684" s="35"/>
      <c r="AE684" s="35"/>
      <c r="AF684" s="35"/>
      <c r="AG684" s="35"/>
      <c r="AH684" s="35"/>
      <c r="AI684" s="35"/>
      <c r="AJ684" s="35"/>
      <c r="AK684" s="35"/>
      <c r="AL684" s="35"/>
      <c r="AM684" s="470"/>
    </row>
    <row r="685" spans="1:39" ht="18" customHeight="1">
      <c r="A685" s="463"/>
      <c r="B685" s="31"/>
      <c r="C685" s="463"/>
      <c r="D685" s="463"/>
      <c r="E685" s="463"/>
      <c r="F685" s="467"/>
      <c r="G685" s="467"/>
      <c r="H685" s="468"/>
      <c r="I685" s="468"/>
      <c r="J685" s="467"/>
      <c r="K685" s="469"/>
      <c r="L685" s="469"/>
      <c r="M685" s="469"/>
      <c r="N685" s="469"/>
      <c r="O685" s="470"/>
      <c r="P685" s="469"/>
      <c r="Q685" s="469"/>
      <c r="R685" s="469"/>
      <c r="S685" s="469"/>
      <c r="T685" s="35"/>
      <c r="U685" s="35"/>
      <c r="V685" s="35"/>
      <c r="W685" s="35"/>
      <c r="X685" s="35"/>
      <c r="Y685" s="35"/>
      <c r="Z685" s="35"/>
      <c r="AA685" s="35"/>
      <c r="AB685" s="35"/>
      <c r="AC685" s="35"/>
      <c r="AD685" s="35"/>
      <c r="AE685" s="35"/>
      <c r="AF685" s="35"/>
      <c r="AG685" s="35"/>
      <c r="AH685" s="35"/>
      <c r="AI685" s="35"/>
      <c r="AJ685" s="35"/>
      <c r="AK685" s="35"/>
      <c r="AL685" s="35"/>
      <c r="AM685" s="470"/>
    </row>
    <row r="686" spans="1:39" ht="18" customHeight="1">
      <c r="A686" s="463"/>
      <c r="B686" s="31"/>
      <c r="C686" s="463"/>
      <c r="D686" s="463"/>
      <c r="E686" s="463"/>
      <c r="F686" s="467"/>
      <c r="G686" s="467"/>
      <c r="H686" s="468"/>
      <c r="I686" s="468"/>
      <c r="J686" s="467"/>
      <c r="K686" s="469"/>
      <c r="L686" s="469"/>
      <c r="M686" s="469"/>
      <c r="N686" s="469"/>
      <c r="O686" s="470"/>
      <c r="P686" s="469"/>
      <c r="Q686" s="469"/>
      <c r="R686" s="469"/>
      <c r="S686" s="469"/>
      <c r="T686" s="35"/>
      <c r="U686" s="35"/>
      <c r="V686" s="35"/>
      <c r="W686" s="35"/>
      <c r="X686" s="35"/>
      <c r="Y686" s="35"/>
      <c r="Z686" s="35"/>
      <c r="AA686" s="35"/>
      <c r="AB686" s="35"/>
      <c r="AC686" s="35"/>
      <c r="AD686" s="35"/>
      <c r="AE686" s="35"/>
      <c r="AF686" s="35"/>
      <c r="AG686" s="35"/>
      <c r="AH686" s="35"/>
      <c r="AI686" s="35"/>
      <c r="AJ686" s="35"/>
      <c r="AK686" s="35"/>
      <c r="AL686" s="35"/>
      <c r="AM686" s="470"/>
    </row>
    <row r="687" spans="1:39" ht="18" customHeight="1">
      <c r="A687" s="463"/>
      <c r="B687" s="31"/>
      <c r="C687" s="463"/>
      <c r="D687" s="463"/>
      <c r="E687" s="463"/>
      <c r="F687" s="467"/>
      <c r="G687" s="467"/>
      <c r="H687" s="468"/>
      <c r="I687" s="468"/>
      <c r="J687" s="467"/>
      <c r="K687" s="469"/>
      <c r="L687" s="469"/>
      <c r="M687" s="469"/>
      <c r="N687" s="469"/>
      <c r="O687" s="470"/>
      <c r="P687" s="469"/>
      <c r="Q687" s="469"/>
      <c r="R687" s="469"/>
      <c r="S687" s="469"/>
      <c r="T687" s="35"/>
      <c r="U687" s="35"/>
      <c r="V687" s="35"/>
      <c r="W687" s="35"/>
      <c r="X687" s="35"/>
      <c r="Y687" s="35"/>
      <c r="Z687" s="35"/>
      <c r="AA687" s="35"/>
      <c r="AB687" s="35"/>
      <c r="AC687" s="35"/>
      <c r="AD687" s="35"/>
      <c r="AE687" s="35"/>
      <c r="AF687" s="35"/>
      <c r="AG687" s="35"/>
      <c r="AH687" s="35"/>
      <c r="AI687" s="35"/>
      <c r="AJ687" s="35"/>
      <c r="AK687" s="35"/>
      <c r="AL687" s="35"/>
      <c r="AM687" s="470"/>
    </row>
    <row r="688" spans="1:39" ht="18" customHeight="1">
      <c r="A688" s="463"/>
      <c r="B688" s="31"/>
      <c r="C688" s="463"/>
      <c r="D688" s="463"/>
      <c r="E688" s="463"/>
      <c r="F688" s="467"/>
      <c r="G688" s="467"/>
      <c r="H688" s="468"/>
      <c r="I688" s="468"/>
      <c r="J688" s="467"/>
      <c r="K688" s="469"/>
      <c r="L688" s="469"/>
      <c r="M688" s="469"/>
      <c r="N688" s="469"/>
      <c r="O688" s="470"/>
      <c r="P688" s="469"/>
      <c r="Q688" s="469"/>
      <c r="R688" s="469"/>
      <c r="S688" s="469"/>
      <c r="T688" s="35"/>
      <c r="U688" s="35"/>
      <c r="V688" s="35"/>
      <c r="W688" s="35"/>
      <c r="X688" s="35"/>
      <c r="Y688" s="35"/>
      <c r="Z688" s="35"/>
      <c r="AA688" s="35"/>
      <c r="AB688" s="35"/>
      <c r="AC688" s="35"/>
      <c r="AD688" s="35"/>
      <c r="AE688" s="35"/>
      <c r="AF688" s="35"/>
      <c r="AG688" s="35"/>
      <c r="AH688" s="35"/>
      <c r="AI688" s="35"/>
      <c r="AJ688" s="35"/>
      <c r="AK688" s="35"/>
      <c r="AL688" s="35"/>
      <c r="AM688" s="470"/>
    </row>
    <row r="689" spans="1:39" ht="18" customHeight="1">
      <c r="A689" s="463"/>
      <c r="B689" s="31"/>
      <c r="C689" s="463"/>
      <c r="D689" s="463"/>
      <c r="E689" s="463"/>
      <c r="F689" s="467"/>
      <c r="G689" s="467"/>
      <c r="H689" s="468"/>
      <c r="I689" s="468"/>
      <c r="J689" s="467"/>
      <c r="K689" s="469"/>
      <c r="L689" s="469"/>
      <c r="M689" s="469"/>
      <c r="N689" s="469"/>
      <c r="O689" s="470"/>
      <c r="P689" s="469"/>
      <c r="Q689" s="469"/>
      <c r="R689" s="469"/>
      <c r="S689" s="469"/>
      <c r="T689" s="35"/>
      <c r="U689" s="35"/>
      <c r="V689" s="35"/>
      <c r="W689" s="35"/>
      <c r="X689" s="35"/>
      <c r="Y689" s="35"/>
      <c r="Z689" s="35"/>
      <c r="AA689" s="35"/>
      <c r="AB689" s="35"/>
      <c r="AC689" s="35"/>
      <c r="AD689" s="35"/>
      <c r="AE689" s="35"/>
      <c r="AF689" s="35"/>
      <c r="AG689" s="35"/>
      <c r="AH689" s="35"/>
      <c r="AI689" s="35"/>
      <c r="AJ689" s="35"/>
      <c r="AK689" s="35"/>
      <c r="AL689" s="35"/>
      <c r="AM689" s="470"/>
    </row>
    <row r="690" spans="1:39" ht="18" customHeight="1">
      <c r="A690" s="463"/>
      <c r="B690" s="31"/>
      <c r="C690" s="463"/>
      <c r="D690" s="463"/>
      <c r="E690" s="463"/>
      <c r="F690" s="467"/>
      <c r="G690" s="467"/>
      <c r="H690" s="468"/>
      <c r="I690" s="468"/>
      <c r="J690" s="467"/>
      <c r="K690" s="469"/>
      <c r="L690" s="469"/>
      <c r="M690" s="469"/>
      <c r="N690" s="469"/>
      <c r="O690" s="470"/>
      <c r="P690" s="469"/>
      <c r="Q690" s="469"/>
      <c r="R690" s="469"/>
      <c r="S690" s="469"/>
      <c r="T690" s="35"/>
      <c r="U690" s="35"/>
      <c r="V690" s="35"/>
      <c r="W690" s="35"/>
      <c r="X690" s="35"/>
      <c r="Y690" s="35"/>
      <c r="Z690" s="35"/>
      <c r="AA690" s="35"/>
      <c r="AB690" s="35"/>
      <c r="AC690" s="35"/>
      <c r="AD690" s="35"/>
      <c r="AE690" s="35"/>
      <c r="AF690" s="35"/>
      <c r="AG690" s="35"/>
      <c r="AH690" s="35"/>
      <c r="AI690" s="35"/>
      <c r="AJ690" s="35"/>
      <c r="AK690" s="35"/>
      <c r="AL690" s="35"/>
      <c r="AM690" s="470"/>
    </row>
    <row r="691" spans="1:39" ht="18" customHeight="1">
      <c r="A691" s="463"/>
      <c r="B691" s="31"/>
      <c r="C691" s="463"/>
      <c r="D691" s="463"/>
      <c r="E691" s="463"/>
      <c r="F691" s="467"/>
      <c r="G691" s="467"/>
      <c r="H691" s="468"/>
      <c r="I691" s="468"/>
      <c r="J691" s="467"/>
      <c r="K691" s="469"/>
      <c r="L691" s="469"/>
      <c r="M691" s="469"/>
      <c r="N691" s="469"/>
      <c r="O691" s="470"/>
      <c r="P691" s="469"/>
      <c r="Q691" s="469"/>
      <c r="R691" s="469"/>
      <c r="S691" s="469"/>
      <c r="T691" s="35"/>
      <c r="U691" s="35"/>
      <c r="V691" s="35"/>
      <c r="W691" s="35"/>
      <c r="X691" s="35"/>
      <c r="Y691" s="35"/>
      <c r="Z691" s="35"/>
      <c r="AA691" s="35"/>
      <c r="AB691" s="35"/>
      <c r="AC691" s="35"/>
      <c r="AD691" s="35"/>
      <c r="AE691" s="35"/>
      <c r="AF691" s="35"/>
      <c r="AG691" s="35"/>
      <c r="AH691" s="35"/>
      <c r="AI691" s="35"/>
      <c r="AJ691" s="35"/>
      <c r="AK691" s="35"/>
      <c r="AL691" s="35"/>
      <c r="AM691" s="470"/>
    </row>
    <row r="692" spans="1:39" ht="18" customHeight="1">
      <c r="A692" s="463"/>
      <c r="B692" s="31"/>
      <c r="C692" s="463"/>
      <c r="D692" s="463"/>
      <c r="E692" s="463"/>
      <c r="F692" s="467"/>
      <c r="G692" s="467"/>
      <c r="H692" s="468"/>
      <c r="I692" s="468"/>
      <c r="J692" s="467"/>
      <c r="K692" s="469"/>
      <c r="L692" s="469"/>
      <c r="M692" s="469"/>
      <c r="N692" s="469"/>
      <c r="O692" s="470"/>
      <c r="P692" s="469"/>
      <c r="Q692" s="469"/>
      <c r="R692" s="469"/>
      <c r="S692" s="469"/>
      <c r="T692" s="35"/>
      <c r="U692" s="35"/>
      <c r="V692" s="35"/>
      <c r="W692" s="35"/>
      <c r="X692" s="35"/>
      <c r="Y692" s="35"/>
      <c r="Z692" s="35"/>
      <c r="AA692" s="35"/>
      <c r="AB692" s="35"/>
      <c r="AC692" s="35"/>
      <c r="AD692" s="35"/>
      <c r="AE692" s="35"/>
      <c r="AF692" s="35"/>
      <c r="AG692" s="35"/>
      <c r="AH692" s="35"/>
      <c r="AI692" s="35"/>
      <c r="AJ692" s="35"/>
      <c r="AK692" s="35"/>
      <c r="AL692" s="35"/>
      <c r="AM692" s="470"/>
    </row>
    <row r="693" spans="1:39" ht="18" customHeight="1">
      <c r="A693" s="463"/>
      <c r="B693" s="31"/>
      <c r="C693" s="463"/>
      <c r="D693" s="463"/>
      <c r="E693" s="463"/>
      <c r="F693" s="467"/>
      <c r="G693" s="467"/>
      <c r="H693" s="468"/>
      <c r="I693" s="468"/>
      <c r="J693" s="467"/>
      <c r="K693" s="469"/>
      <c r="L693" s="469"/>
      <c r="M693" s="469"/>
      <c r="N693" s="469"/>
      <c r="O693" s="470"/>
      <c r="P693" s="469"/>
      <c r="Q693" s="469"/>
      <c r="R693" s="469"/>
      <c r="S693" s="469"/>
      <c r="T693" s="35"/>
      <c r="U693" s="35"/>
      <c r="V693" s="35"/>
      <c r="W693" s="35"/>
      <c r="X693" s="35"/>
      <c r="Y693" s="35"/>
      <c r="Z693" s="35"/>
      <c r="AA693" s="35"/>
      <c r="AB693" s="35"/>
      <c r="AC693" s="35"/>
      <c r="AD693" s="35"/>
      <c r="AE693" s="35"/>
      <c r="AF693" s="35"/>
      <c r="AG693" s="35"/>
      <c r="AH693" s="35"/>
      <c r="AI693" s="35"/>
      <c r="AJ693" s="35"/>
      <c r="AK693" s="35"/>
      <c r="AL693" s="35"/>
      <c r="AM693" s="470"/>
    </row>
    <row r="694" spans="1:39" ht="18" customHeight="1">
      <c r="A694" s="463"/>
      <c r="B694" s="31"/>
      <c r="C694" s="463"/>
      <c r="D694" s="463"/>
      <c r="E694" s="463"/>
      <c r="F694" s="467"/>
      <c r="G694" s="467"/>
      <c r="H694" s="468"/>
      <c r="I694" s="468"/>
      <c r="J694" s="467"/>
      <c r="K694" s="469"/>
      <c r="L694" s="469"/>
      <c r="M694" s="469"/>
      <c r="N694" s="469"/>
      <c r="O694" s="470"/>
      <c r="P694" s="469"/>
      <c r="Q694" s="469"/>
      <c r="R694" s="469"/>
      <c r="S694" s="469"/>
      <c r="T694" s="35"/>
      <c r="U694" s="35"/>
      <c r="V694" s="35"/>
      <c r="W694" s="35"/>
      <c r="X694" s="35"/>
      <c r="Y694" s="35"/>
      <c r="Z694" s="35"/>
      <c r="AA694" s="35"/>
      <c r="AB694" s="35"/>
      <c r="AC694" s="35"/>
      <c r="AD694" s="35"/>
      <c r="AE694" s="35"/>
      <c r="AF694" s="35"/>
      <c r="AG694" s="35"/>
      <c r="AH694" s="35"/>
      <c r="AI694" s="35"/>
      <c r="AJ694" s="35"/>
      <c r="AK694" s="35"/>
      <c r="AL694" s="35"/>
      <c r="AM694" s="470"/>
    </row>
    <row r="695" spans="1:39" ht="18" customHeight="1">
      <c r="A695" s="463"/>
      <c r="B695" s="31"/>
      <c r="C695" s="463"/>
      <c r="D695" s="463"/>
      <c r="E695" s="463"/>
      <c r="F695" s="467"/>
      <c r="G695" s="467"/>
      <c r="H695" s="468"/>
      <c r="I695" s="468"/>
      <c r="J695" s="467"/>
      <c r="K695" s="469"/>
      <c r="L695" s="469"/>
      <c r="M695" s="469"/>
      <c r="N695" s="469"/>
      <c r="O695" s="470"/>
      <c r="P695" s="469"/>
      <c r="Q695" s="469"/>
      <c r="R695" s="469"/>
      <c r="S695" s="469"/>
      <c r="T695" s="35"/>
      <c r="U695" s="35"/>
      <c r="V695" s="35"/>
      <c r="W695" s="35"/>
      <c r="X695" s="35"/>
      <c r="Y695" s="35"/>
      <c r="Z695" s="35"/>
      <c r="AA695" s="35"/>
      <c r="AB695" s="35"/>
      <c r="AC695" s="35"/>
      <c r="AD695" s="35"/>
      <c r="AE695" s="35"/>
      <c r="AF695" s="35"/>
      <c r="AG695" s="35"/>
      <c r="AH695" s="35"/>
      <c r="AI695" s="35"/>
      <c r="AJ695" s="35"/>
      <c r="AK695" s="35"/>
      <c r="AL695" s="35"/>
      <c r="AM695" s="470"/>
    </row>
    <row r="696" spans="1:39" ht="18" customHeight="1">
      <c r="A696" s="463"/>
      <c r="B696" s="31"/>
      <c r="C696" s="463"/>
      <c r="D696" s="463"/>
      <c r="E696" s="463"/>
      <c r="F696" s="467"/>
      <c r="G696" s="467"/>
      <c r="H696" s="468"/>
      <c r="I696" s="468"/>
      <c r="J696" s="467"/>
      <c r="K696" s="469"/>
      <c r="L696" s="469"/>
      <c r="M696" s="469"/>
      <c r="N696" s="469"/>
      <c r="O696" s="470"/>
      <c r="P696" s="469"/>
      <c r="Q696" s="469"/>
      <c r="R696" s="469"/>
      <c r="S696" s="469"/>
      <c r="T696" s="35"/>
      <c r="U696" s="35"/>
      <c r="V696" s="35"/>
      <c r="W696" s="35"/>
      <c r="X696" s="35"/>
      <c r="Y696" s="35"/>
      <c r="Z696" s="35"/>
      <c r="AA696" s="35"/>
      <c r="AB696" s="35"/>
      <c r="AC696" s="35"/>
      <c r="AD696" s="35"/>
      <c r="AE696" s="35"/>
      <c r="AF696" s="35"/>
      <c r="AG696" s="35"/>
      <c r="AH696" s="35"/>
      <c r="AI696" s="35"/>
      <c r="AJ696" s="35"/>
      <c r="AK696" s="35"/>
      <c r="AL696" s="35"/>
      <c r="AM696" s="470"/>
    </row>
    <row r="697" spans="1:39" ht="18" customHeight="1">
      <c r="A697" s="463"/>
      <c r="B697" s="31"/>
      <c r="C697" s="463"/>
      <c r="D697" s="463"/>
      <c r="E697" s="463"/>
      <c r="F697" s="467"/>
      <c r="G697" s="467"/>
      <c r="H697" s="468"/>
      <c r="I697" s="468"/>
      <c r="J697" s="467"/>
      <c r="K697" s="469"/>
      <c r="L697" s="469"/>
      <c r="M697" s="469"/>
      <c r="N697" s="469"/>
      <c r="O697" s="470"/>
      <c r="P697" s="469"/>
      <c r="Q697" s="469"/>
      <c r="R697" s="469"/>
      <c r="S697" s="469"/>
      <c r="T697" s="35"/>
      <c r="U697" s="35"/>
      <c r="V697" s="35"/>
      <c r="W697" s="35"/>
      <c r="X697" s="35"/>
      <c r="Y697" s="35"/>
      <c r="Z697" s="35"/>
      <c r="AA697" s="35"/>
      <c r="AB697" s="35"/>
      <c r="AC697" s="35"/>
      <c r="AD697" s="35"/>
      <c r="AE697" s="35"/>
      <c r="AF697" s="35"/>
      <c r="AG697" s="35"/>
      <c r="AH697" s="35"/>
      <c r="AI697" s="35"/>
      <c r="AJ697" s="35"/>
      <c r="AK697" s="35"/>
      <c r="AL697" s="35"/>
      <c r="AM697" s="470"/>
    </row>
    <row r="698" spans="1:39" ht="18" customHeight="1">
      <c r="A698" s="463"/>
      <c r="B698" s="31"/>
      <c r="C698" s="463"/>
      <c r="D698" s="463"/>
      <c r="E698" s="463"/>
      <c r="F698" s="467"/>
      <c r="G698" s="467"/>
      <c r="H698" s="468"/>
      <c r="I698" s="468"/>
      <c r="J698" s="467"/>
      <c r="K698" s="469"/>
      <c r="L698" s="469"/>
      <c r="M698" s="469"/>
      <c r="N698" s="469"/>
      <c r="O698" s="470"/>
      <c r="P698" s="469"/>
      <c r="Q698" s="469"/>
      <c r="R698" s="469"/>
      <c r="S698" s="469"/>
      <c r="T698" s="35"/>
      <c r="U698" s="35"/>
      <c r="V698" s="35"/>
      <c r="W698" s="35"/>
      <c r="X698" s="35"/>
      <c r="Y698" s="35"/>
      <c r="Z698" s="35"/>
      <c r="AA698" s="35"/>
      <c r="AB698" s="35"/>
      <c r="AC698" s="35"/>
      <c r="AD698" s="35"/>
      <c r="AE698" s="35"/>
      <c r="AF698" s="35"/>
      <c r="AG698" s="35"/>
      <c r="AH698" s="35"/>
      <c r="AI698" s="35"/>
      <c r="AJ698" s="35"/>
      <c r="AK698" s="35"/>
      <c r="AL698" s="35"/>
      <c r="AM698" s="470"/>
    </row>
    <row r="699" spans="1:39" ht="18" customHeight="1">
      <c r="A699" s="463"/>
      <c r="B699" s="31"/>
      <c r="C699" s="463"/>
      <c r="D699" s="463"/>
      <c r="E699" s="463"/>
      <c r="F699" s="467"/>
      <c r="G699" s="467"/>
      <c r="H699" s="468"/>
      <c r="I699" s="468"/>
      <c r="J699" s="467"/>
      <c r="K699" s="469"/>
      <c r="L699" s="469"/>
      <c r="M699" s="469"/>
      <c r="N699" s="469"/>
      <c r="O699" s="470"/>
      <c r="P699" s="469"/>
      <c r="Q699" s="469"/>
      <c r="R699" s="469"/>
      <c r="S699" s="469"/>
      <c r="T699" s="35"/>
      <c r="U699" s="35"/>
      <c r="V699" s="35"/>
      <c r="W699" s="35"/>
      <c r="X699" s="35"/>
      <c r="Y699" s="35"/>
      <c r="Z699" s="35"/>
      <c r="AA699" s="35"/>
      <c r="AB699" s="35"/>
      <c r="AC699" s="35"/>
      <c r="AD699" s="35"/>
      <c r="AE699" s="35"/>
      <c r="AF699" s="35"/>
      <c r="AG699" s="35"/>
      <c r="AH699" s="35"/>
      <c r="AI699" s="35"/>
      <c r="AJ699" s="35"/>
      <c r="AK699" s="35"/>
      <c r="AL699" s="35"/>
      <c r="AM699" s="470"/>
    </row>
    <row r="700" spans="1:39" ht="18" customHeight="1">
      <c r="A700" s="463"/>
      <c r="B700" s="31"/>
      <c r="C700" s="463"/>
      <c r="D700" s="463"/>
      <c r="E700" s="463"/>
      <c r="F700" s="467"/>
      <c r="G700" s="467"/>
      <c r="H700" s="468"/>
      <c r="I700" s="468"/>
      <c r="J700" s="467"/>
      <c r="K700" s="469"/>
      <c r="L700" s="469"/>
      <c r="M700" s="469"/>
      <c r="N700" s="469"/>
      <c r="O700" s="470"/>
      <c r="P700" s="469"/>
      <c r="Q700" s="469"/>
      <c r="R700" s="469"/>
      <c r="S700" s="469"/>
      <c r="T700" s="35"/>
      <c r="U700" s="35"/>
      <c r="V700" s="35"/>
      <c r="W700" s="35"/>
      <c r="X700" s="35"/>
      <c r="Y700" s="35"/>
      <c r="Z700" s="35"/>
      <c r="AA700" s="35"/>
      <c r="AB700" s="35"/>
      <c r="AC700" s="35"/>
      <c r="AD700" s="35"/>
      <c r="AE700" s="35"/>
      <c r="AF700" s="35"/>
      <c r="AG700" s="35"/>
      <c r="AH700" s="35"/>
      <c r="AI700" s="35"/>
      <c r="AJ700" s="35"/>
      <c r="AK700" s="35"/>
      <c r="AL700" s="35"/>
      <c r="AM700" s="470"/>
    </row>
    <row r="701" spans="1:39" ht="18" customHeight="1">
      <c r="A701" s="463"/>
      <c r="B701" s="31"/>
      <c r="C701" s="463"/>
      <c r="D701" s="463"/>
      <c r="E701" s="463"/>
      <c r="F701" s="467"/>
      <c r="G701" s="467"/>
      <c r="H701" s="468"/>
      <c r="I701" s="468"/>
      <c r="J701" s="467"/>
      <c r="K701" s="469"/>
      <c r="L701" s="469"/>
      <c r="M701" s="469"/>
      <c r="N701" s="469"/>
      <c r="O701" s="470"/>
      <c r="P701" s="469"/>
      <c r="Q701" s="469"/>
      <c r="R701" s="469"/>
      <c r="S701" s="469"/>
      <c r="T701" s="35"/>
      <c r="U701" s="35"/>
      <c r="V701" s="35"/>
      <c r="W701" s="35"/>
      <c r="X701" s="35"/>
      <c r="Y701" s="35"/>
      <c r="Z701" s="35"/>
      <c r="AA701" s="35"/>
      <c r="AB701" s="35"/>
      <c r="AC701" s="35"/>
      <c r="AD701" s="35"/>
      <c r="AE701" s="35"/>
      <c r="AF701" s="35"/>
      <c r="AG701" s="35"/>
      <c r="AH701" s="35"/>
      <c r="AI701" s="35"/>
      <c r="AJ701" s="35"/>
      <c r="AK701" s="35"/>
      <c r="AL701" s="35"/>
      <c r="AM701" s="470"/>
    </row>
    <row r="702" spans="1:39" ht="18" customHeight="1">
      <c r="A702" s="463"/>
      <c r="B702" s="31"/>
      <c r="C702" s="463"/>
      <c r="D702" s="463"/>
      <c r="E702" s="463"/>
      <c r="F702" s="467"/>
      <c r="G702" s="467"/>
      <c r="H702" s="468"/>
      <c r="I702" s="468"/>
      <c r="J702" s="467"/>
      <c r="K702" s="469"/>
      <c r="L702" s="469"/>
      <c r="M702" s="469"/>
      <c r="N702" s="469"/>
      <c r="O702" s="470"/>
      <c r="P702" s="469"/>
      <c r="Q702" s="469"/>
      <c r="R702" s="469"/>
      <c r="S702" s="469"/>
      <c r="T702" s="35"/>
      <c r="U702" s="35"/>
      <c r="V702" s="35"/>
      <c r="W702" s="35"/>
      <c r="X702" s="35"/>
      <c r="Y702" s="35"/>
      <c r="Z702" s="35"/>
      <c r="AA702" s="35"/>
      <c r="AB702" s="35"/>
      <c r="AC702" s="35"/>
      <c r="AD702" s="35"/>
      <c r="AE702" s="35"/>
      <c r="AF702" s="35"/>
      <c r="AG702" s="35"/>
      <c r="AH702" s="35"/>
      <c r="AI702" s="35"/>
      <c r="AJ702" s="35"/>
      <c r="AK702" s="35"/>
      <c r="AL702" s="35"/>
      <c r="AM702" s="470"/>
    </row>
    <row r="703" spans="1:39" ht="18" customHeight="1">
      <c r="A703" s="463"/>
      <c r="B703" s="31"/>
      <c r="C703" s="463"/>
      <c r="D703" s="463"/>
      <c r="E703" s="463"/>
      <c r="F703" s="467"/>
      <c r="G703" s="467"/>
      <c r="H703" s="468"/>
      <c r="I703" s="468"/>
      <c r="J703" s="467"/>
      <c r="K703" s="469"/>
      <c r="L703" s="469"/>
      <c r="M703" s="469"/>
      <c r="N703" s="469"/>
      <c r="O703" s="470"/>
      <c r="P703" s="469"/>
      <c r="Q703" s="469"/>
      <c r="R703" s="469"/>
      <c r="S703" s="469"/>
      <c r="T703" s="35"/>
      <c r="U703" s="35"/>
      <c r="V703" s="35"/>
      <c r="W703" s="35"/>
      <c r="X703" s="35"/>
      <c r="Y703" s="35"/>
      <c r="Z703" s="35"/>
      <c r="AA703" s="35"/>
      <c r="AB703" s="35"/>
      <c r="AC703" s="35"/>
      <c r="AD703" s="35"/>
      <c r="AE703" s="35"/>
      <c r="AF703" s="35"/>
      <c r="AG703" s="35"/>
      <c r="AH703" s="35"/>
      <c r="AI703" s="35"/>
      <c r="AJ703" s="35"/>
      <c r="AK703" s="35"/>
      <c r="AL703" s="35"/>
      <c r="AM703" s="470"/>
    </row>
    <row r="704" spans="1:39" ht="18" customHeight="1">
      <c r="A704" s="463"/>
      <c r="B704" s="31"/>
      <c r="C704" s="463"/>
      <c r="D704" s="463"/>
      <c r="E704" s="463"/>
      <c r="F704" s="467"/>
      <c r="G704" s="467"/>
      <c r="H704" s="468"/>
      <c r="I704" s="468"/>
      <c r="J704" s="467"/>
      <c r="K704" s="469"/>
      <c r="L704" s="469"/>
      <c r="M704" s="469"/>
      <c r="N704" s="469"/>
      <c r="O704" s="470"/>
      <c r="P704" s="469"/>
      <c r="Q704" s="469"/>
      <c r="R704" s="469"/>
      <c r="S704" s="469"/>
      <c r="T704" s="35"/>
      <c r="U704" s="35"/>
      <c r="V704" s="35"/>
      <c r="W704" s="35"/>
      <c r="X704" s="35"/>
      <c r="Y704" s="35"/>
      <c r="Z704" s="35"/>
      <c r="AA704" s="35"/>
      <c r="AB704" s="35"/>
      <c r="AC704" s="35"/>
      <c r="AD704" s="35"/>
      <c r="AE704" s="35"/>
      <c r="AF704" s="35"/>
      <c r="AG704" s="35"/>
      <c r="AH704" s="35"/>
      <c r="AI704" s="35"/>
      <c r="AJ704" s="35"/>
      <c r="AK704" s="35"/>
      <c r="AL704" s="35"/>
      <c r="AM704" s="470"/>
    </row>
    <row r="705" spans="1:39" ht="18" customHeight="1">
      <c r="A705" s="463"/>
      <c r="B705" s="31"/>
      <c r="C705" s="463"/>
      <c r="D705" s="463"/>
      <c r="E705" s="463"/>
      <c r="F705" s="467"/>
      <c r="G705" s="467"/>
      <c r="H705" s="468"/>
      <c r="I705" s="468"/>
      <c r="J705" s="467"/>
      <c r="K705" s="469"/>
      <c r="L705" s="469"/>
      <c r="M705" s="469"/>
      <c r="N705" s="469"/>
      <c r="O705" s="470"/>
      <c r="P705" s="469"/>
      <c r="Q705" s="469"/>
      <c r="R705" s="469"/>
      <c r="S705" s="469"/>
      <c r="T705" s="35"/>
      <c r="U705" s="35"/>
      <c r="V705" s="35"/>
      <c r="W705" s="35"/>
      <c r="X705" s="35"/>
      <c r="Y705" s="35"/>
      <c r="Z705" s="35"/>
      <c r="AA705" s="35"/>
      <c r="AB705" s="35"/>
      <c r="AC705" s="35"/>
      <c r="AD705" s="35"/>
      <c r="AE705" s="35"/>
      <c r="AF705" s="35"/>
      <c r="AG705" s="35"/>
      <c r="AH705" s="35"/>
      <c r="AI705" s="35"/>
      <c r="AJ705" s="35"/>
      <c r="AK705" s="35"/>
      <c r="AL705" s="35"/>
      <c r="AM705" s="470"/>
    </row>
    <row r="706" spans="1:39" ht="18" customHeight="1">
      <c r="A706" s="463"/>
      <c r="B706" s="31"/>
      <c r="C706" s="463"/>
      <c r="D706" s="463"/>
      <c r="E706" s="463"/>
      <c r="F706" s="467"/>
      <c r="G706" s="467"/>
      <c r="H706" s="468"/>
      <c r="I706" s="468"/>
      <c r="J706" s="467"/>
      <c r="K706" s="469"/>
      <c r="L706" s="469"/>
      <c r="M706" s="469"/>
      <c r="N706" s="469"/>
      <c r="O706" s="470"/>
      <c r="P706" s="469"/>
      <c r="Q706" s="469"/>
      <c r="R706" s="469"/>
      <c r="S706" s="469"/>
      <c r="T706" s="35"/>
      <c r="U706" s="35"/>
      <c r="V706" s="35"/>
      <c r="W706" s="35"/>
      <c r="X706" s="35"/>
      <c r="Y706" s="35"/>
      <c r="Z706" s="35"/>
      <c r="AA706" s="35"/>
      <c r="AB706" s="35"/>
      <c r="AC706" s="35"/>
      <c r="AD706" s="35"/>
      <c r="AE706" s="35"/>
      <c r="AF706" s="35"/>
      <c r="AG706" s="35"/>
      <c r="AH706" s="35"/>
      <c r="AI706" s="35"/>
      <c r="AJ706" s="35"/>
      <c r="AK706" s="35"/>
      <c r="AL706" s="35"/>
      <c r="AM706" s="470"/>
    </row>
    <row r="707" spans="1:39" ht="18" customHeight="1">
      <c r="A707" s="463"/>
      <c r="B707" s="31"/>
      <c r="C707" s="463"/>
      <c r="D707" s="463"/>
      <c r="E707" s="463"/>
      <c r="F707" s="467"/>
      <c r="G707" s="467"/>
      <c r="H707" s="468"/>
      <c r="I707" s="468"/>
      <c r="J707" s="467"/>
      <c r="K707" s="469"/>
      <c r="L707" s="469"/>
      <c r="M707" s="469"/>
      <c r="N707" s="469"/>
      <c r="O707" s="470"/>
      <c r="P707" s="469"/>
      <c r="Q707" s="469"/>
      <c r="R707" s="469"/>
      <c r="S707" s="469"/>
      <c r="T707" s="35"/>
      <c r="U707" s="35"/>
      <c r="V707" s="35"/>
      <c r="W707" s="35"/>
      <c r="X707" s="35"/>
      <c r="Y707" s="35"/>
      <c r="Z707" s="35"/>
      <c r="AA707" s="35"/>
      <c r="AB707" s="35"/>
      <c r="AC707" s="35"/>
      <c r="AD707" s="35"/>
      <c r="AE707" s="35"/>
      <c r="AF707" s="35"/>
      <c r="AG707" s="35"/>
      <c r="AH707" s="35"/>
      <c r="AI707" s="35"/>
      <c r="AJ707" s="35"/>
      <c r="AK707" s="35"/>
      <c r="AL707" s="35"/>
      <c r="AM707" s="470"/>
    </row>
    <row r="708" spans="1:39" ht="18" customHeight="1">
      <c r="A708" s="463"/>
      <c r="B708" s="31"/>
      <c r="C708" s="463"/>
      <c r="D708" s="463"/>
      <c r="E708" s="463"/>
      <c r="F708" s="467"/>
      <c r="G708" s="467"/>
      <c r="H708" s="468"/>
      <c r="I708" s="468"/>
      <c r="J708" s="467"/>
      <c r="K708" s="469"/>
      <c r="L708" s="469"/>
      <c r="M708" s="469"/>
      <c r="N708" s="469"/>
      <c r="O708" s="470"/>
      <c r="P708" s="469"/>
      <c r="Q708" s="469"/>
      <c r="R708" s="469"/>
      <c r="S708" s="469"/>
      <c r="T708" s="35"/>
      <c r="U708" s="35"/>
      <c r="V708" s="35"/>
      <c r="W708" s="35"/>
      <c r="X708" s="35"/>
      <c r="Y708" s="35"/>
      <c r="Z708" s="35"/>
      <c r="AA708" s="35"/>
      <c r="AB708" s="35"/>
      <c r="AC708" s="35"/>
      <c r="AD708" s="35"/>
      <c r="AE708" s="35"/>
      <c r="AF708" s="35"/>
      <c r="AG708" s="35"/>
      <c r="AH708" s="35"/>
      <c r="AI708" s="35"/>
      <c r="AJ708" s="35"/>
      <c r="AK708" s="35"/>
      <c r="AL708" s="35"/>
      <c r="AM708" s="470"/>
    </row>
    <row r="709" spans="1:39" ht="18" customHeight="1">
      <c r="A709" s="463"/>
      <c r="B709" s="31"/>
      <c r="C709" s="463"/>
      <c r="D709" s="463"/>
      <c r="E709" s="463"/>
      <c r="F709" s="467"/>
      <c r="G709" s="467"/>
      <c r="H709" s="468"/>
      <c r="I709" s="468"/>
      <c r="J709" s="467"/>
      <c r="K709" s="469"/>
      <c r="L709" s="469"/>
      <c r="M709" s="469"/>
      <c r="N709" s="469"/>
      <c r="O709" s="470"/>
      <c r="P709" s="469"/>
      <c r="Q709" s="469"/>
      <c r="R709" s="469"/>
      <c r="S709" s="469"/>
      <c r="T709" s="35"/>
      <c r="U709" s="35"/>
      <c r="V709" s="35"/>
      <c r="W709" s="35"/>
      <c r="X709" s="35"/>
      <c r="Y709" s="35"/>
      <c r="Z709" s="35"/>
      <c r="AA709" s="35"/>
      <c r="AB709" s="35"/>
      <c r="AC709" s="35"/>
      <c r="AD709" s="35"/>
      <c r="AE709" s="35"/>
      <c r="AF709" s="35"/>
      <c r="AG709" s="35"/>
      <c r="AH709" s="35"/>
      <c r="AI709" s="35"/>
      <c r="AJ709" s="35"/>
      <c r="AK709" s="35"/>
      <c r="AL709" s="35"/>
      <c r="AM709" s="470"/>
    </row>
    <row r="710" spans="1:39" ht="18" customHeight="1">
      <c r="A710" s="463"/>
      <c r="B710" s="31"/>
      <c r="C710" s="463"/>
      <c r="D710" s="463"/>
      <c r="E710" s="463"/>
      <c r="F710" s="467"/>
      <c r="G710" s="467"/>
      <c r="H710" s="468"/>
      <c r="I710" s="468"/>
      <c r="J710" s="467"/>
      <c r="K710" s="469"/>
      <c r="L710" s="469"/>
      <c r="M710" s="469"/>
      <c r="N710" s="469"/>
      <c r="O710" s="470"/>
      <c r="P710" s="469"/>
      <c r="Q710" s="469"/>
      <c r="R710" s="469"/>
      <c r="S710" s="469"/>
      <c r="T710" s="35"/>
      <c r="U710" s="35"/>
      <c r="V710" s="35"/>
      <c r="W710" s="35"/>
      <c r="X710" s="35"/>
      <c r="Y710" s="35"/>
      <c r="Z710" s="35"/>
      <c r="AA710" s="35"/>
      <c r="AB710" s="35"/>
      <c r="AC710" s="35"/>
      <c r="AD710" s="35"/>
      <c r="AE710" s="35"/>
      <c r="AF710" s="35"/>
      <c r="AG710" s="35"/>
      <c r="AH710" s="35"/>
      <c r="AI710" s="35"/>
      <c r="AJ710" s="35"/>
      <c r="AK710" s="35"/>
      <c r="AL710" s="35"/>
      <c r="AM710" s="470"/>
    </row>
    <row r="711" spans="1:39" ht="18" customHeight="1">
      <c r="A711" s="463"/>
      <c r="B711" s="31"/>
      <c r="C711" s="463"/>
      <c r="D711" s="463"/>
      <c r="E711" s="463"/>
      <c r="F711" s="467"/>
      <c r="G711" s="467"/>
      <c r="H711" s="468"/>
      <c r="I711" s="468"/>
      <c r="J711" s="467"/>
      <c r="K711" s="469"/>
      <c r="L711" s="469"/>
      <c r="M711" s="469"/>
      <c r="N711" s="469"/>
      <c r="O711" s="470"/>
      <c r="P711" s="469"/>
      <c r="Q711" s="469"/>
      <c r="R711" s="469"/>
      <c r="S711" s="469"/>
      <c r="T711" s="35"/>
      <c r="U711" s="35"/>
      <c r="V711" s="35"/>
      <c r="W711" s="35"/>
      <c r="X711" s="35"/>
      <c r="Y711" s="35"/>
      <c r="Z711" s="35"/>
      <c r="AA711" s="35"/>
      <c r="AB711" s="35"/>
      <c r="AC711" s="35"/>
      <c r="AD711" s="35"/>
      <c r="AE711" s="35"/>
      <c r="AF711" s="35"/>
      <c r="AG711" s="35"/>
      <c r="AH711" s="35"/>
      <c r="AI711" s="35"/>
      <c r="AJ711" s="35"/>
      <c r="AK711" s="35"/>
      <c r="AL711" s="35"/>
      <c r="AM711" s="470"/>
    </row>
    <row r="712" spans="1:39" ht="18" customHeight="1">
      <c r="A712" s="463"/>
      <c r="B712" s="31"/>
      <c r="C712" s="463"/>
      <c r="D712" s="463"/>
      <c r="E712" s="463"/>
      <c r="F712" s="467"/>
      <c r="G712" s="467"/>
      <c r="H712" s="468"/>
      <c r="I712" s="468"/>
      <c r="J712" s="467"/>
      <c r="K712" s="469"/>
      <c r="L712" s="469"/>
      <c r="M712" s="469"/>
      <c r="N712" s="469"/>
      <c r="O712" s="470"/>
      <c r="P712" s="469"/>
      <c r="Q712" s="469"/>
      <c r="R712" s="469"/>
      <c r="S712" s="469"/>
      <c r="T712" s="35"/>
      <c r="U712" s="35"/>
      <c r="V712" s="35"/>
      <c r="W712" s="35"/>
      <c r="X712" s="35"/>
      <c r="Y712" s="35"/>
      <c r="Z712" s="35"/>
      <c r="AA712" s="35"/>
      <c r="AB712" s="35"/>
      <c r="AC712" s="35"/>
      <c r="AD712" s="35"/>
      <c r="AE712" s="35"/>
      <c r="AF712" s="35"/>
      <c r="AG712" s="35"/>
      <c r="AH712" s="35"/>
      <c r="AI712" s="35"/>
      <c r="AJ712" s="35"/>
      <c r="AK712" s="35"/>
      <c r="AL712" s="35"/>
      <c r="AM712" s="470"/>
    </row>
    <row r="713" spans="1:39" ht="18" customHeight="1">
      <c r="A713" s="463"/>
      <c r="B713" s="31"/>
      <c r="C713" s="463"/>
      <c r="D713" s="463"/>
      <c r="E713" s="463"/>
      <c r="F713" s="467"/>
      <c r="G713" s="467"/>
      <c r="H713" s="468"/>
      <c r="I713" s="468"/>
      <c r="J713" s="467"/>
      <c r="K713" s="469"/>
      <c r="L713" s="469"/>
      <c r="M713" s="469"/>
      <c r="N713" s="469"/>
      <c r="O713" s="470"/>
      <c r="P713" s="469"/>
      <c r="Q713" s="469"/>
      <c r="R713" s="469"/>
      <c r="S713" s="469"/>
      <c r="T713" s="35"/>
      <c r="U713" s="35"/>
      <c r="V713" s="35"/>
      <c r="W713" s="35"/>
      <c r="X713" s="35"/>
      <c r="Y713" s="35"/>
      <c r="Z713" s="35"/>
      <c r="AA713" s="35"/>
      <c r="AB713" s="35"/>
      <c r="AC713" s="35"/>
      <c r="AD713" s="35"/>
      <c r="AE713" s="35"/>
      <c r="AF713" s="35"/>
      <c r="AG713" s="35"/>
      <c r="AH713" s="35"/>
      <c r="AI713" s="35"/>
      <c r="AJ713" s="35"/>
      <c r="AK713" s="35"/>
      <c r="AL713" s="35"/>
      <c r="AM713" s="470"/>
    </row>
    <row r="714" spans="1:39" ht="18" customHeight="1">
      <c r="A714" s="463"/>
      <c r="B714" s="31"/>
      <c r="C714" s="463"/>
      <c r="D714" s="463"/>
      <c r="E714" s="463"/>
      <c r="F714" s="467"/>
      <c r="G714" s="467"/>
      <c r="H714" s="468"/>
      <c r="I714" s="468"/>
      <c r="J714" s="467"/>
      <c r="K714" s="469"/>
      <c r="L714" s="469"/>
      <c r="M714" s="469"/>
      <c r="N714" s="469"/>
      <c r="O714" s="470"/>
      <c r="P714" s="469"/>
      <c r="Q714" s="469"/>
      <c r="R714" s="469"/>
      <c r="S714" s="469"/>
      <c r="T714" s="35"/>
      <c r="U714" s="35"/>
      <c r="V714" s="35"/>
      <c r="W714" s="35"/>
      <c r="X714" s="35"/>
      <c r="Y714" s="35"/>
      <c r="Z714" s="35"/>
      <c r="AA714" s="35"/>
      <c r="AB714" s="35"/>
      <c r="AC714" s="35"/>
      <c r="AD714" s="35"/>
      <c r="AE714" s="35"/>
      <c r="AF714" s="35"/>
      <c r="AG714" s="35"/>
      <c r="AH714" s="35"/>
      <c r="AI714" s="35"/>
      <c r="AJ714" s="35"/>
      <c r="AK714" s="35"/>
      <c r="AL714" s="35"/>
      <c r="AM714" s="470"/>
    </row>
    <row r="715" spans="1:39" ht="18" customHeight="1">
      <c r="A715" s="463"/>
      <c r="B715" s="31"/>
      <c r="C715" s="463"/>
      <c r="D715" s="463"/>
      <c r="E715" s="463"/>
      <c r="F715" s="467"/>
      <c r="G715" s="467"/>
      <c r="H715" s="468"/>
      <c r="I715" s="468"/>
      <c r="J715" s="467"/>
      <c r="K715" s="469"/>
      <c r="L715" s="469"/>
      <c r="M715" s="469"/>
      <c r="N715" s="469"/>
      <c r="O715" s="470"/>
      <c r="P715" s="469"/>
      <c r="Q715" s="469"/>
      <c r="R715" s="469"/>
      <c r="S715" s="469"/>
      <c r="T715" s="35"/>
      <c r="U715" s="35"/>
      <c r="V715" s="35"/>
      <c r="W715" s="35"/>
      <c r="X715" s="35"/>
      <c r="Y715" s="35"/>
      <c r="Z715" s="35"/>
      <c r="AA715" s="35"/>
      <c r="AB715" s="35"/>
      <c r="AC715" s="35"/>
      <c r="AD715" s="35"/>
      <c r="AE715" s="35"/>
      <c r="AF715" s="35"/>
      <c r="AG715" s="35"/>
      <c r="AH715" s="35"/>
      <c r="AI715" s="35"/>
      <c r="AJ715" s="35"/>
      <c r="AK715" s="35"/>
      <c r="AL715" s="35"/>
      <c r="AM715" s="470"/>
    </row>
    <row r="716" spans="1:39" ht="18" customHeight="1">
      <c r="A716" s="463"/>
      <c r="B716" s="31"/>
      <c r="C716" s="463"/>
      <c r="D716" s="463"/>
      <c r="E716" s="463"/>
      <c r="F716" s="467"/>
      <c r="G716" s="467"/>
      <c r="H716" s="468"/>
      <c r="I716" s="468"/>
      <c r="J716" s="467"/>
      <c r="K716" s="469"/>
      <c r="L716" s="469"/>
      <c r="M716" s="469"/>
      <c r="N716" s="469"/>
      <c r="O716" s="470"/>
      <c r="P716" s="469"/>
      <c r="Q716" s="469"/>
      <c r="R716" s="469"/>
      <c r="S716" s="469"/>
      <c r="T716" s="35"/>
      <c r="U716" s="35"/>
      <c r="V716" s="35"/>
      <c r="W716" s="35"/>
      <c r="X716" s="35"/>
      <c r="Y716" s="35"/>
      <c r="Z716" s="35"/>
      <c r="AA716" s="35"/>
      <c r="AB716" s="35"/>
      <c r="AC716" s="35"/>
      <c r="AD716" s="35"/>
      <c r="AE716" s="35"/>
      <c r="AF716" s="35"/>
      <c r="AG716" s="35"/>
      <c r="AH716" s="35"/>
      <c r="AI716" s="35"/>
      <c r="AJ716" s="35"/>
      <c r="AK716" s="35"/>
      <c r="AL716" s="35"/>
      <c r="AM716" s="470"/>
    </row>
    <row r="717" spans="1:39" ht="18" customHeight="1">
      <c r="A717" s="463"/>
      <c r="B717" s="31"/>
      <c r="C717" s="463"/>
      <c r="D717" s="463"/>
      <c r="E717" s="463"/>
      <c r="F717" s="467"/>
      <c r="G717" s="467"/>
      <c r="H717" s="468"/>
      <c r="I717" s="468"/>
      <c r="J717" s="467"/>
      <c r="K717" s="469"/>
      <c r="L717" s="469"/>
      <c r="M717" s="469"/>
      <c r="N717" s="469"/>
      <c r="O717" s="470"/>
      <c r="P717" s="469"/>
      <c r="Q717" s="469"/>
      <c r="R717" s="469"/>
      <c r="S717" s="469"/>
      <c r="T717" s="35"/>
      <c r="U717" s="35"/>
      <c r="V717" s="35"/>
      <c r="W717" s="35"/>
      <c r="X717" s="35"/>
      <c r="Y717" s="35"/>
      <c r="Z717" s="35"/>
      <c r="AA717" s="35"/>
      <c r="AB717" s="35"/>
      <c r="AC717" s="35"/>
      <c r="AD717" s="35"/>
      <c r="AE717" s="35"/>
      <c r="AF717" s="35"/>
      <c r="AG717" s="35"/>
      <c r="AH717" s="35"/>
      <c r="AI717" s="35"/>
      <c r="AJ717" s="35"/>
      <c r="AK717" s="35"/>
      <c r="AL717" s="35"/>
      <c r="AM717" s="470"/>
    </row>
    <row r="718" spans="1:39" ht="18" customHeight="1">
      <c r="A718" s="463"/>
      <c r="B718" s="31"/>
      <c r="C718" s="463"/>
      <c r="D718" s="463"/>
      <c r="E718" s="463"/>
      <c r="F718" s="467"/>
      <c r="G718" s="467"/>
      <c r="H718" s="468"/>
      <c r="I718" s="468"/>
      <c r="J718" s="467"/>
      <c r="K718" s="469"/>
      <c r="L718" s="469"/>
      <c r="M718" s="469"/>
      <c r="N718" s="469"/>
      <c r="O718" s="470"/>
      <c r="P718" s="469"/>
      <c r="Q718" s="469"/>
      <c r="R718" s="469"/>
      <c r="S718" s="469"/>
      <c r="T718" s="35"/>
      <c r="U718" s="35"/>
      <c r="V718" s="35"/>
      <c r="W718" s="35"/>
      <c r="X718" s="35"/>
      <c r="Y718" s="35"/>
      <c r="Z718" s="35"/>
      <c r="AA718" s="35"/>
      <c r="AB718" s="35"/>
      <c r="AC718" s="35"/>
      <c r="AD718" s="35"/>
      <c r="AE718" s="35"/>
      <c r="AF718" s="35"/>
      <c r="AG718" s="35"/>
      <c r="AH718" s="35"/>
      <c r="AI718" s="35"/>
      <c r="AJ718" s="35"/>
      <c r="AK718" s="35"/>
      <c r="AL718" s="35"/>
      <c r="AM718" s="470"/>
    </row>
    <row r="719" spans="1:39" ht="18" customHeight="1">
      <c r="A719" s="463"/>
      <c r="B719" s="31"/>
      <c r="C719" s="463"/>
      <c r="D719" s="463"/>
      <c r="E719" s="463"/>
      <c r="F719" s="467"/>
      <c r="G719" s="467"/>
      <c r="H719" s="468"/>
      <c r="I719" s="468"/>
      <c r="J719" s="467"/>
      <c r="K719" s="469"/>
      <c r="L719" s="469"/>
      <c r="M719" s="469"/>
      <c r="N719" s="469"/>
      <c r="O719" s="470"/>
      <c r="P719" s="469"/>
      <c r="Q719" s="469"/>
      <c r="R719" s="469"/>
      <c r="S719" s="469"/>
      <c r="T719" s="35"/>
      <c r="U719" s="35"/>
      <c r="V719" s="35"/>
      <c r="W719" s="35"/>
      <c r="X719" s="35"/>
      <c r="Y719" s="35"/>
      <c r="Z719" s="35"/>
      <c r="AA719" s="35"/>
      <c r="AB719" s="35"/>
      <c r="AC719" s="35"/>
      <c r="AD719" s="35"/>
      <c r="AE719" s="35"/>
      <c r="AF719" s="35"/>
      <c r="AG719" s="35"/>
      <c r="AH719" s="35"/>
      <c r="AI719" s="35"/>
      <c r="AJ719" s="35"/>
      <c r="AK719" s="35"/>
      <c r="AL719" s="35"/>
      <c r="AM719" s="470"/>
    </row>
    <row r="720" spans="1:39" ht="18" customHeight="1">
      <c r="A720" s="463"/>
      <c r="B720" s="31"/>
      <c r="C720" s="463"/>
      <c r="D720" s="463"/>
      <c r="E720" s="463"/>
      <c r="F720" s="467"/>
      <c r="G720" s="467"/>
      <c r="H720" s="468"/>
      <c r="I720" s="468"/>
      <c r="J720" s="467"/>
      <c r="K720" s="469"/>
      <c r="L720" s="469"/>
      <c r="M720" s="469"/>
      <c r="N720" s="469"/>
      <c r="O720" s="470"/>
      <c r="P720" s="469"/>
      <c r="Q720" s="469"/>
      <c r="R720" s="469"/>
      <c r="S720" s="469"/>
      <c r="T720" s="35"/>
      <c r="U720" s="35"/>
      <c r="V720" s="35"/>
      <c r="W720" s="35"/>
      <c r="X720" s="35"/>
      <c r="Y720" s="35"/>
      <c r="Z720" s="35"/>
      <c r="AA720" s="35"/>
      <c r="AB720" s="35"/>
      <c r="AC720" s="35"/>
      <c r="AD720" s="35"/>
      <c r="AE720" s="35"/>
      <c r="AF720" s="35"/>
      <c r="AG720" s="35"/>
      <c r="AH720" s="35"/>
      <c r="AI720" s="35"/>
      <c r="AJ720" s="35"/>
      <c r="AK720" s="35"/>
      <c r="AL720" s="35"/>
      <c r="AM720" s="470"/>
    </row>
    <row r="721" spans="1:39" ht="18" customHeight="1">
      <c r="A721" s="463"/>
      <c r="B721" s="31"/>
      <c r="C721" s="463"/>
      <c r="D721" s="463"/>
      <c r="E721" s="463"/>
      <c r="F721" s="467"/>
      <c r="G721" s="467"/>
      <c r="H721" s="468"/>
      <c r="I721" s="468"/>
      <c r="J721" s="467"/>
      <c r="K721" s="469"/>
      <c r="L721" s="469"/>
      <c r="M721" s="469"/>
      <c r="N721" s="469"/>
      <c r="O721" s="470"/>
      <c r="P721" s="469"/>
      <c r="Q721" s="469"/>
      <c r="R721" s="469"/>
      <c r="S721" s="469"/>
      <c r="T721" s="35"/>
      <c r="U721" s="35"/>
      <c r="V721" s="35"/>
      <c r="W721" s="35"/>
      <c r="X721" s="35"/>
      <c r="Y721" s="35"/>
      <c r="Z721" s="35"/>
      <c r="AA721" s="35"/>
      <c r="AB721" s="35"/>
      <c r="AC721" s="35"/>
      <c r="AD721" s="35"/>
      <c r="AE721" s="35"/>
      <c r="AF721" s="35"/>
      <c r="AG721" s="35"/>
      <c r="AH721" s="35"/>
      <c r="AI721" s="35"/>
      <c r="AJ721" s="35"/>
      <c r="AK721" s="35"/>
      <c r="AL721" s="35"/>
      <c r="AM721" s="470"/>
    </row>
    <row r="722" spans="1:39" ht="18" customHeight="1">
      <c r="A722" s="463"/>
      <c r="B722" s="31"/>
      <c r="C722" s="463"/>
      <c r="D722" s="463"/>
      <c r="E722" s="463"/>
      <c r="F722" s="467"/>
      <c r="G722" s="467"/>
      <c r="H722" s="468"/>
      <c r="I722" s="468"/>
      <c r="J722" s="467"/>
      <c r="K722" s="469"/>
      <c r="L722" s="469"/>
      <c r="M722" s="469"/>
      <c r="N722" s="469"/>
      <c r="O722" s="470"/>
      <c r="P722" s="469"/>
      <c r="Q722" s="469"/>
      <c r="R722" s="469"/>
      <c r="S722" s="469"/>
      <c r="T722" s="35"/>
      <c r="U722" s="35"/>
      <c r="V722" s="35"/>
      <c r="W722" s="35"/>
      <c r="X722" s="35"/>
      <c r="Y722" s="35"/>
      <c r="Z722" s="35"/>
      <c r="AA722" s="35"/>
      <c r="AB722" s="35"/>
      <c r="AC722" s="35"/>
      <c r="AD722" s="35"/>
      <c r="AE722" s="35"/>
      <c r="AF722" s="35"/>
      <c r="AG722" s="35"/>
      <c r="AH722" s="35"/>
      <c r="AI722" s="35"/>
      <c r="AJ722" s="35"/>
      <c r="AK722" s="35"/>
      <c r="AL722" s="35"/>
      <c r="AM722" s="470"/>
    </row>
    <row r="723" spans="1:39" ht="18" customHeight="1">
      <c r="A723" s="463"/>
      <c r="B723" s="31"/>
      <c r="C723" s="463"/>
      <c r="D723" s="463"/>
      <c r="E723" s="463"/>
      <c r="F723" s="467"/>
      <c r="G723" s="467"/>
      <c r="H723" s="468"/>
      <c r="I723" s="468"/>
      <c r="J723" s="467"/>
      <c r="K723" s="469"/>
      <c r="L723" s="469"/>
      <c r="M723" s="469"/>
      <c r="N723" s="469"/>
      <c r="O723" s="470"/>
      <c r="P723" s="469"/>
      <c r="Q723" s="469"/>
      <c r="R723" s="469"/>
      <c r="S723" s="469"/>
      <c r="T723" s="35"/>
      <c r="U723" s="35"/>
      <c r="V723" s="35"/>
      <c r="W723" s="35"/>
      <c r="X723" s="35"/>
      <c r="Y723" s="35"/>
      <c r="Z723" s="35"/>
      <c r="AA723" s="35"/>
      <c r="AB723" s="35"/>
      <c r="AC723" s="35"/>
      <c r="AD723" s="35"/>
      <c r="AE723" s="35"/>
      <c r="AF723" s="35"/>
      <c r="AG723" s="35"/>
      <c r="AH723" s="35"/>
      <c r="AI723" s="35"/>
      <c r="AJ723" s="35"/>
      <c r="AK723" s="35"/>
      <c r="AL723" s="35"/>
      <c r="AM723" s="470"/>
    </row>
    <row r="724" spans="1:39" ht="18" customHeight="1">
      <c r="A724" s="463"/>
      <c r="B724" s="31"/>
      <c r="C724" s="463"/>
      <c r="D724" s="463"/>
      <c r="E724" s="463"/>
      <c r="F724" s="467"/>
      <c r="G724" s="467"/>
      <c r="H724" s="468"/>
      <c r="I724" s="468"/>
      <c r="J724" s="467"/>
      <c r="K724" s="469"/>
      <c r="L724" s="469"/>
      <c r="M724" s="469"/>
      <c r="N724" s="469"/>
      <c r="O724" s="470"/>
      <c r="P724" s="469"/>
      <c r="Q724" s="469"/>
      <c r="R724" s="469"/>
      <c r="S724" s="469"/>
      <c r="T724" s="35"/>
      <c r="U724" s="35"/>
      <c r="V724" s="35"/>
      <c r="W724" s="35"/>
      <c r="X724" s="35"/>
      <c r="Y724" s="35"/>
      <c r="Z724" s="35"/>
      <c r="AA724" s="35"/>
      <c r="AB724" s="35"/>
      <c r="AC724" s="35"/>
      <c r="AD724" s="35"/>
      <c r="AE724" s="35"/>
      <c r="AF724" s="35"/>
      <c r="AG724" s="35"/>
      <c r="AH724" s="35"/>
      <c r="AI724" s="35"/>
      <c r="AJ724" s="35"/>
      <c r="AK724" s="35"/>
      <c r="AL724" s="35"/>
      <c r="AM724" s="470"/>
    </row>
    <row r="725" spans="1:39" ht="18" customHeight="1">
      <c r="A725" s="463"/>
      <c r="B725" s="31"/>
      <c r="C725" s="463"/>
      <c r="D725" s="463"/>
      <c r="E725" s="463"/>
      <c r="F725" s="467"/>
      <c r="G725" s="467"/>
      <c r="H725" s="468"/>
      <c r="I725" s="468"/>
      <c r="J725" s="467"/>
      <c r="K725" s="469"/>
      <c r="L725" s="469"/>
      <c r="M725" s="469"/>
      <c r="N725" s="469"/>
      <c r="O725" s="470"/>
      <c r="P725" s="469"/>
      <c r="Q725" s="469"/>
      <c r="R725" s="469"/>
      <c r="S725" s="469"/>
      <c r="T725" s="35"/>
      <c r="U725" s="35"/>
      <c r="V725" s="35"/>
      <c r="W725" s="35"/>
      <c r="X725" s="35"/>
      <c r="Y725" s="35"/>
      <c r="Z725" s="35"/>
      <c r="AA725" s="35"/>
      <c r="AB725" s="35"/>
      <c r="AC725" s="35"/>
      <c r="AD725" s="35"/>
      <c r="AE725" s="35"/>
      <c r="AF725" s="35"/>
      <c r="AG725" s="35"/>
      <c r="AH725" s="35"/>
      <c r="AI725" s="35"/>
      <c r="AJ725" s="35"/>
      <c r="AK725" s="35"/>
      <c r="AL725" s="35"/>
      <c r="AM725" s="470"/>
    </row>
    <row r="726" spans="1:39" ht="18" customHeight="1">
      <c r="A726" s="463"/>
      <c r="B726" s="31"/>
      <c r="C726" s="463"/>
      <c r="D726" s="463"/>
      <c r="E726" s="463"/>
      <c r="F726" s="467"/>
      <c r="G726" s="467"/>
      <c r="H726" s="468"/>
      <c r="I726" s="468"/>
      <c r="J726" s="467"/>
      <c r="K726" s="469"/>
      <c r="L726" s="469"/>
      <c r="M726" s="469"/>
      <c r="N726" s="469"/>
      <c r="O726" s="470"/>
      <c r="P726" s="469"/>
      <c r="Q726" s="469"/>
      <c r="R726" s="469"/>
      <c r="S726" s="469"/>
      <c r="T726" s="35"/>
      <c r="U726" s="35"/>
      <c r="V726" s="35"/>
      <c r="W726" s="35"/>
      <c r="X726" s="35"/>
      <c r="Y726" s="35"/>
      <c r="Z726" s="35"/>
      <c r="AA726" s="35"/>
      <c r="AB726" s="35"/>
      <c r="AC726" s="35"/>
      <c r="AD726" s="35"/>
      <c r="AE726" s="35"/>
      <c r="AF726" s="35"/>
      <c r="AG726" s="35"/>
      <c r="AH726" s="35"/>
      <c r="AI726" s="35"/>
      <c r="AJ726" s="35"/>
      <c r="AK726" s="35"/>
      <c r="AL726" s="35"/>
      <c r="AM726" s="470"/>
    </row>
    <row r="727" spans="1:39" ht="18" customHeight="1">
      <c r="A727" s="463"/>
      <c r="B727" s="31"/>
      <c r="C727" s="463"/>
      <c r="D727" s="463"/>
      <c r="E727" s="463"/>
      <c r="F727" s="467"/>
      <c r="G727" s="467"/>
      <c r="H727" s="468"/>
      <c r="I727" s="468"/>
      <c r="J727" s="467"/>
      <c r="K727" s="469"/>
      <c r="L727" s="469"/>
      <c r="M727" s="469"/>
      <c r="N727" s="469"/>
      <c r="O727" s="470"/>
      <c r="P727" s="469"/>
      <c r="Q727" s="469"/>
      <c r="R727" s="469"/>
      <c r="S727" s="469"/>
      <c r="T727" s="35"/>
      <c r="U727" s="35"/>
      <c r="V727" s="35"/>
      <c r="W727" s="35"/>
      <c r="X727" s="35"/>
      <c r="Y727" s="35"/>
      <c r="Z727" s="35"/>
      <c r="AA727" s="35"/>
      <c r="AB727" s="35"/>
      <c r="AC727" s="35"/>
      <c r="AD727" s="35"/>
      <c r="AE727" s="35"/>
      <c r="AF727" s="35"/>
      <c r="AG727" s="35"/>
      <c r="AH727" s="35"/>
      <c r="AI727" s="35"/>
      <c r="AJ727" s="35"/>
      <c r="AK727" s="35"/>
      <c r="AL727" s="35"/>
      <c r="AM727" s="470"/>
    </row>
    <row r="728" spans="1:39" ht="18" customHeight="1">
      <c r="A728" s="463"/>
      <c r="B728" s="31"/>
      <c r="C728" s="463"/>
      <c r="D728" s="463"/>
      <c r="E728" s="463"/>
      <c r="F728" s="467"/>
      <c r="G728" s="467"/>
      <c r="H728" s="468"/>
      <c r="I728" s="468"/>
      <c r="J728" s="467"/>
      <c r="K728" s="469"/>
      <c r="L728" s="469"/>
      <c r="M728" s="469"/>
      <c r="N728" s="469"/>
      <c r="O728" s="470"/>
      <c r="P728" s="469"/>
      <c r="Q728" s="469"/>
      <c r="R728" s="469"/>
      <c r="S728" s="469"/>
      <c r="T728" s="35"/>
      <c r="U728" s="35"/>
      <c r="V728" s="35"/>
      <c r="W728" s="35"/>
      <c r="X728" s="35"/>
      <c r="Y728" s="35"/>
      <c r="Z728" s="35"/>
      <c r="AA728" s="35"/>
      <c r="AB728" s="35"/>
      <c r="AC728" s="35"/>
      <c r="AD728" s="35"/>
      <c r="AE728" s="35"/>
      <c r="AF728" s="35"/>
      <c r="AG728" s="35"/>
      <c r="AH728" s="35"/>
      <c r="AI728" s="35"/>
      <c r="AJ728" s="35"/>
      <c r="AK728" s="35"/>
      <c r="AL728" s="35"/>
      <c r="AM728" s="470"/>
    </row>
    <row r="729" spans="1:39" ht="18" customHeight="1">
      <c r="A729" s="463"/>
      <c r="B729" s="31"/>
      <c r="C729" s="463"/>
      <c r="D729" s="463"/>
      <c r="E729" s="463"/>
      <c r="F729" s="467"/>
      <c r="G729" s="467"/>
      <c r="H729" s="468"/>
      <c r="I729" s="468"/>
      <c r="J729" s="467"/>
      <c r="K729" s="469"/>
      <c r="L729" s="469"/>
      <c r="M729" s="469"/>
      <c r="N729" s="469"/>
      <c r="O729" s="470"/>
      <c r="P729" s="469"/>
      <c r="Q729" s="469"/>
      <c r="R729" s="469"/>
      <c r="S729" s="469"/>
      <c r="T729" s="35"/>
      <c r="U729" s="35"/>
      <c r="V729" s="35"/>
      <c r="W729" s="35"/>
      <c r="X729" s="35"/>
      <c r="Y729" s="35"/>
      <c r="Z729" s="35"/>
      <c r="AA729" s="35"/>
      <c r="AB729" s="35"/>
      <c r="AC729" s="35"/>
      <c r="AD729" s="35"/>
      <c r="AE729" s="35"/>
      <c r="AF729" s="35"/>
      <c r="AG729" s="35"/>
      <c r="AH729" s="35"/>
      <c r="AI729" s="35"/>
      <c r="AJ729" s="35"/>
      <c r="AK729" s="35"/>
      <c r="AL729" s="35"/>
      <c r="AM729" s="470"/>
    </row>
    <row r="730" spans="1:39" ht="18" customHeight="1">
      <c r="A730" s="463"/>
      <c r="B730" s="31"/>
      <c r="C730" s="463"/>
      <c r="D730" s="463"/>
      <c r="E730" s="463"/>
      <c r="F730" s="467"/>
      <c r="G730" s="467"/>
      <c r="H730" s="468"/>
      <c r="I730" s="468"/>
      <c r="J730" s="467"/>
      <c r="K730" s="469"/>
      <c r="L730" s="469"/>
      <c r="M730" s="469"/>
      <c r="N730" s="469"/>
      <c r="O730" s="470"/>
      <c r="P730" s="469"/>
      <c r="Q730" s="469"/>
      <c r="R730" s="469"/>
      <c r="S730" s="469"/>
      <c r="T730" s="35"/>
      <c r="U730" s="35"/>
      <c r="V730" s="35"/>
      <c r="W730" s="35"/>
      <c r="X730" s="35"/>
      <c r="Y730" s="35"/>
      <c r="Z730" s="35"/>
      <c r="AA730" s="35"/>
      <c r="AB730" s="35"/>
      <c r="AC730" s="35"/>
      <c r="AD730" s="35"/>
      <c r="AE730" s="35"/>
      <c r="AF730" s="35"/>
      <c r="AG730" s="35"/>
      <c r="AH730" s="35"/>
      <c r="AI730" s="35"/>
      <c r="AJ730" s="35"/>
      <c r="AK730" s="35"/>
      <c r="AL730" s="35"/>
      <c r="AM730" s="470"/>
    </row>
    <row r="731" spans="1:39" ht="18" customHeight="1">
      <c r="A731" s="463"/>
      <c r="B731" s="31"/>
      <c r="C731" s="463"/>
      <c r="D731" s="463"/>
      <c r="E731" s="463"/>
      <c r="F731" s="467"/>
      <c r="G731" s="467"/>
      <c r="H731" s="468"/>
      <c r="I731" s="468"/>
      <c r="J731" s="467"/>
      <c r="K731" s="469"/>
      <c r="L731" s="469"/>
      <c r="M731" s="469"/>
      <c r="N731" s="469"/>
      <c r="O731" s="470"/>
      <c r="P731" s="469"/>
      <c r="Q731" s="469"/>
      <c r="R731" s="469"/>
      <c r="S731" s="469"/>
      <c r="T731" s="35"/>
      <c r="U731" s="35"/>
      <c r="V731" s="35"/>
      <c r="W731" s="35"/>
      <c r="X731" s="35"/>
      <c r="Y731" s="35"/>
      <c r="Z731" s="35"/>
      <c r="AA731" s="35"/>
      <c r="AB731" s="35"/>
      <c r="AC731" s="35"/>
      <c r="AD731" s="35"/>
      <c r="AE731" s="35"/>
      <c r="AF731" s="35"/>
      <c r="AG731" s="35"/>
      <c r="AH731" s="35"/>
      <c r="AI731" s="35"/>
      <c r="AJ731" s="35"/>
      <c r="AK731" s="35"/>
      <c r="AL731" s="35"/>
      <c r="AM731" s="470"/>
    </row>
    <row r="732" spans="1:39" ht="18" customHeight="1">
      <c r="A732" s="463"/>
      <c r="B732" s="31"/>
      <c r="C732" s="463"/>
      <c r="D732" s="463"/>
      <c r="E732" s="463"/>
      <c r="F732" s="467"/>
      <c r="G732" s="467"/>
      <c r="H732" s="468"/>
      <c r="I732" s="468"/>
      <c r="J732" s="467"/>
      <c r="K732" s="469"/>
      <c r="L732" s="469"/>
      <c r="M732" s="469"/>
      <c r="N732" s="469"/>
      <c r="O732" s="470"/>
      <c r="P732" s="469"/>
      <c r="Q732" s="469"/>
      <c r="R732" s="469"/>
      <c r="S732" s="469"/>
      <c r="T732" s="35"/>
      <c r="U732" s="35"/>
      <c r="V732" s="35"/>
      <c r="W732" s="35"/>
      <c r="X732" s="35"/>
      <c r="Y732" s="35"/>
      <c r="Z732" s="35"/>
      <c r="AA732" s="35"/>
      <c r="AB732" s="35"/>
      <c r="AC732" s="35"/>
      <c r="AD732" s="35"/>
      <c r="AE732" s="35"/>
      <c r="AF732" s="35"/>
      <c r="AG732" s="35"/>
      <c r="AH732" s="35"/>
      <c r="AI732" s="35"/>
      <c r="AJ732" s="35"/>
      <c r="AK732" s="35"/>
      <c r="AL732" s="35"/>
      <c r="AM732" s="470"/>
    </row>
    <row r="733" spans="1:39" ht="18" customHeight="1">
      <c r="A733" s="463"/>
      <c r="B733" s="31"/>
      <c r="C733" s="463"/>
      <c r="D733" s="463"/>
      <c r="E733" s="463"/>
      <c r="F733" s="467"/>
      <c r="G733" s="467"/>
      <c r="H733" s="468"/>
      <c r="I733" s="468"/>
      <c r="J733" s="467"/>
      <c r="K733" s="469"/>
      <c r="L733" s="469"/>
      <c r="M733" s="469"/>
      <c r="N733" s="469"/>
      <c r="O733" s="470"/>
      <c r="P733" s="469"/>
      <c r="Q733" s="469"/>
      <c r="R733" s="469"/>
      <c r="S733" s="469"/>
      <c r="T733" s="35"/>
      <c r="U733" s="35"/>
      <c r="V733" s="35"/>
      <c r="W733" s="35"/>
      <c r="X733" s="35"/>
      <c r="Y733" s="35"/>
      <c r="Z733" s="35"/>
      <c r="AA733" s="35"/>
      <c r="AB733" s="35"/>
      <c r="AC733" s="35"/>
      <c r="AD733" s="35"/>
      <c r="AE733" s="35"/>
      <c r="AF733" s="35"/>
      <c r="AG733" s="35"/>
      <c r="AH733" s="35"/>
      <c r="AI733" s="35"/>
      <c r="AJ733" s="35"/>
      <c r="AK733" s="35"/>
      <c r="AL733" s="35"/>
      <c r="AM733" s="470"/>
    </row>
    <row r="734" spans="1:39" ht="18" customHeight="1">
      <c r="A734" s="463"/>
      <c r="B734" s="31"/>
      <c r="C734" s="463"/>
      <c r="D734" s="463"/>
      <c r="E734" s="463"/>
      <c r="F734" s="467"/>
      <c r="G734" s="467"/>
      <c r="H734" s="468"/>
      <c r="I734" s="468"/>
      <c r="J734" s="467"/>
      <c r="K734" s="469"/>
      <c r="L734" s="469"/>
      <c r="M734" s="469"/>
      <c r="N734" s="469"/>
      <c r="O734" s="470"/>
      <c r="P734" s="469"/>
      <c r="Q734" s="469"/>
      <c r="R734" s="469"/>
      <c r="S734" s="469"/>
      <c r="T734" s="35"/>
      <c r="U734" s="35"/>
      <c r="V734" s="35"/>
      <c r="W734" s="35"/>
      <c r="X734" s="35"/>
      <c r="Y734" s="35"/>
      <c r="Z734" s="35"/>
      <c r="AA734" s="35"/>
      <c r="AB734" s="35"/>
      <c r="AC734" s="35"/>
      <c r="AD734" s="35"/>
      <c r="AE734" s="35"/>
      <c r="AF734" s="35"/>
      <c r="AG734" s="35"/>
      <c r="AH734" s="35"/>
      <c r="AI734" s="35"/>
      <c r="AJ734" s="35"/>
      <c r="AK734" s="35"/>
      <c r="AL734" s="35"/>
      <c r="AM734" s="470"/>
    </row>
    <row r="735" spans="1:39" ht="18" customHeight="1">
      <c r="A735" s="463"/>
      <c r="B735" s="31"/>
      <c r="C735" s="463"/>
      <c r="D735" s="463"/>
      <c r="E735" s="463"/>
      <c r="F735" s="467"/>
      <c r="G735" s="467"/>
      <c r="H735" s="468"/>
      <c r="I735" s="468"/>
      <c r="J735" s="467"/>
      <c r="K735" s="469"/>
      <c r="L735" s="469"/>
      <c r="M735" s="469"/>
      <c r="N735" s="469"/>
      <c r="O735" s="470"/>
      <c r="P735" s="469"/>
      <c r="Q735" s="469"/>
      <c r="R735" s="469"/>
      <c r="S735" s="469"/>
      <c r="T735" s="35"/>
      <c r="U735" s="35"/>
      <c r="V735" s="35"/>
      <c r="W735" s="35"/>
      <c r="X735" s="35"/>
      <c r="Y735" s="35"/>
      <c r="Z735" s="35"/>
      <c r="AA735" s="35"/>
      <c r="AB735" s="35"/>
      <c r="AC735" s="35"/>
      <c r="AD735" s="35"/>
      <c r="AE735" s="35"/>
      <c r="AF735" s="35"/>
      <c r="AG735" s="35"/>
      <c r="AH735" s="35"/>
      <c r="AI735" s="35"/>
      <c r="AJ735" s="35"/>
      <c r="AK735" s="35"/>
      <c r="AL735" s="35"/>
      <c r="AM735" s="470"/>
    </row>
    <row r="736" spans="1:39" ht="18" customHeight="1">
      <c r="A736" s="463"/>
      <c r="B736" s="31"/>
      <c r="C736" s="463"/>
      <c r="D736" s="463"/>
      <c r="E736" s="463"/>
      <c r="F736" s="467"/>
      <c r="G736" s="467"/>
      <c r="H736" s="468"/>
      <c r="I736" s="468"/>
      <c r="J736" s="467"/>
      <c r="K736" s="469"/>
      <c r="L736" s="469"/>
      <c r="M736" s="469"/>
      <c r="N736" s="469"/>
      <c r="O736" s="470"/>
      <c r="P736" s="469"/>
      <c r="Q736" s="469"/>
      <c r="R736" s="469"/>
      <c r="S736" s="469"/>
      <c r="T736" s="35"/>
      <c r="U736" s="35"/>
      <c r="V736" s="35"/>
      <c r="W736" s="35"/>
      <c r="X736" s="35"/>
      <c r="Y736" s="35"/>
      <c r="Z736" s="35"/>
      <c r="AA736" s="35"/>
      <c r="AB736" s="35"/>
      <c r="AC736" s="35"/>
      <c r="AD736" s="35"/>
      <c r="AE736" s="35"/>
      <c r="AF736" s="35"/>
      <c r="AG736" s="35"/>
      <c r="AH736" s="35"/>
      <c r="AI736" s="35"/>
      <c r="AJ736" s="35"/>
      <c r="AK736" s="35"/>
      <c r="AL736" s="35"/>
      <c r="AM736" s="470"/>
    </row>
    <row r="737" spans="1:39" ht="18" customHeight="1">
      <c r="A737" s="463"/>
      <c r="B737" s="31"/>
      <c r="C737" s="463"/>
      <c r="D737" s="463"/>
      <c r="E737" s="463"/>
      <c r="F737" s="467"/>
      <c r="G737" s="467"/>
      <c r="H737" s="468"/>
      <c r="I737" s="468"/>
      <c r="J737" s="467"/>
      <c r="K737" s="469"/>
      <c r="L737" s="469"/>
      <c r="M737" s="469"/>
      <c r="N737" s="469"/>
      <c r="O737" s="470"/>
      <c r="P737" s="469"/>
      <c r="Q737" s="469"/>
      <c r="R737" s="469"/>
      <c r="S737" s="469"/>
      <c r="T737" s="35"/>
      <c r="U737" s="35"/>
      <c r="V737" s="35"/>
      <c r="W737" s="35"/>
      <c r="X737" s="35"/>
      <c r="Y737" s="35"/>
      <c r="Z737" s="35"/>
      <c r="AA737" s="35"/>
      <c r="AB737" s="35"/>
      <c r="AC737" s="35"/>
      <c r="AD737" s="35"/>
      <c r="AE737" s="35"/>
      <c r="AF737" s="35"/>
      <c r="AG737" s="35"/>
      <c r="AH737" s="35"/>
      <c r="AI737" s="35"/>
      <c r="AJ737" s="35"/>
      <c r="AK737" s="35"/>
      <c r="AL737" s="35"/>
      <c r="AM737" s="470"/>
    </row>
    <row r="738" spans="1:39" ht="18" customHeight="1">
      <c r="A738" s="463"/>
      <c r="B738" s="31"/>
      <c r="C738" s="463"/>
      <c r="D738" s="463"/>
      <c r="E738" s="463"/>
      <c r="F738" s="467"/>
      <c r="G738" s="467"/>
      <c r="H738" s="468"/>
      <c r="I738" s="468"/>
      <c r="J738" s="467"/>
      <c r="K738" s="469"/>
      <c r="L738" s="469"/>
      <c r="M738" s="469"/>
      <c r="N738" s="469"/>
      <c r="O738" s="470"/>
      <c r="P738" s="469"/>
      <c r="Q738" s="469"/>
      <c r="R738" s="469"/>
      <c r="S738" s="469"/>
      <c r="T738" s="35"/>
      <c r="U738" s="35"/>
      <c r="V738" s="35"/>
      <c r="W738" s="35"/>
      <c r="X738" s="35"/>
      <c r="Y738" s="35"/>
      <c r="Z738" s="35"/>
      <c r="AA738" s="35"/>
      <c r="AB738" s="35"/>
      <c r="AC738" s="35"/>
      <c r="AD738" s="35"/>
      <c r="AE738" s="35"/>
      <c r="AF738" s="35"/>
      <c r="AG738" s="35"/>
      <c r="AH738" s="35"/>
      <c r="AI738" s="35"/>
      <c r="AJ738" s="35"/>
      <c r="AK738" s="35"/>
      <c r="AL738" s="35"/>
      <c r="AM738" s="470"/>
    </row>
    <row r="739" spans="1:39" ht="18" customHeight="1">
      <c r="A739" s="463"/>
      <c r="B739" s="31"/>
      <c r="C739" s="463"/>
      <c r="D739" s="463"/>
      <c r="E739" s="463"/>
      <c r="F739" s="467"/>
      <c r="G739" s="467"/>
      <c r="H739" s="468"/>
      <c r="I739" s="468"/>
      <c r="J739" s="467"/>
      <c r="K739" s="469"/>
      <c r="L739" s="469"/>
      <c r="M739" s="469"/>
      <c r="N739" s="469"/>
      <c r="O739" s="470"/>
      <c r="P739" s="469"/>
      <c r="Q739" s="469"/>
      <c r="R739" s="469"/>
      <c r="S739" s="469"/>
      <c r="T739" s="35"/>
      <c r="U739" s="35"/>
      <c r="V739" s="35"/>
      <c r="W739" s="35"/>
      <c r="X739" s="35"/>
      <c r="Y739" s="35"/>
      <c r="Z739" s="35"/>
      <c r="AA739" s="35"/>
      <c r="AB739" s="35"/>
      <c r="AC739" s="35"/>
      <c r="AD739" s="35"/>
      <c r="AE739" s="35"/>
      <c r="AF739" s="35"/>
      <c r="AG739" s="35"/>
      <c r="AH739" s="35"/>
      <c r="AI739" s="35"/>
      <c r="AJ739" s="35"/>
      <c r="AK739" s="35"/>
      <c r="AL739" s="35"/>
      <c r="AM739" s="470"/>
    </row>
    <row r="740" spans="1:39" ht="18" customHeight="1">
      <c r="A740" s="463"/>
      <c r="B740" s="31"/>
      <c r="C740" s="463"/>
      <c r="D740" s="463"/>
      <c r="E740" s="463"/>
      <c r="F740" s="467"/>
      <c r="G740" s="467"/>
      <c r="H740" s="468"/>
      <c r="I740" s="468"/>
      <c r="J740" s="467"/>
      <c r="K740" s="469"/>
      <c r="L740" s="469"/>
      <c r="M740" s="469"/>
      <c r="N740" s="469"/>
      <c r="O740" s="470"/>
      <c r="P740" s="469"/>
      <c r="Q740" s="469"/>
      <c r="R740" s="469"/>
      <c r="S740" s="469"/>
      <c r="T740" s="35"/>
      <c r="U740" s="35"/>
      <c r="V740" s="35"/>
      <c r="W740" s="35"/>
      <c r="X740" s="35"/>
      <c r="Y740" s="35"/>
      <c r="Z740" s="35"/>
      <c r="AA740" s="35"/>
      <c r="AB740" s="35"/>
      <c r="AC740" s="35"/>
      <c r="AD740" s="35"/>
      <c r="AE740" s="35"/>
      <c r="AF740" s="35"/>
      <c r="AG740" s="35"/>
      <c r="AH740" s="35"/>
      <c r="AI740" s="35"/>
      <c r="AJ740" s="35"/>
      <c r="AK740" s="35"/>
      <c r="AL740" s="35"/>
      <c r="AM740" s="470"/>
    </row>
    <row r="741" spans="1:39" ht="18" customHeight="1">
      <c r="A741" s="463"/>
      <c r="B741" s="31"/>
      <c r="C741" s="463"/>
      <c r="D741" s="463"/>
      <c r="E741" s="463"/>
      <c r="F741" s="467"/>
      <c r="G741" s="467"/>
      <c r="H741" s="468"/>
      <c r="I741" s="468"/>
      <c r="J741" s="467"/>
      <c r="K741" s="469"/>
      <c r="L741" s="469"/>
      <c r="M741" s="469"/>
      <c r="N741" s="469"/>
      <c r="O741" s="470"/>
      <c r="P741" s="469"/>
      <c r="Q741" s="469"/>
      <c r="R741" s="469"/>
      <c r="S741" s="469"/>
      <c r="T741" s="35"/>
      <c r="U741" s="35"/>
      <c r="V741" s="35"/>
      <c r="W741" s="35"/>
      <c r="X741" s="35"/>
      <c r="Y741" s="35"/>
      <c r="Z741" s="35"/>
      <c r="AA741" s="35"/>
      <c r="AB741" s="35"/>
      <c r="AC741" s="35"/>
      <c r="AD741" s="35"/>
      <c r="AE741" s="35"/>
      <c r="AF741" s="35"/>
      <c r="AG741" s="35"/>
      <c r="AH741" s="35"/>
      <c r="AI741" s="35"/>
      <c r="AJ741" s="35"/>
      <c r="AK741" s="35"/>
      <c r="AL741" s="35"/>
      <c r="AM741" s="470"/>
    </row>
    <row r="742" spans="1:39" ht="18" customHeight="1">
      <c r="A742" s="463"/>
      <c r="B742" s="31"/>
      <c r="C742" s="463"/>
      <c r="D742" s="463"/>
      <c r="E742" s="463"/>
      <c r="F742" s="467"/>
      <c r="G742" s="467"/>
      <c r="H742" s="468"/>
      <c r="I742" s="468"/>
      <c r="J742" s="467"/>
      <c r="K742" s="469"/>
      <c r="L742" s="469"/>
      <c r="M742" s="469"/>
      <c r="N742" s="469"/>
      <c r="O742" s="470"/>
      <c r="P742" s="469"/>
      <c r="Q742" s="469"/>
      <c r="R742" s="469"/>
      <c r="S742" s="469"/>
      <c r="T742" s="35"/>
      <c r="U742" s="35"/>
      <c r="V742" s="35"/>
      <c r="W742" s="35"/>
      <c r="X742" s="35"/>
      <c r="Y742" s="35"/>
      <c r="Z742" s="35"/>
      <c r="AA742" s="35"/>
      <c r="AB742" s="35"/>
      <c r="AC742" s="35"/>
      <c r="AD742" s="35"/>
      <c r="AE742" s="35"/>
      <c r="AF742" s="35"/>
      <c r="AG742" s="35"/>
      <c r="AH742" s="35"/>
      <c r="AI742" s="35"/>
      <c r="AJ742" s="35"/>
      <c r="AK742" s="35"/>
      <c r="AL742" s="35"/>
      <c r="AM742" s="470"/>
    </row>
    <row r="743" spans="1:39" ht="18" customHeight="1">
      <c r="A743" s="463"/>
      <c r="B743" s="31"/>
      <c r="C743" s="463"/>
      <c r="D743" s="463"/>
      <c r="E743" s="463"/>
      <c r="F743" s="467"/>
      <c r="G743" s="467"/>
      <c r="H743" s="468"/>
      <c r="I743" s="468"/>
      <c r="J743" s="467"/>
      <c r="K743" s="469"/>
      <c r="L743" s="469"/>
      <c r="M743" s="469"/>
      <c r="N743" s="469"/>
      <c r="O743" s="470"/>
      <c r="P743" s="469"/>
      <c r="Q743" s="469"/>
      <c r="R743" s="469"/>
      <c r="S743" s="469"/>
      <c r="T743" s="35"/>
      <c r="U743" s="35"/>
      <c r="V743" s="35"/>
      <c r="W743" s="35"/>
      <c r="X743" s="35"/>
      <c r="Y743" s="35"/>
      <c r="Z743" s="35"/>
      <c r="AA743" s="35"/>
      <c r="AB743" s="35"/>
      <c r="AC743" s="35"/>
      <c r="AD743" s="35"/>
      <c r="AE743" s="35"/>
      <c r="AF743" s="35"/>
      <c r="AG743" s="35"/>
      <c r="AH743" s="35"/>
      <c r="AI743" s="35"/>
      <c r="AJ743" s="35"/>
      <c r="AK743" s="35"/>
      <c r="AL743" s="35"/>
      <c r="AM743" s="470"/>
    </row>
    <row r="744" spans="1:39" ht="18" customHeight="1">
      <c r="A744" s="463"/>
      <c r="B744" s="31"/>
      <c r="C744" s="463"/>
      <c r="D744" s="463"/>
      <c r="E744" s="463"/>
      <c r="F744" s="467"/>
      <c r="G744" s="467"/>
      <c r="H744" s="468"/>
      <c r="I744" s="468"/>
      <c r="J744" s="467"/>
      <c r="K744" s="469"/>
      <c r="L744" s="469"/>
      <c r="M744" s="469"/>
      <c r="N744" s="469"/>
      <c r="O744" s="470"/>
      <c r="P744" s="469"/>
      <c r="Q744" s="469"/>
      <c r="R744" s="469"/>
      <c r="S744" s="469"/>
      <c r="T744" s="35"/>
      <c r="U744" s="35"/>
      <c r="V744" s="35"/>
      <c r="W744" s="35"/>
      <c r="X744" s="35"/>
      <c r="Y744" s="35"/>
      <c r="Z744" s="35"/>
      <c r="AA744" s="35"/>
      <c r="AB744" s="35"/>
      <c r="AC744" s="35"/>
      <c r="AD744" s="35"/>
      <c r="AE744" s="35"/>
      <c r="AF744" s="35"/>
      <c r="AG744" s="35"/>
      <c r="AH744" s="35"/>
      <c r="AI744" s="35"/>
      <c r="AJ744" s="35"/>
      <c r="AK744" s="35"/>
      <c r="AL744" s="35"/>
      <c r="AM744" s="470"/>
    </row>
    <row r="745" spans="1:39" ht="18" customHeight="1">
      <c r="A745" s="463"/>
      <c r="B745" s="31"/>
      <c r="C745" s="463"/>
      <c r="D745" s="463"/>
      <c r="E745" s="463"/>
      <c r="F745" s="467"/>
      <c r="G745" s="467"/>
      <c r="H745" s="468"/>
      <c r="I745" s="468"/>
      <c r="J745" s="467"/>
      <c r="K745" s="469"/>
      <c r="L745" s="469"/>
      <c r="M745" s="469"/>
      <c r="N745" s="469"/>
      <c r="O745" s="470"/>
      <c r="P745" s="469"/>
      <c r="Q745" s="469"/>
      <c r="R745" s="469"/>
      <c r="S745" s="469"/>
      <c r="T745" s="35"/>
      <c r="U745" s="35"/>
      <c r="V745" s="35"/>
      <c r="W745" s="35"/>
      <c r="X745" s="35"/>
      <c r="Y745" s="35"/>
      <c r="Z745" s="35"/>
      <c r="AA745" s="35"/>
      <c r="AB745" s="35"/>
      <c r="AC745" s="35"/>
      <c r="AD745" s="35"/>
      <c r="AE745" s="35"/>
      <c r="AF745" s="35"/>
      <c r="AG745" s="35"/>
      <c r="AH745" s="35"/>
      <c r="AI745" s="35"/>
      <c r="AJ745" s="35"/>
      <c r="AK745" s="35"/>
      <c r="AL745" s="35"/>
      <c r="AM745" s="470"/>
    </row>
    <row r="746" spans="1:39" ht="18" customHeight="1">
      <c r="A746" s="463"/>
      <c r="B746" s="31"/>
      <c r="C746" s="463"/>
      <c r="D746" s="463"/>
      <c r="E746" s="463"/>
      <c r="F746" s="467"/>
      <c r="G746" s="467"/>
      <c r="H746" s="468"/>
      <c r="I746" s="468"/>
      <c r="J746" s="467"/>
      <c r="K746" s="469"/>
      <c r="L746" s="469"/>
      <c r="M746" s="469"/>
      <c r="N746" s="469"/>
      <c r="O746" s="470"/>
      <c r="P746" s="469"/>
      <c r="Q746" s="469"/>
      <c r="R746" s="469"/>
      <c r="S746" s="469"/>
      <c r="T746" s="35"/>
      <c r="U746" s="35"/>
      <c r="V746" s="35"/>
      <c r="W746" s="35"/>
      <c r="X746" s="35"/>
      <c r="Y746" s="35"/>
      <c r="Z746" s="35"/>
      <c r="AA746" s="35"/>
      <c r="AB746" s="35"/>
      <c r="AC746" s="35"/>
      <c r="AD746" s="35"/>
      <c r="AE746" s="35"/>
      <c r="AF746" s="35"/>
      <c r="AG746" s="35"/>
      <c r="AH746" s="35"/>
      <c r="AI746" s="35"/>
      <c r="AJ746" s="35"/>
      <c r="AK746" s="35"/>
      <c r="AL746" s="35"/>
      <c r="AM746" s="470"/>
    </row>
    <row r="747" spans="1:39" ht="18" customHeight="1">
      <c r="A747" s="463"/>
      <c r="B747" s="31"/>
      <c r="C747" s="463"/>
      <c r="D747" s="463"/>
      <c r="E747" s="463"/>
      <c r="F747" s="467"/>
      <c r="G747" s="467"/>
      <c r="H747" s="468"/>
      <c r="I747" s="468"/>
      <c r="J747" s="467"/>
      <c r="K747" s="469"/>
      <c r="L747" s="469"/>
      <c r="M747" s="469"/>
      <c r="N747" s="469"/>
      <c r="O747" s="470"/>
      <c r="P747" s="469"/>
      <c r="Q747" s="469"/>
      <c r="R747" s="469"/>
      <c r="S747" s="469"/>
      <c r="T747" s="35"/>
      <c r="U747" s="35"/>
      <c r="V747" s="35"/>
      <c r="W747" s="35"/>
      <c r="X747" s="35"/>
      <c r="Y747" s="35"/>
      <c r="Z747" s="35"/>
      <c r="AA747" s="35"/>
      <c r="AB747" s="35"/>
      <c r="AC747" s="35"/>
      <c r="AD747" s="35"/>
      <c r="AE747" s="35"/>
      <c r="AF747" s="35"/>
      <c r="AG747" s="35"/>
      <c r="AH747" s="35"/>
      <c r="AI747" s="35"/>
      <c r="AJ747" s="35"/>
      <c r="AK747" s="35"/>
      <c r="AL747" s="35"/>
      <c r="AM747" s="470"/>
    </row>
    <row r="748" spans="1:39" ht="18" customHeight="1">
      <c r="A748" s="463"/>
      <c r="B748" s="31"/>
      <c r="C748" s="463"/>
      <c r="D748" s="463"/>
      <c r="E748" s="463"/>
      <c r="F748" s="467"/>
      <c r="G748" s="467"/>
      <c r="H748" s="468"/>
      <c r="I748" s="468"/>
      <c r="J748" s="467"/>
      <c r="K748" s="469"/>
      <c r="L748" s="469"/>
      <c r="M748" s="469"/>
      <c r="N748" s="469"/>
      <c r="O748" s="470"/>
      <c r="P748" s="469"/>
      <c r="Q748" s="469"/>
      <c r="R748" s="469"/>
      <c r="S748" s="469"/>
      <c r="T748" s="35"/>
      <c r="U748" s="35"/>
      <c r="V748" s="35"/>
      <c r="W748" s="35"/>
      <c r="X748" s="35"/>
      <c r="Y748" s="35"/>
      <c r="Z748" s="35"/>
      <c r="AA748" s="35"/>
      <c r="AB748" s="35"/>
      <c r="AC748" s="35"/>
      <c r="AD748" s="35"/>
      <c r="AE748" s="35"/>
      <c r="AF748" s="35"/>
      <c r="AG748" s="35"/>
      <c r="AH748" s="35"/>
      <c r="AI748" s="35"/>
      <c r="AJ748" s="35"/>
      <c r="AK748" s="35"/>
      <c r="AL748" s="35"/>
      <c r="AM748" s="470"/>
    </row>
    <row r="749" spans="1:39" ht="18" customHeight="1">
      <c r="A749" s="463"/>
      <c r="B749" s="31"/>
      <c r="C749" s="463"/>
      <c r="D749" s="463"/>
      <c r="E749" s="463"/>
      <c r="F749" s="467"/>
      <c r="G749" s="467"/>
      <c r="H749" s="468"/>
      <c r="I749" s="468"/>
      <c r="J749" s="467"/>
      <c r="K749" s="469"/>
      <c r="L749" s="469"/>
      <c r="M749" s="469"/>
      <c r="N749" s="469"/>
      <c r="O749" s="470"/>
      <c r="P749" s="469"/>
      <c r="Q749" s="469"/>
      <c r="R749" s="469"/>
      <c r="S749" s="469"/>
      <c r="T749" s="35"/>
      <c r="U749" s="35"/>
      <c r="V749" s="35"/>
      <c r="W749" s="35"/>
      <c r="X749" s="35"/>
      <c r="Y749" s="35"/>
      <c r="Z749" s="35"/>
      <c r="AA749" s="35"/>
      <c r="AB749" s="35"/>
      <c r="AC749" s="35"/>
      <c r="AD749" s="35"/>
      <c r="AE749" s="35"/>
      <c r="AF749" s="35"/>
      <c r="AG749" s="35"/>
      <c r="AH749" s="35"/>
      <c r="AI749" s="35"/>
      <c r="AJ749" s="35"/>
      <c r="AK749" s="35"/>
      <c r="AL749" s="35"/>
      <c r="AM749" s="470"/>
    </row>
    <row r="750" spans="1:39" ht="18" customHeight="1">
      <c r="A750" s="463"/>
      <c r="B750" s="31"/>
      <c r="C750" s="463"/>
      <c r="D750" s="463"/>
      <c r="E750" s="463"/>
      <c r="F750" s="467"/>
      <c r="G750" s="467"/>
      <c r="H750" s="468"/>
      <c r="I750" s="468"/>
      <c r="J750" s="467"/>
      <c r="K750" s="469"/>
      <c r="L750" s="469"/>
      <c r="M750" s="469"/>
      <c r="N750" s="469"/>
      <c r="O750" s="470"/>
      <c r="P750" s="469"/>
      <c r="Q750" s="469"/>
      <c r="R750" s="469"/>
      <c r="S750" s="469"/>
      <c r="T750" s="35"/>
      <c r="U750" s="35"/>
      <c r="V750" s="35"/>
      <c r="W750" s="35"/>
      <c r="X750" s="35"/>
      <c r="Y750" s="35"/>
      <c r="Z750" s="35"/>
      <c r="AA750" s="35"/>
      <c r="AB750" s="35"/>
      <c r="AC750" s="35"/>
      <c r="AD750" s="35"/>
      <c r="AE750" s="35"/>
      <c r="AF750" s="35"/>
      <c r="AG750" s="35"/>
      <c r="AH750" s="35"/>
      <c r="AI750" s="35"/>
      <c r="AJ750" s="35"/>
      <c r="AK750" s="35"/>
      <c r="AL750" s="35"/>
      <c r="AM750" s="470"/>
    </row>
    <row r="751" spans="1:39" ht="18" customHeight="1">
      <c r="A751" s="463"/>
      <c r="B751" s="31"/>
      <c r="C751" s="463"/>
      <c r="D751" s="463"/>
      <c r="E751" s="463"/>
      <c r="F751" s="467"/>
      <c r="G751" s="467"/>
      <c r="H751" s="468"/>
      <c r="I751" s="468"/>
      <c r="J751" s="467"/>
      <c r="K751" s="469"/>
      <c r="L751" s="469"/>
      <c r="M751" s="469"/>
      <c r="N751" s="469"/>
      <c r="O751" s="470"/>
      <c r="P751" s="469"/>
      <c r="Q751" s="469"/>
      <c r="R751" s="469"/>
      <c r="S751" s="469"/>
      <c r="T751" s="35"/>
      <c r="U751" s="35"/>
      <c r="V751" s="35"/>
      <c r="W751" s="35"/>
      <c r="X751" s="35"/>
      <c r="Y751" s="35"/>
      <c r="Z751" s="35"/>
      <c r="AA751" s="35"/>
      <c r="AB751" s="35"/>
      <c r="AC751" s="35"/>
      <c r="AD751" s="35"/>
      <c r="AE751" s="35"/>
      <c r="AF751" s="35"/>
      <c r="AG751" s="35"/>
      <c r="AH751" s="35"/>
      <c r="AI751" s="35"/>
      <c r="AJ751" s="35"/>
      <c r="AK751" s="35"/>
      <c r="AL751" s="35"/>
      <c r="AM751" s="470"/>
    </row>
    <row r="752" spans="1:39" ht="18" customHeight="1">
      <c r="A752" s="463"/>
      <c r="B752" s="31"/>
      <c r="C752" s="463"/>
      <c r="D752" s="463"/>
      <c r="E752" s="463"/>
      <c r="F752" s="467"/>
      <c r="G752" s="467"/>
      <c r="H752" s="468"/>
      <c r="I752" s="468"/>
      <c r="J752" s="467"/>
      <c r="K752" s="469"/>
      <c r="L752" s="469"/>
      <c r="M752" s="469"/>
      <c r="N752" s="469"/>
      <c r="O752" s="470"/>
      <c r="P752" s="469"/>
      <c r="Q752" s="469"/>
      <c r="R752" s="469"/>
      <c r="S752" s="469"/>
      <c r="T752" s="35"/>
      <c r="U752" s="35"/>
      <c r="V752" s="35"/>
      <c r="W752" s="35"/>
      <c r="X752" s="35"/>
      <c r="Y752" s="35"/>
      <c r="Z752" s="35"/>
      <c r="AA752" s="35"/>
      <c r="AB752" s="35"/>
      <c r="AC752" s="35"/>
      <c r="AD752" s="35"/>
      <c r="AE752" s="35"/>
      <c r="AF752" s="35"/>
      <c r="AG752" s="35"/>
      <c r="AH752" s="35"/>
      <c r="AI752" s="35"/>
      <c r="AJ752" s="35"/>
      <c r="AK752" s="35"/>
      <c r="AL752" s="35"/>
      <c r="AM752" s="470"/>
    </row>
    <row r="753" spans="1:39" ht="18" customHeight="1">
      <c r="A753" s="463"/>
      <c r="B753" s="31"/>
      <c r="C753" s="463"/>
      <c r="D753" s="463"/>
      <c r="E753" s="463"/>
      <c r="F753" s="467"/>
      <c r="G753" s="467"/>
      <c r="H753" s="468"/>
      <c r="I753" s="468"/>
      <c r="J753" s="467"/>
      <c r="K753" s="469"/>
      <c r="L753" s="469"/>
      <c r="M753" s="469"/>
      <c r="N753" s="469"/>
      <c r="O753" s="470"/>
      <c r="P753" s="469"/>
      <c r="Q753" s="469"/>
      <c r="R753" s="469"/>
      <c r="S753" s="469"/>
      <c r="T753" s="35"/>
      <c r="U753" s="35"/>
      <c r="V753" s="35"/>
      <c r="W753" s="35"/>
      <c r="X753" s="35"/>
      <c r="Y753" s="35"/>
      <c r="Z753" s="35"/>
      <c r="AA753" s="35"/>
      <c r="AB753" s="35"/>
      <c r="AC753" s="35"/>
      <c r="AD753" s="35"/>
      <c r="AE753" s="35"/>
      <c r="AF753" s="35"/>
      <c r="AG753" s="35"/>
      <c r="AH753" s="35"/>
      <c r="AI753" s="35"/>
      <c r="AJ753" s="35"/>
      <c r="AK753" s="35"/>
      <c r="AL753" s="35"/>
      <c r="AM753" s="470"/>
    </row>
    <row r="754" spans="1:39" ht="18" customHeight="1">
      <c r="A754" s="463"/>
      <c r="B754" s="31"/>
      <c r="C754" s="463"/>
      <c r="D754" s="463"/>
      <c r="E754" s="463"/>
      <c r="F754" s="467"/>
      <c r="G754" s="467"/>
      <c r="H754" s="468"/>
      <c r="I754" s="468"/>
      <c r="J754" s="467"/>
      <c r="K754" s="469"/>
      <c r="L754" s="469"/>
      <c r="M754" s="469"/>
      <c r="N754" s="469"/>
      <c r="O754" s="470"/>
      <c r="P754" s="469"/>
      <c r="Q754" s="469"/>
      <c r="R754" s="469"/>
      <c r="S754" s="469"/>
      <c r="T754" s="35"/>
      <c r="U754" s="35"/>
      <c r="V754" s="35"/>
      <c r="W754" s="35"/>
      <c r="X754" s="35"/>
      <c r="Y754" s="35"/>
      <c r="Z754" s="35"/>
      <c r="AA754" s="35"/>
      <c r="AB754" s="35"/>
      <c r="AC754" s="35"/>
      <c r="AD754" s="35"/>
      <c r="AE754" s="35"/>
      <c r="AF754" s="35"/>
      <c r="AG754" s="35"/>
      <c r="AH754" s="35"/>
      <c r="AI754" s="35"/>
      <c r="AJ754" s="35"/>
      <c r="AK754" s="35"/>
      <c r="AL754" s="35"/>
      <c r="AM754" s="470"/>
    </row>
    <row r="755" spans="1:39" ht="18" customHeight="1">
      <c r="A755" s="463"/>
      <c r="B755" s="31"/>
      <c r="C755" s="463"/>
      <c r="D755" s="463"/>
      <c r="E755" s="463"/>
      <c r="F755" s="467"/>
      <c r="G755" s="467"/>
      <c r="H755" s="468"/>
      <c r="I755" s="468"/>
      <c r="J755" s="467"/>
      <c r="K755" s="469"/>
      <c r="L755" s="469"/>
      <c r="M755" s="469"/>
      <c r="N755" s="469"/>
      <c r="O755" s="470"/>
      <c r="P755" s="469"/>
      <c r="Q755" s="469"/>
      <c r="R755" s="469"/>
      <c r="S755" s="469"/>
      <c r="T755" s="35"/>
      <c r="U755" s="35"/>
      <c r="V755" s="35"/>
      <c r="W755" s="35"/>
      <c r="X755" s="35"/>
      <c r="Y755" s="35"/>
      <c r="Z755" s="35"/>
      <c r="AA755" s="35"/>
      <c r="AB755" s="35"/>
      <c r="AC755" s="35"/>
      <c r="AD755" s="35"/>
      <c r="AE755" s="35"/>
      <c r="AF755" s="35"/>
      <c r="AG755" s="35"/>
      <c r="AH755" s="35"/>
      <c r="AI755" s="35"/>
      <c r="AJ755" s="35"/>
      <c r="AK755" s="35"/>
      <c r="AL755" s="35"/>
      <c r="AM755" s="470"/>
    </row>
    <row r="756" spans="1:39" ht="18" customHeight="1">
      <c r="A756" s="463"/>
      <c r="B756" s="31"/>
      <c r="C756" s="463"/>
      <c r="D756" s="463"/>
      <c r="E756" s="463"/>
      <c r="F756" s="467"/>
      <c r="G756" s="467"/>
      <c r="H756" s="468"/>
      <c r="I756" s="468"/>
      <c r="J756" s="467"/>
      <c r="K756" s="469"/>
      <c r="L756" s="469"/>
      <c r="M756" s="469"/>
      <c r="N756" s="469"/>
      <c r="O756" s="470"/>
      <c r="P756" s="469"/>
      <c r="Q756" s="469"/>
      <c r="R756" s="469"/>
      <c r="S756" s="469"/>
      <c r="T756" s="35"/>
      <c r="U756" s="35"/>
      <c r="V756" s="35"/>
      <c r="W756" s="35"/>
      <c r="X756" s="35"/>
      <c r="Y756" s="35"/>
      <c r="Z756" s="35"/>
      <c r="AA756" s="35"/>
      <c r="AB756" s="35"/>
      <c r="AC756" s="35"/>
      <c r="AD756" s="35"/>
      <c r="AE756" s="35"/>
      <c r="AF756" s="35"/>
      <c r="AG756" s="35"/>
      <c r="AH756" s="35"/>
      <c r="AI756" s="35"/>
      <c r="AJ756" s="35"/>
      <c r="AK756" s="35"/>
      <c r="AL756" s="35"/>
      <c r="AM756" s="470"/>
    </row>
    <row r="757" spans="1:39" ht="18" customHeight="1">
      <c r="A757" s="463"/>
      <c r="B757" s="31"/>
      <c r="C757" s="463"/>
      <c r="D757" s="463"/>
      <c r="E757" s="463"/>
      <c r="F757" s="467"/>
      <c r="G757" s="467"/>
      <c r="H757" s="468"/>
      <c r="I757" s="468"/>
      <c r="J757" s="467"/>
      <c r="K757" s="469"/>
      <c r="L757" s="469"/>
      <c r="M757" s="469"/>
      <c r="N757" s="469"/>
      <c r="O757" s="470"/>
      <c r="P757" s="469"/>
      <c r="Q757" s="469"/>
      <c r="R757" s="469"/>
      <c r="S757" s="469"/>
      <c r="T757" s="35"/>
      <c r="U757" s="35"/>
      <c r="V757" s="35"/>
      <c r="W757" s="35"/>
      <c r="X757" s="35"/>
      <c r="Y757" s="35"/>
      <c r="Z757" s="35"/>
      <c r="AA757" s="35"/>
      <c r="AB757" s="35"/>
      <c r="AC757" s="35"/>
      <c r="AD757" s="35"/>
      <c r="AE757" s="35"/>
      <c r="AF757" s="35"/>
      <c r="AG757" s="35"/>
      <c r="AH757" s="35"/>
      <c r="AI757" s="35"/>
      <c r="AJ757" s="35"/>
      <c r="AK757" s="35"/>
      <c r="AL757" s="35"/>
      <c r="AM757" s="470"/>
    </row>
    <row r="758" spans="1:39" ht="18" customHeight="1">
      <c r="A758" s="463"/>
      <c r="B758" s="31"/>
      <c r="C758" s="463"/>
      <c r="D758" s="463"/>
      <c r="E758" s="463"/>
      <c r="F758" s="467"/>
      <c r="G758" s="467"/>
      <c r="H758" s="468"/>
      <c r="I758" s="468"/>
      <c r="J758" s="467"/>
      <c r="K758" s="469"/>
      <c r="L758" s="469"/>
      <c r="M758" s="469"/>
      <c r="N758" s="469"/>
      <c r="O758" s="470"/>
      <c r="P758" s="469"/>
      <c r="Q758" s="469"/>
      <c r="R758" s="469"/>
      <c r="S758" s="469"/>
      <c r="T758" s="35"/>
      <c r="U758" s="35"/>
      <c r="V758" s="35"/>
      <c r="W758" s="35"/>
      <c r="X758" s="35"/>
      <c r="Y758" s="35"/>
      <c r="Z758" s="35"/>
      <c r="AA758" s="35"/>
      <c r="AB758" s="35"/>
      <c r="AC758" s="35"/>
      <c r="AD758" s="35"/>
      <c r="AE758" s="35"/>
      <c r="AF758" s="35"/>
      <c r="AG758" s="35"/>
      <c r="AH758" s="35"/>
      <c r="AI758" s="35"/>
      <c r="AJ758" s="35"/>
      <c r="AK758" s="35"/>
      <c r="AL758" s="35"/>
      <c r="AM758" s="470"/>
    </row>
    <row r="759" spans="1:39" ht="18" customHeight="1">
      <c r="A759" s="463"/>
      <c r="B759" s="31"/>
      <c r="C759" s="463"/>
      <c r="D759" s="463"/>
      <c r="E759" s="463"/>
      <c r="F759" s="467"/>
      <c r="G759" s="467"/>
      <c r="H759" s="468"/>
      <c r="I759" s="468"/>
      <c r="J759" s="467"/>
      <c r="K759" s="469"/>
      <c r="L759" s="469"/>
      <c r="M759" s="469"/>
      <c r="N759" s="469"/>
      <c r="O759" s="470"/>
      <c r="P759" s="469"/>
      <c r="Q759" s="469"/>
      <c r="R759" s="469"/>
      <c r="S759" s="469"/>
      <c r="T759" s="35"/>
      <c r="U759" s="35"/>
      <c r="V759" s="35"/>
      <c r="W759" s="35"/>
      <c r="X759" s="35"/>
      <c r="Y759" s="35"/>
      <c r="Z759" s="35"/>
      <c r="AA759" s="35"/>
      <c r="AB759" s="35"/>
      <c r="AC759" s="35"/>
      <c r="AD759" s="35"/>
      <c r="AE759" s="35"/>
      <c r="AF759" s="35"/>
      <c r="AG759" s="35"/>
      <c r="AH759" s="35"/>
      <c r="AI759" s="35"/>
      <c r="AJ759" s="35"/>
      <c r="AK759" s="35"/>
      <c r="AL759" s="35"/>
      <c r="AM759" s="470"/>
    </row>
    <row r="760" spans="1:39" ht="18" customHeight="1">
      <c r="A760" s="463"/>
      <c r="B760" s="31"/>
      <c r="C760" s="463"/>
      <c r="D760" s="463"/>
      <c r="E760" s="463"/>
      <c r="F760" s="467"/>
      <c r="G760" s="467"/>
      <c r="H760" s="468"/>
      <c r="I760" s="468"/>
      <c r="J760" s="467"/>
      <c r="K760" s="469"/>
      <c r="L760" s="469"/>
      <c r="M760" s="469"/>
      <c r="N760" s="469"/>
      <c r="O760" s="470"/>
      <c r="P760" s="469"/>
      <c r="Q760" s="469"/>
      <c r="R760" s="469"/>
      <c r="S760" s="469"/>
      <c r="T760" s="35"/>
      <c r="U760" s="35"/>
      <c r="V760" s="35"/>
      <c r="W760" s="35"/>
      <c r="X760" s="35"/>
      <c r="Y760" s="35"/>
      <c r="Z760" s="35"/>
      <c r="AA760" s="35"/>
      <c r="AB760" s="35"/>
      <c r="AC760" s="35"/>
      <c r="AD760" s="35"/>
      <c r="AE760" s="35"/>
      <c r="AF760" s="35"/>
      <c r="AG760" s="35"/>
      <c r="AH760" s="35"/>
      <c r="AI760" s="35"/>
      <c r="AJ760" s="35"/>
      <c r="AK760" s="35"/>
      <c r="AL760" s="35"/>
      <c r="AM760" s="470"/>
    </row>
    <row r="761" spans="1:39" ht="18" customHeight="1">
      <c r="A761" s="463"/>
      <c r="B761" s="31"/>
      <c r="C761" s="463"/>
      <c r="D761" s="463"/>
      <c r="E761" s="463"/>
      <c r="F761" s="467"/>
      <c r="G761" s="467"/>
      <c r="H761" s="468"/>
      <c r="I761" s="468"/>
      <c r="J761" s="467"/>
      <c r="K761" s="469"/>
      <c r="L761" s="469"/>
      <c r="M761" s="469"/>
      <c r="N761" s="469"/>
      <c r="O761" s="470"/>
      <c r="P761" s="469"/>
      <c r="Q761" s="469"/>
      <c r="R761" s="469"/>
      <c r="S761" s="469"/>
      <c r="T761" s="35"/>
      <c r="U761" s="35"/>
      <c r="V761" s="35"/>
      <c r="W761" s="35"/>
      <c r="X761" s="35"/>
      <c r="Y761" s="35"/>
      <c r="Z761" s="35"/>
      <c r="AA761" s="35"/>
      <c r="AB761" s="35"/>
      <c r="AC761" s="35"/>
      <c r="AD761" s="35"/>
      <c r="AE761" s="35"/>
      <c r="AF761" s="35"/>
      <c r="AG761" s="35"/>
      <c r="AH761" s="35"/>
      <c r="AI761" s="35"/>
      <c r="AJ761" s="35"/>
      <c r="AK761" s="35"/>
      <c r="AL761" s="35"/>
      <c r="AM761" s="470"/>
    </row>
    <row r="762" spans="1:39" ht="18" customHeight="1">
      <c r="A762" s="463"/>
      <c r="B762" s="31"/>
      <c r="C762" s="463"/>
      <c r="D762" s="463"/>
      <c r="E762" s="463"/>
      <c r="F762" s="467"/>
      <c r="G762" s="467"/>
      <c r="H762" s="468"/>
      <c r="I762" s="468"/>
      <c r="J762" s="467"/>
      <c r="K762" s="469"/>
      <c r="L762" s="469"/>
      <c r="M762" s="469"/>
      <c r="N762" s="469"/>
      <c r="O762" s="470"/>
      <c r="P762" s="469"/>
      <c r="Q762" s="469"/>
      <c r="R762" s="469"/>
      <c r="S762" s="469"/>
      <c r="T762" s="35"/>
      <c r="U762" s="35"/>
      <c r="V762" s="35"/>
      <c r="W762" s="35"/>
      <c r="X762" s="35"/>
      <c r="Y762" s="35"/>
      <c r="Z762" s="35"/>
      <c r="AA762" s="35"/>
      <c r="AB762" s="35"/>
      <c r="AC762" s="35"/>
      <c r="AD762" s="35"/>
      <c r="AE762" s="35"/>
      <c r="AF762" s="35"/>
      <c r="AG762" s="35"/>
      <c r="AH762" s="35"/>
      <c r="AI762" s="35"/>
      <c r="AJ762" s="35"/>
      <c r="AK762" s="35"/>
      <c r="AL762" s="35"/>
      <c r="AM762" s="470"/>
    </row>
    <row r="763" spans="1:39" ht="18" customHeight="1">
      <c r="A763" s="463"/>
      <c r="B763" s="31"/>
      <c r="C763" s="463"/>
      <c r="D763" s="463"/>
      <c r="E763" s="463"/>
      <c r="F763" s="467"/>
      <c r="G763" s="467"/>
      <c r="H763" s="468"/>
      <c r="I763" s="468"/>
      <c r="J763" s="467"/>
      <c r="K763" s="469"/>
      <c r="L763" s="469"/>
      <c r="M763" s="469"/>
      <c r="N763" s="469"/>
      <c r="O763" s="470"/>
      <c r="P763" s="469"/>
      <c r="Q763" s="469"/>
      <c r="R763" s="469"/>
      <c r="S763" s="469"/>
      <c r="T763" s="35"/>
      <c r="U763" s="35"/>
      <c r="V763" s="35"/>
      <c r="W763" s="35"/>
      <c r="X763" s="35"/>
      <c r="Y763" s="35"/>
      <c r="Z763" s="35"/>
      <c r="AA763" s="35"/>
      <c r="AB763" s="35"/>
      <c r="AC763" s="35"/>
      <c r="AD763" s="35"/>
      <c r="AE763" s="35"/>
      <c r="AF763" s="35"/>
      <c r="AG763" s="35"/>
      <c r="AH763" s="35"/>
      <c r="AI763" s="35"/>
      <c r="AJ763" s="35"/>
      <c r="AK763" s="35"/>
      <c r="AL763" s="35"/>
      <c r="AM763" s="470"/>
    </row>
    <row r="764" spans="1:39" ht="18" customHeight="1">
      <c r="A764" s="463"/>
      <c r="B764" s="31"/>
      <c r="C764" s="463"/>
      <c r="D764" s="463"/>
      <c r="E764" s="463"/>
      <c r="F764" s="467"/>
      <c r="G764" s="467"/>
      <c r="H764" s="468"/>
      <c r="I764" s="468"/>
      <c r="J764" s="467"/>
      <c r="K764" s="469"/>
      <c r="L764" s="469"/>
      <c r="M764" s="469"/>
      <c r="N764" s="469"/>
      <c r="O764" s="470"/>
      <c r="P764" s="469"/>
      <c r="Q764" s="469"/>
      <c r="R764" s="469"/>
      <c r="S764" s="469"/>
      <c r="T764" s="35"/>
      <c r="U764" s="35"/>
      <c r="V764" s="35"/>
      <c r="W764" s="35"/>
      <c r="X764" s="35"/>
      <c r="Y764" s="35"/>
      <c r="Z764" s="35"/>
      <c r="AA764" s="35"/>
      <c r="AB764" s="35"/>
      <c r="AC764" s="35"/>
      <c r="AD764" s="35"/>
      <c r="AE764" s="35"/>
      <c r="AF764" s="35"/>
      <c r="AG764" s="35"/>
      <c r="AH764" s="35"/>
      <c r="AI764" s="35"/>
      <c r="AJ764" s="35"/>
      <c r="AK764" s="35"/>
      <c r="AL764" s="35"/>
      <c r="AM764" s="470"/>
    </row>
    <row r="765" spans="1:39" ht="18" customHeight="1">
      <c r="A765" s="463"/>
      <c r="B765" s="31"/>
      <c r="C765" s="463"/>
      <c r="D765" s="463"/>
      <c r="E765" s="463"/>
      <c r="F765" s="467"/>
      <c r="G765" s="467"/>
      <c r="H765" s="468"/>
      <c r="I765" s="468"/>
      <c r="J765" s="467"/>
      <c r="K765" s="469"/>
      <c r="L765" s="469"/>
      <c r="M765" s="469"/>
      <c r="N765" s="469"/>
      <c r="O765" s="470"/>
      <c r="P765" s="469"/>
      <c r="Q765" s="469"/>
      <c r="R765" s="469"/>
      <c r="S765" s="469"/>
      <c r="T765" s="35"/>
      <c r="U765" s="35"/>
      <c r="V765" s="35"/>
      <c r="W765" s="35"/>
      <c r="X765" s="35"/>
      <c r="Y765" s="35"/>
      <c r="Z765" s="35"/>
      <c r="AA765" s="35"/>
      <c r="AB765" s="35"/>
      <c r="AC765" s="35"/>
      <c r="AD765" s="35"/>
      <c r="AE765" s="35"/>
      <c r="AF765" s="35"/>
      <c r="AG765" s="35"/>
      <c r="AH765" s="35"/>
      <c r="AI765" s="35"/>
      <c r="AJ765" s="35"/>
      <c r="AK765" s="35"/>
      <c r="AL765" s="35"/>
      <c r="AM765" s="470"/>
    </row>
    <row r="766" spans="1:39" ht="18" customHeight="1">
      <c r="A766" s="463"/>
      <c r="B766" s="31"/>
      <c r="C766" s="463"/>
      <c r="D766" s="463"/>
      <c r="E766" s="463"/>
      <c r="F766" s="467"/>
      <c r="G766" s="467"/>
      <c r="H766" s="468"/>
      <c r="I766" s="468"/>
      <c r="J766" s="467"/>
      <c r="K766" s="469"/>
      <c r="L766" s="469"/>
      <c r="M766" s="469"/>
      <c r="N766" s="469"/>
      <c r="O766" s="470"/>
      <c r="P766" s="469"/>
      <c r="Q766" s="469"/>
      <c r="R766" s="469"/>
      <c r="S766" s="469"/>
      <c r="T766" s="35"/>
      <c r="U766" s="35"/>
      <c r="V766" s="35"/>
      <c r="W766" s="35"/>
      <c r="X766" s="35"/>
      <c r="Y766" s="35"/>
      <c r="Z766" s="35"/>
      <c r="AA766" s="35"/>
      <c r="AB766" s="35"/>
      <c r="AC766" s="35"/>
      <c r="AD766" s="35"/>
      <c r="AE766" s="35"/>
      <c r="AF766" s="35"/>
      <c r="AG766" s="35"/>
      <c r="AH766" s="35"/>
      <c r="AI766" s="35"/>
      <c r="AJ766" s="35"/>
      <c r="AK766" s="35"/>
      <c r="AL766" s="35"/>
      <c r="AM766" s="470"/>
    </row>
    <row r="767" spans="1:39" ht="18" customHeight="1">
      <c r="A767" s="463"/>
      <c r="B767" s="31"/>
      <c r="C767" s="463"/>
      <c r="D767" s="463"/>
      <c r="E767" s="463"/>
      <c r="F767" s="467"/>
      <c r="G767" s="467"/>
      <c r="H767" s="468"/>
      <c r="I767" s="468"/>
      <c r="J767" s="467"/>
      <c r="K767" s="469"/>
      <c r="L767" s="469"/>
      <c r="M767" s="469"/>
      <c r="N767" s="469"/>
      <c r="O767" s="470"/>
      <c r="P767" s="469"/>
      <c r="Q767" s="469"/>
      <c r="R767" s="469"/>
      <c r="S767" s="469"/>
      <c r="T767" s="35"/>
      <c r="U767" s="35"/>
      <c r="V767" s="35"/>
      <c r="W767" s="35"/>
      <c r="X767" s="35"/>
      <c r="Y767" s="35"/>
      <c r="Z767" s="35"/>
      <c r="AA767" s="35"/>
      <c r="AB767" s="35"/>
      <c r="AC767" s="35"/>
      <c r="AD767" s="35"/>
      <c r="AE767" s="35"/>
      <c r="AF767" s="35"/>
      <c r="AG767" s="35"/>
      <c r="AH767" s="35"/>
      <c r="AI767" s="35"/>
      <c r="AJ767" s="35"/>
      <c r="AK767" s="35"/>
      <c r="AL767" s="35"/>
      <c r="AM767" s="470"/>
    </row>
    <row r="768" spans="1:39" ht="18" customHeight="1">
      <c r="A768" s="463"/>
      <c r="B768" s="31"/>
      <c r="C768" s="463"/>
      <c r="D768" s="463"/>
      <c r="E768" s="463"/>
      <c r="F768" s="467"/>
      <c r="G768" s="467"/>
      <c r="H768" s="468"/>
      <c r="I768" s="468"/>
      <c r="J768" s="467"/>
      <c r="K768" s="469"/>
      <c r="L768" s="469"/>
      <c r="M768" s="469"/>
      <c r="N768" s="469"/>
      <c r="O768" s="470"/>
      <c r="P768" s="469"/>
      <c r="Q768" s="469"/>
      <c r="R768" s="469"/>
      <c r="S768" s="469"/>
      <c r="T768" s="35"/>
      <c r="U768" s="35"/>
      <c r="V768" s="35"/>
      <c r="W768" s="35"/>
      <c r="X768" s="35"/>
      <c r="Y768" s="35"/>
      <c r="Z768" s="35"/>
      <c r="AA768" s="35"/>
      <c r="AB768" s="35"/>
      <c r="AC768" s="35"/>
      <c r="AD768" s="35"/>
      <c r="AE768" s="35"/>
      <c r="AF768" s="35"/>
      <c r="AG768" s="35"/>
      <c r="AH768" s="35"/>
      <c r="AI768" s="35"/>
      <c r="AJ768" s="35"/>
      <c r="AK768" s="35"/>
      <c r="AL768" s="35"/>
      <c r="AM768" s="470"/>
    </row>
    <row r="769" spans="1:39" ht="18" customHeight="1">
      <c r="A769" s="463"/>
      <c r="B769" s="31"/>
      <c r="C769" s="463"/>
      <c r="D769" s="463"/>
      <c r="E769" s="463"/>
      <c r="F769" s="467"/>
      <c r="G769" s="467"/>
      <c r="H769" s="468"/>
      <c r="I769" s="468"/>
      <c r="J769" s="467"/>
      <c r="K769" s="469"/>
      <c r="L769" s="469"/>
      <c r="M769" s="469"/>
      <c r="N769" s="469"/>
      <c r="O769" s="470"/>
      <c r="P769" s="469"/>
      <c r="Q769" s="469"/>
      <c r="R769" s="469"/>
      <c r="S769" s="469"/>
      <c r="T769" s="35"/>
      <c r="U769" s="35"/>
      <c r="V769" s="35"/>
      <c r="W769" s="35"/>
      <c r="X769" s="35"/>
      <c r="Y769" s="35"/>
      <c r="Z769" s="35"/>
      <c r="AA769" s="35"/>
      <c r="AB769" s="35"/>
      <c r="AC769" s="35"/>
      <c r="AD769" s="35"/>
      <c r="AE769" s="35"/>
      <c r="AF769" s="35"/>
      <c r="AG769" s="35"/>
      <c r="AH769" s="35"/>
      <c r="AI769" s="35"/>
      <c r="AJ769" s="35"/>
      <c r="AK769" s="35"/>
      <c r="AL769" s="35"/>
      <c r="AM769" s="470"/>
    </row>
    <row r="770" spans="1:39" ht="18" customHeight="1">
      <c r="A770" s="463"/>
      <c r="B770" s="31"/>
      <c r="C770" s="463"/>
      <c r="D770" s="463"/>
      <c r="E770" s="463"/>
      <c r="F770" s="467"/>
      <c r="G770" s="467"/>
      <c r="H770" s="468"/>
      <c r="I770" s="468"/>
      <c r="J770" s="467"/>
      <c r="K770" s="469"/>
      <c r="L770" s="469"/>
      <c r="M770" s="469"/>
      <c r="N770" s="469"/>
      <c r="O770" s="470"/>
      <c r="P770" s="469"/>
      <c r="Q770" s="469"/>
      <c r="R770" s="469"/>
      <c r="S770" s="469"/>
      <c r="T770" s="35"/>
      <c r="U770" s="35"/>
      <c r="V770" s="35"/>
      <c r="W770" s="35"/>
      <c r="X770" s="35"/>
      <c r="Y770" s="35"/>
      <c r="Z770" s="35"/>
      <c r="AA770" s="35"/>
      <c r="AB770" s="35"/>
      <c r="AC770" s="35"/>
      <c r="AD770" s="35"/>
      <c r="AE770" s="35"/>
      <c r="AF770" s="35"/>
      <c r="AG770" s="35"/>
      <c r="AH770" s="35"/>
      <c r="AI770" s="35"/>
      <c r="AJ770" s="35"/>
      <c r="AK770" s="35"/>
      <c r="AL770" s="35"/>
      <c r="AM770" s="470"/>
    </row>
    <row r="771" spans="1:39" ht="18" customHeight="1">
      <c r="A771" s="463"/>
      <c r="B771" s="31"/>
      <c r="C771" s="463"/>
      <c r="D771" s="463"/>
      <c r="E771" s="463"/>
      <c r="F771" s="467"/>
      <c r="G771" s="467"/>
      <c r="H771" s="468"/>
      <c r="I771" s="468"/>
      <c r="J771" s="467"/>
      <c r="K771" s="469"/>
      <c r="L771" s="469"/>
      <c r="M771" s="469"/>
      <c r="N771" s="469"/>
      <c r="O771" s="470"/>
      <c r="P771" s="469"/>
      <c r="Q771" s="469"/>
      <c r="R771" s="469"/>
      <c r="S771" s="469"/>
      <c r="T771" s="35"/>
      <c r="U771" s="35"/>
      <c r="V771" s="35"/>
      <c r="W771" s="35"/>
      <c r="X771" s="35"/>
      <c r="Y771" s="35"/>
      <c r="Z771" s="35"/>
      <c r="AA771" s="35"/>
      <c r="AB771" s="35"/>
      <c r="AC771" s="35"/>
      <c r="AD771" s="35"/>
      <c r="AE771" s="35"/>
      <c r="AF771" s="35"/>
      <c r="AG771" s="35"/>
      <c r="AH771" s="35"/>
      <c r="AI771" s="35"/>
      <c r="AJ771" s="35"/>
      <c r="AK771" s="35"/>
      <c r="AL771" s="35"/>
      <c r="AM771" s="470"/>
    </row>
    <row r="772" spans="1:39" ht="18" customHeight="1">
      <c r="A772" s="463"/>
      <c r="B772" s="31"/>
      <c r="C772" s="463"/>
      <c r="D772" s="463"/>
      <c r="E772" s="463"/>
      <c r="F772" s="467"/>
      <c r="G772" s="467"/>
      <c r="H772" s="468"/>
      <c r="I772" s="468"/>
      <c r="J772" s="467"/>
      <c r="K772" s="469"/>
      <c r="L772" s="469"/>
      <c r="M772" s="469"/>
      <c r="N772" s="469"/>
      <c r="O772" s="470"/>
      <c r="P772" s="469"/>
      <c r="Q772" s="469"/>
      <c r="R772" s="469"/>
      <c r="S772" s="469"/>
      <c r="T772" s="35"/>
      <c r="U772" s="35"/>
      <c r="V772" s="35"/>
      <c r="W772" s="35"/>
      <c r="X772" s="35"/>
      <c r="Y772" s="35"/>
      <c r="Z772" s="35"/>
      <c r="AA772" s="35"/>
      <c r="AB772" s="35"/>
      <c r="AC772" s="35"/>
      <c r="AD772" s="35"/>
      <c r="AE772" s="35"/>
      <c r="AF772" s="35"/>
      <c r="AG772" s="35"/>
      <c r="AH772" s="35"/>
      <c r="AI772" s="35"/>
      <c r="AJ772" s="35"/>
      <c r="AK772" s="35"/>
      <c r="AL772" s="35"/>
      <c r="AM772" s="470"/>
    </row>
    <row r="773" spans="1:39" ht="18" customHeight="1">
      <c r="A773" s="463"/>
      <c r="B773" s="31"/>
      <c r="C773" s="463"/>
      <c r="D773" s="463"/>
      <c r="E773" s="463"/>
      <c r="F773" s="467"/>
      <c r="G773" s="467"/>
      <c r="H773" s="468"/>
      <c r="I773" s="468"/>
      <c r="J773" s="467"/>
      <c r="K773" s="469"/>
      <c r="L773" s="469"/>
      <c r="M773" s="469"/>
      <c r="N773" s="469"/>
      <c r="O773" s="470"/>
      <c r="P773" s="469"/>
      <c r="Q773" s="469"/>
      <c r="R773" s="469"/>
      <c r="S773" s="469"/>
      <c r="T773" s="35"/>
      <c r="U773" s="35"/>
      <c r="V773" s="35"/>
      <c r="W773" s="35"/>
      <c r="X773" s="35"/>
      <c r="Y773" s="35"/>
      <c r="Z773" s="35"/>
      <c r="AA773" s="35"/>
      <c r="AB773" s="35"/>
      <c r="AC773" s="35"/>
      <c r="AD773" s="35"/>
      <c r="AE773" s="35"/>
      <c r="AF773" s="35"/>
      <c r="AG773" s="35"/>
      <c r="AH773" s="35"/>
      <c r="AI773" s="35"/>
      <c r="AJ773" s="35"/>
      <c r="AK773" s="35"/>
      <c r="AL773" s="35"/>
      <c r="AM773" s="470"/>
    </row>
    <row r="774" spans="1:39" ht="18" customHeight="1">
      <c r="A774" s="463"/>
      <c r="B774" s="31"/>
      <c r="C774" s="463"/>
      <c r="D774" s="463"/>
      <c r="E774" s="463"/>
      <c r="F774" s="467"/>
      <c r="G774" s="467"/>
      <c r="H774" s="468"/>
      <c r="I774" s="468"/>
      <c r="J774" s="467"/>
      <c r="K774" s="469"/>
      <c r="L774" s="469"/>
      <c r="M774" s="469"/>
      <c r="N774" s="469"/>
      <c r="O774" s="470"/>
      <c r="P774" s="469"/>
      <c r="Q774" s="469"/>
      <c r="R774" s="469"/>
      <c r="S774" s="469"/>
      <c r="T774" s="35"/>
      <c r="U774" s="35"/>
      <c r="V774" s="35"/>
      <c r="W774" s="35"/>
      <c r="X774" s="35"/>
      <c r="Y774" s="35"/>
      <c r="Z774" s="35"/>
      <c r="AA774" s="35"/>
      <c r="AB774" s="35"/>
      <c r="AC774" s="35"/>
      <c r="AD774" s="35"/>
      <c r="AE774" s="35"/>
      <c r="AF774" s="35"/>
      <c r="AG774" s="35"/>
      <c r="AH774" s="35"/>
      <c r="AI774" s="35"/>
      <c r="AJ774" s="35"/>
      <c r="AK774" s="35"/>
      <c r="AL774" s="35"/>
      <c r="AM774" s="470"/>
    </row>
    <row r="775" spans="1:39" ht="18" customHeight="1">
      <c r="A775" s="463"/>
      <c r="B775" s="31"/>
      <c r="C775" s="463"/>
      <c r="D775" s="463"/>
      <c r="E775" s="463"/>
      <c r="F775" s="467"/>
      <c r="G775" s="467"/>
      <c r="H775" s="468"/>
      <c r="I775" s="468"/>
      <c r="J775" s="467"/>
      <c r="K775" s="469"/>
      <c r="L775" s="469"/>
      <c r="M775" s="469"/>
      <c r="N775" s="469"/>
      <c r="O775" s="470"/>
      <c r="P775" s="469"/>
      <c r="Q775" s="469"/>
      <c r="R775" s="469"/>
      <c r="S775" s="469"/>
      <c r="T775" s="35"/>
      <c r="U775" s="35"/>
      <c r="V775" s="35"/>
      <c r="W775" s="35"/>
      <c r="X775" s="35"/>
      <c r="Y775" s="35"/>
      <c r="Z775" s="35"/>
      <c r="AA775" s="35"/>
      <c r="AB775" s="35"/>
      <c r="AC775" s="35"/>
      <c r="AD775" s="35"/>
      <c r="AE775" s="35"/>
      <c r="AF775" s="35"/>
      <c r="AG775" s="35"/>
      <c r="AH775" s="35"/>
      <c r="AI775" s="35"/>
      <c r="AJ775" s="35"/>
      <c r="AK775" s="35"/>
      <c r="AL775" s="35"/>
      <c r="AM775" s="470"/>
    </row>
    <row r="776" spans="1:39" ht="18" customHeight="1">
      <c r="A776" s="463"/>
      <c r="B776" s="31"/>
      <c r="C776" s="463"/>
      <c r="D776" s="463"/>
      <c r="E776" s="463"/>
      <c r="F776" s="467"/>
      <c r="G776" s="467"/>
      <c r="H776" s="468"/>
      <c r="I776" s="468"/>
      <c r="J776" s="467"/>
      <c r="K776" s="469"/>
      <c r="L776" s="469"/>
      <c r="M776" s="469"/>
      <c r="N776" s="469"/>
      <c r="O776" s="470"/>
      <c r="P776" s="469"/>
      <c r="Q776" s="469"/>
      <c r="R776" s="469"/>
      <c r="S776" s="469"/>
      <c r="T776" s="35"/>
      <c r="U776" s="35"/>
      <c r="V776" s="35"/>
      <c r="W776" s="35"/>
      <c r="X776" s="35"/>
      <c r="Y776" s="35"/>
      <c r="Z776" s="35"/>
      <c r="AA776" s="35"/>
      <c r="AB776" s="35"/>
      <c r="AC776" s="35"/>
      <c r="AD776" s="35"/>
      <c r="AE776" s="35"/>
      <c r="AF776" s="35"/>
      <c r="AG776" s="35"/>
      <c r="AH776" s="35"/>
      <c r="AI776" s="35"/>
      <c r="AJ776" s="35"/>
      <c r="AK776" s="35"/>
      <c r="AL776" s="35"/>
      <c r="AM776" s="470"/>
    </row>
    <row r="777" spans="1:39" ht="18" customHeight="1">
      <c r="A777" s="463"/>
      <c r="B777" s="31"/>
      <c r="C777" s="463"/>
      <c r="D777" s="463"/>
      <c r="E777" s="463"/>
      <c r="F777" s="467"/>
      <c r="G777" s="467"/>
      <c r="H777" s="468"/>
      <c r="I777" s="468"/>
      <c r="J777" s="467"/>
      <c r="K777" s="469"/>
      <c r="L777" s="469"/>
      <c r="M777" s="469"/>
      <c r="N777" s="469"/>
      <c r="O777" s="470"/>
      <c r="P777" s="469"/>
      <c r="Q777" s="469"/>
      <c r="R777" s="469"/>
      <c r="S777" s="469"/>
      <c r="T777" s="35"/>
      <c r="U777" s="35"/>
      <c r="V777" s="35"/>
      <c r="W777" s="35"/>
      <c r="X777" s="35"/>
      <c r="Y777" s="35"/>
      <c r="Z777" s="35"/>
      <c r="AA777" s="35"/>
      <c r="AB777" s="35"/>
      <c r="AC777" s="35"/>
      <c r="AD777" s="35"/>
      <c r="AE777" s="35"/>
      <c r="AF777" s="35"/>
      <c r="AG777" s="35"/>
      <c r="AH777" s="35"/>
      <c r="AI777" s="35"/>
      <c r="AJ777" s="35"/>
      <c r="AK777" s="35"/>
      <c r="AL777" s="35"/>
      <c r="AM777" s="470"/>
    </row>
    <row r="778" spans="1:39" ht="18" customHeight="1">
      <c r="A778" s="463"/>
      <c r="B778" s="31"/>
      <c r="C778" s="463"/>
      <c r="D778" s="463"/>
      <c r="E778" s="463"/>
      <c r="F778" s="467"/>
      <c r="G778" s="467"/>
      <c r="H778" s="468"/>
      <c r="I778" s="468"/>
      <c r="J778" s="467"/>
      <c r="K778" s="469"/>
      <c r="L778" s="469"/>
      <c r="M778" s="469"/>
      <c r="N778" s="469"/>
      <c r="O778" s="470"/>
      <c r="P778" s="469"/>
      <c r="Q778" s="469"/>
      <c r="R778" s="469"/>
      <c r="S778" s="469"/>
      <c r="T778" s="35"/>
      <c r="U778" s="35"/>
      <c r="V778" s="35"/>
      <c r="W778" s="35"/>
      <c r="X778" s="35"/>
      <c r="Y778" s="35"/>
      <c r="Z778" s="35"/>
      <c r="AA778" s="35"/>
      <c r="AB778" s="35"/>
      <c r="AC778" s="35"/>
      <c r="AD778" s="35"/>
      <c r="AE778" s="35"/>
      <c r="AF778" s="35"/>
      <c r="AG778" s="35"/>
      <c r="AH778" s="35"/>
      <c r="AI778" s="35"/>
      <c r="AJ778" s="35"/>
      <c r="AK778" s="35"/>
      <c r="AL778" s="35"/>
      <c r="AM778" s="470"/>
    </row>
    <row r="779" spans="1:39" ht="18" customHeight="1">
      <c r="A779" s="463"/>
      <c r="B779" s="31"/>
      <c r="C779" s="463"/>
      <c r="D779" s="463"/>
      <c r="E779" s="463"/>
      <c r="F779" s="467"/>
      <c r="G779" s="467"/>
      <c r="H779" s="468"/>
      <c r="I779" s="468"/>
      <c r="J779" s="467"/>
      <c r="K779" s="469"/>
      <c r="L779" s="469"/>
      <c r="M779" s="469"/>
      <c r="N779" s="469"/>
      <c r="O779" s="470"/>
      <c r="P779" s="469"/>
      <c r="Q779" s="469"/>
      <c r="R779" s="469"/>
      <c r="S779" s="469"/>
      <c r="T779" s="35"/>
      <c r="U779" s="35"/>
      <c r="V779" s="35"/>
      <c r="W779" s="35"/>
      <c r="X779" s="35"/>
      <c r="Y779" s="35"/>
      <c r="Z779" s="35"/>
      <c r="AA779" s="35"/>
      <c r="AB779" s="35"/>
      <c r="AC779" s="35"/>
      <c r="AD779" s="35"/>
      <c r="AE779" s="35"/>
      <c r="AF779" s="35"/>
      <c r="AG779" s="35"/>
      <c r="AH779" s="35"/>
      <c r="AI779" s="35"/>
      <c r="AJ779" s="35"/>
      <c r="AK779" s="35"/>
      <c r="AL779" s="35"/>
      <c r="AM779" s="470"/>
    </row>
    <row r="780" spans="1:39" ht="18" customHeight="1">
      <c r="A780" s="463"/>
      <c r="B780" s="31"/>
      <c r="C780" s="463"/>
      <c r="D780" s="463"/>
      <c r="E780" s="463"/>
      <c r="F780" s="467"/>
      <c r="G780" s="467"/>
      <c r="H780" s="468"/>
      <c r="I780" s="468"/>
      <c r="J780" s="467"/>
      <c r="K780" s="469"/>
      <c r="L780" s="469"/>
      <c r="M780" s="469"/>
      <c r="N780" s="469"/>
      <c r="O780" s="470"/>
      <c r="P780" s="469"/>
      <c r="Q780" s="469"/>
      <c r="R780" s="469"/>
      <c r="S780" s="469"/>
      <c r="T780" s="35"/>
      <c r="U780" s="35"/>
      <c r="V780" s="35"/>
      <c r="W780" s="35"/>
      <c r="X780" s="35"/>
      <c r="Y780" s="35"/>
      <c r="Z780" s="35"/>
      <c r="AA780" s="35"/>
      <c r="AB780" s="35"/>
      <c r="AC780" s="35"/>
      <c r="AD780" s="35"/>
      <c r="AE780" s="35"/>
      <c r="AF780" s="35"/>
      <c r="AG780" s="35"/>
      <c r="AH780" s="35"/>
      <c r="AI780" s="35"/>
      <c r="AJ780" s="35"/>
      <c r="AK780" s="35"/>
      <c r="AL780" s="35"/>
      <c r="AM780" s="470"/>
    </row>
    <row r="781" spans="1:39" ht="18" customHeight="1">
      <c r="A781" s="463"/>
      <c r="B781" s="31"/>
      <c r="C781" s="463"/>
      <c r="D781" s="463"/>
      <c r="E781" s="463"/>
      <c r="F781" s="467"/>
      <c r="G781" s="467"/>
      <c r="H781" s="468"/>
      <c r="I781" s="468"/>
      <c r="J781" s="467"/>
      <c r="K781" s="469"/>
      <c r="L781" s="469"/>
      <c r="M781" s="469"/>
      <c r="N781" s="469"/>
      <c r="O781" s="470"/>
      <c r="P781" s="469"/>
      <c r="Q781" s="469"/>
      <c r="R781" s="469"/>
      <c r="S781" s="469"/>
      <c r="T781" s="35"/>
      <c r="U781" s="35"/>
      <c r="V781" s="35"/>
      <c r="W781" s="35"/>
      <c r="X781" s="35"/>
      <c r="Y781" s="35"/>
      <c r="Z781" s="35"/>
      <c r="AA781" s="35"/>
      <c r="AB781" s="35"/>
      <c r="AC781" s="35"/>
      <c r="AD781" s="35"/>
      <c r="AE781" s="35"/>
      <c r="AF781" s="35"/>
      <c r="AG781" s="35"/>
      <c r="AH781" s="35"/>
      <c r="AI781" s="35"/>
      <c r="AJ781" s="35"/>
      <c r="AK781" s="35"/>
      <c r="AL781" s="35"/>
      <c r="AM781" s="470"/>
    </row>
    <row r="782" spans="1:39" ht="18" customHeight="1">
      <c r="A782" s="463"/>
      <c r="B782" s="31"/>
      <c r="C782" s="463"/>
      <c r="D782" s="463"/>
      <c r="E782" s="463"/>
      <c r="F782" s="467"/>
      <c r="G782" s="467"/>
      <c r="H782" s="468"/>
      <c r="I782" s="468"/>
      <c r="J782" s="467"/>
      <c r="K782" s="469"/>
      <c r="L782" s="469"/>
      <c r="M782" s="469"/>
      <c r="N782" s="469"/>
      <c r="O782" s="470"/>
      <c r="P782" s="469"/>
      <c r="Q782" s="469"/>
      <c r="R782" s="469"/>
      <c r="S782" s="469"/>
      <c r="T782" s="35"/>
      <c r="U782" s="35"/>
      <c r="V782" s="35"/>
      <c r="W782" s="35"/>
      <c r="X782" s="35"/>
      <c r="Y782" s="35"/>
      <c r="Z782" s="35"/>
      <c r="AA782" s="35"/>
      <c r="AB782" s="35"/>
      <c r="AC782" s="35"/>
      <c r="AD782" s="35"/>
      <c r="AE782" s="35"/>
      <c r="AF782" s="35"/>
      <c r="AG782" s="35"/>
      <c r="AH782" s="35"/>
      <c r="AI782" s="35"/>
      <c r="AJ782" s="35"/>
      <c r="AK782" s="35"/>
      <c r="AL782" s="35"/>
      <c r="AM782" s="470"/>
    </row>
    <row r="783" spans="1:39" ht="18" customHeight="1">
      <c r="A783" s="463"/>
      <c r="B783" s="31"/>
      <c r="C783" s="463"/>
      <c r="D783" s="463"/>
      <c r="E783" s="463"/>
      <c r="F783" s="467"/>
      <c r="G783" s="467"/>
      <c r="H783" s="468"/>
      <c r="I783" s="468"/>
      <c r="J783" s="467"/>
      <c r="K783" s="469"/>
      <c r="L783" s="469"/>
      <c r="M783" s="469"/>
      <c r="N783" s="469"/>
      <c r="O783" s="470"/>
      <c r="P783" s="469"/>
      <c r="Q783" s="469"/>
      <c r="R783" s="469"/>
      <c r="S783" s="469"/>
      <c r="T783" s="35"/>
      <c r="U783" s="35"/>
      <c r="V783" s="35"/>
      <c r="W783" s="35"/>
      <c r="X783" s="35"/>
      <c r="Y783" s="35"/>
      <c r="Z783" s="35"/>
      <c r="AA783" s="35"/>
      <c r="AB783" s="35"/>
      <c r="AC783" s="35"/>
      <c r="AD783" s="35"/>
      <c r="AE783" s="35"/>
      <c r="AF783" s="35"/>
      <c r="AG783" s="35"/>
      <c r="AH783" s="35"/>
      <c r="AI783" s="35"/>
      <c r="AJ783" s="35"/>
      <c r="AK783" s="35"/>
      <c r="AL783" s="35"/>
      <c r="AM783" s="470"/>
    </row>
    <row r="784" spans="1:39" ht="18" customHeight="1">
      <c r="A784" s="463"/>
      <c r="B784" s="31"/>
      <c r="C784" s="463"/>
      <c r="D784" s="463"/>
      <c r="E784" s="463"/>
      <c r="F784" s="467"/>
      <c r="G784" s="467"/>
      <c r="H784" s="468"/>
      <c r="I784" s="468"/>
      <c r="J784" s="467"/>
      <c r="K784" s="469"/>
      <c r="L784" s="469"/>
      <c r="M784" s="469"/>
      <c r="N784" s="469"/>
      <c r="O784" s="470"/>
      <c r="P784" s="469"/>
      <c r="Q784" s="469"/>
      <c r="R784" s="469"/>
      <c r="S784" s="469"/>
      <c r="T784" s="35"/>
      <c r="U784" s="35"/>
      <c r="V784" s="35"/>
      <c r="W784" s="35"/>
      <c r="X784" s="35"/>
      <c r="Y784" s="35"/>
      <c r="Z784" s="35"/>
      <c r="AA784" s="35"/>
      <c r="AB784" s="35"/>
      <c r="AC784" s="35"/>
      <c r="AD784" s="35"/>
      <c r="AE784" s="35"/>
      <c r="AF784" s="35"/>
      <c r="AG784" s="35"/>
      <c r="AH784" s="35"/>
      <c r="AI784" s="35"/>
      <c r="AJ784" s="35"/>
      <c r="AK784" s="35"/>
      <c r="AL784" s="35"/>
      <c r="AM784" s="470"/>
    </row>
    <row r="785" spans="1:39" ht="18" customHeight="1">
      <c r="A785" s="463"/>
      <c r="B785" s="31"/>
      <c r="C785" s="463"/>
      <c r="D785" s="463"/>
      <c r="E785" s="463"/>
      <c r="F785" s="467"/>
      <c r="G785" s="467"/>
      <c r="H785" s="468"/>
      <c r="I785" s="468"/>
      <c r="J785" s="467"/>
      <c r="K785" s="469"/>
      <c r="L785" s="469"/>
      <c r="M785" s="469"/>
      <c r="N785" s="469"/>
      <c r="O785" s="470"/>
      <c r="P785" s="469"/>
      <c r="Q785" s="469"/>
      <c r="R785" s="469"/>
      <c r="S785" s="469"/>
      <c r="T785" s="35"/>
      <c r="U785" s="35"/>
      <c r="V785" s="35"/>
      <c r="W785" s="35"/>
      <c r="X785" s="35"/>
      <c r="Y785" s="35"/>
      <c r="Z785" s="35"/>
      <c r="AA785" s="35"/>
      <c r="AB785" s="35"/>
      <c r="AC785" s="35"/>
      <c r="AD785" s="35"/>
      <c r="AE785" s="35"/>
      <c r="AF785" s="35"/>
      <c r="AG785" s="35"/>
      <c r="AH785" s="35"/>
      <c r="AI785" s="35"/>
      <c r="AJ785" s="35"/>
      <c r="AK785" s="35"/>
      <c r="AL785" s="35"/>
      <c r="AM785" s="470"/>
    </row>
    <row r="786" spans="1:39" ht="18" customHeight="1">
      <c r="A786" s="463"/>
      <c r="B786" s="31"/>
      <c r="C786" s="463"/>
      <c r="D786" s="463"/>
      <c r="E786" s="463"/>
      <c r="F786" s="467"/>
      <c r="G786" s="467"/>
      <c r="H786" s="468"/>
      <c r="I786" s="468"/>
      <c r="J786" s="467"/>
      <c r="K786" s="469"/>
      <c r="L786" s="469"/>
      <c r="M786" s="469"/>
      <c r="N786" s="469"/>
      <c r="O786" s="470"/>
      <c r="P786" s="469"/>
      <c r="Q786" s="469"/>
      <c r="R786" s="469"/>
      <c r="S786" s="469"/>
      <c r="T786" s="35"/>
      <c r="U786" s="35"/>
      <c r="V786" s="35"/>
      <c r="W786" s="35"/>
      <c r="X786" s="35"/>
      <c r="Y786" s="35"/>
      <c r="Z786" s="35"/>
      <c r="AA786" s="35"/>
      <c r="AB786" s="35"/>
      <c r="AC786" s="35"/>
      <c r="AD786" s="35"/>
      <c r="AE786" s="35"/>
      <c r="AF786" s="35"/>
      <c r="AG786" s="35"/>
      <c r="AH786" s="35"/>
      <c r="AI786" s="35"/>
      <c r="AJ786" s="35"/>
      <c r="AK786" s="35"/>
      <c r="AL786" s="35"/>
      <c r="AM786" s="470"/>
    </row>
    <row r="787" spans="1:39" ht="18" customHeight="1">
      <c r="A787" s="463"/>
      <c r="B787" s="31"/>
      <c r="C787" s="463"/>
      <c r="D787" s="463"/>
      <c r="E787" s="463"/>
      <c r="F787" s="467"/>
      <c r="G787" s="467"/>
      <c r="H787" s="468"/>
      <c r="I787" s="468"/>
      <c r="J787" s="467"/>
      <c r="K787" s="469"/>
      <c r="L787" s="469"/>
      <c r="M787" s="469"/>
      <c r="N787" s="469"/>
      <c r="O787" s="470"/>
      <c r="P787" s="469"/>
      <c r="Q787" s="469"/>
      <c r="R787" s="469"/>
      <c r="S787" s="469"/>
      <c r="T787" s="35"/>
      <c r="U787" s="35"/>
      <c r="V787" s="35"/>
      <c r="W787" s="35"/>
      <c r="X787" s="35"/>
      <c r="Y787" s="35"/>
      <c r="Z787" s="35"/>
      <c r="AA787" s="35"/>
      <c r="AB787" s="35"/>
      <c r="AC787" s="35"/>
      <c r="AD787" s="35"/>
      <c r="AE787" s="35"/>
      <c r="AF787" s="35"/>
      <c r="AG787" s="35"/>
      <c r="AH787" s="35"/>
      <c r="AI787" s="35"/>
      <c r="AJ787" s="35"/>
      <c r="AK787" s="35"/>
      <c r="AL787" s="35"/>
      <c r="AM787" s="470"/>
    </row>
    <row r="788" spans="1:39" ht="18" customHeight="1">
      <c r="A788" s="463"/>
      <c r="B788" s="31"/>
      <c r="C788" s="463"/>
      <c r="D788" s="463"/>
      <c r="E788" s="463"/>
      <c r="F788" s="467"/>
      <c r="G788" s="467"/>
      <c r="H788" s="468"/>
      <c r="I788" s="468"/>
      <c r="J788" s="467"/>
      <c r="K788" s="469"/>
      <c r="L788" s="469"/>
      <c r="M788" s="469"/>
      <c r="N788" s="469"/>
      <c r="O788" s="470"/>
      <c r="P788" s="469"/>
      <c r="Q788" s="469"/>
      <c r="R788" s="469"/>
      <c r="S788" s="469"/>
      <c r="T788" s="35"/>
      <c r="U788" s="35"/>
      <c r="V788" s="35"/>
      <c r="W788" s="35"/>
      <c r="X788" s="35"/>
      <c r="Y788" s="35"/>
      <c r="Z788" s="35"/>
      <c r="AA788" s="35"/>
      <c r="AB788" s="35"/>
      <c r="AC788" s="35"/>
      <c r="AD788" s="35"/>
      <c r="AE788" s="35"/>
      <c r="AF788" s="35"/>
      <c r="AG788" s="35"/>
      <c r="AH788" s="35"/>
      <c r="AI788" s="35"/>
      <c r="AJ788" s="35"/>
      <c r="AK788" s="35"/>
      <c r="AL788" s="35"/>
      <c r="AM788" s="470"/>
    </row>
    <row r="789" spans="1:39" ht="18" customHeight="1">
      <c r="A789" s="463"/>
      <c r="B789" s="31"/>
      <c r="C789" s="463"/>
      <c r="D789" s="463"/>
      <c r="E789" s="463"/>
      <c r="F789" s="467"/>
      <c r="G789" s="467"/>
      <c r="H789" s="468"/>
      <c r="I789" s="468"/>
      <c r="J789" s="467"/>
      <c r="K789" s="469"/>
      <c r="L789" s="469"/>
      <c r="M789" s="469"/>
      <c r="N789" s="469"/>
      <c r="O789" s="470"/>
      <c r="P789" s="469"/>
      <c r="Q789" s="469"/>
      <c r="R789" s="469"/>
      <c r="S789" s="469"/>
      <c r="T789" s="35"/>
      <c r="U789" s="35"/>
      <c r="V789" s="35"/>
      <c r="W789" s="35"/>
      <c r="X789" s="35"/>
      <c r="Y789" s="35"/>
      <c r="Z789" s="35"/>
      <c r="AA789" s="35"/>
      <c r="AB789" s="35"/>
      <c r="AC789" s="35"/>
      <c r="AD789" s="35"/>
      <c r="AE789" s="35"/>
      <c r="AF789" s="35"/>
      <c r="AG789" s="35"/>
      <c r="AH789" s="35"/>
      <c r="AI789" s="35"/>
      <c r="AJ789" s="35"/>
      <c r="AK789" s="35"/>
      <c r="AL789" s="35"/>
      <c r="AM789" s="470"/>
    </row>
    <row r="790" spans="1:39" ht="18" customHeight="1">
      <c r="A790" s="463"/>
      <c r="B790" s="31"/>
      <c r="C790" s="463"/>
      <c r="D790" s="463"/>
      <c r="E790" s="463"/>
      <c r="F790" s="467"/>
      <c r="G790" s="467"/>
      <c r="H790" s="468"/>
      <c r="I790" s="468"/>
      <c r="J790" s="467"/>
      <c r="K790" s="469"/>
      <c r="L790" s="469"/>
      <c r="M790" s="469"/>
      <c r="N790" s="469"/>
      <c r="O790" s="470"/>
      <c r="P790" s="469"/>
      <c r="Q790" s="469"/>
      <c r="R790" s="469"/>
      <c r="S790" s="469"/>
      <c r="T790" s="35"/>
      <c r="U790" s="35"/>
      <c r="V790" s="35"/>
      <c r="W790" s="35"/>
      <c r="X790" s="35"/>
      <c r="Y790" s="35"/>
      <c r="Z790" s="35"/>
      <c r="AA790" s="35"/>
      <c r="AB790" s="35"/>
      <c r="AC790" s="35"/>
      <c r="AD790" s="35"/>
      <c r="AE790" s="35"/>
      <c r="AF790" s="35"/>
      <c r="AG790" s="35"/>
      <c r="AH790" s="35"/>
      <c r="AI790" s="35"/>
      <c r="AJ790" s="35"/>
      <c r="AK790" s="35"/>
      <c r="AL790" s="35"/>
      <c r="AM790" s="470"/>
    </row>
    <row r="791" spans="1:39" ht="18" customHeight="1">
      <c r="A791" s="463"/>
      <c r="B791" s="31"/>
      <c r="C791" s="463"/>
      <c r="D791" s="463"/>
      <c r="E791" s="463"/>
      <c r="F791" s="467"/>
      <c r="G791" s="467"/>
      <c r="H791" s="468"/>
      <c r="I791" s="468"/>
      <c r="J791" s="467"/>
      <c r="K791" s="469"/>
      <c r="L791" s="469"/>
      <c r="M791" s="469"/>
      <c r="N791" s="469"/>
      <c r="O791" s="470"/>
      <c r="P791" s="469"/>
      <c r="Q791" s="469"/>
      <c r="R791" s="469"/>
      <c r="S791" s="469"/>
      <c r="T791" s="35"/>
      <c r="U791" s="35"/>
      <c r="V791" s="35"/>
      <c r="W791" s="35"/>
      <c r="X791" s="35"/>
      <c r="Y791" s="35"/>
      <c r="Z791" s="35"/>
      <c r="AA791" s="35"/>
      <c r="AB791" s="35"/>
      <c r="AC791" s="35"/>
      <c r="AD791" s="35"/>
      <c r="AE791" s="35"/>
      <c r="AF791" s="35"/>
      <c r="AG791" s="35"/>
      <c r="AH791" s="35"/>
      <c r="AI791" s="35"/>
      <c r="AJ791" s="35"/>
      <c r="AK791" s="35"/>
      <c r="AL791" s="35"/>
      <c r="AM791" s="470"/>
    </row>
    <row r="792" spans="1:39" ht="18" customHeight="1">
      <c r="A792" s="463"/>
      <c r="B792" s="31"/>
      <c r="C792" s="463"/>
      <c r="D792" s="463"/>
      <c r="E792" s="463"/>
      <c r="F792" s="467"/>
      <c r="G792" s="467"/>
      <c r="H792" s="468"/>
      <c r="I792" s="468"/>
      <c r="J792" s="467"/>
      <c r="K792" s="469"/>
      <c r="L792" s="469"/>
      <c r="M792" s="469"/>
      <c r="N792" s="469"/>
      <c r="O792" s="470"/>
      <c r="P792" s="469"/>
      <c r="Q792" s="469"/>
      <c r="R792" s="469"/>
      <c r="S792" s="469"/>
      <c r="T792" s="35"/>
      <c r="U792" s="35"/>
      <c r="V792" s="35"/>
      <c r="W792" s="35"/>
      <c r="X792" s="35"/>
      <c r="Y792" s="35"/>
      <c r="Z792" s="35"/>
      <c r="AA792" s="35"/>
      <c r="AB792" s="35"/>
      <c r="AC792" s="35"/>
      <c r="AD792" s="35"/>
      <c r="AE792" s="35"/>
      <c r="AF792" s="35"/>
      <c r="AG792" s="35"/>
      <c r="AH792" s="35"/>
      <c r="AI792" s="35"/>
      <c r="AJ792" s="35"/>
      <c r="AK792" s="35"/>
      <c r="AL792" s="35"/>
      <c r="AM792" s="470"/>
    </row>
    <row r="793" spans="1:39" ht="18" customHeight="1">
      <c r="A793" s="463"/>
      <c r="B793" s="31"/>
      <c r="C793" s="463"/>
      <c r="D793" s="463"/>
      <c r="E793" s="463"/>
      <c r="F793" s="467"/>
      <c r="G793" s="467"/>
      <c r="H793" s="468"/>
      <c r="I793" s="468"/>
      <c r="J793" s="467"/>
      <c r="K793" s="469"/>
      <c r="L793" s="469"/>
      <c r="M793" s="469"/>
      <c r="N793" s="469"/>
      <c r="O793" s="470"/>
      <c r="P793" s="469"/>
      <c r="Q793" s="469"/>
      <c r="R793" s="469"/>
      <c r="S793" s="469"/>
      <c r="T793" s="35"/>
      <c r="U793" s="35"/>
      <c r="V793" s="35"/>
      <c r="W793" s="35"/>
      <c r="X793" s="35"/>
      <c r="Y793" s="35"/>
      <c r="Z793" s="35"/>
      <c r="AA793" s="35"/>
      <c r="AB793" s="35"/>
      <c r="AC793" s="35"/>
      <c r="AD793" s="35"/>
      <c r="AE793" s="35"/>
      <c r="AF793" s="35"/>
      <c r="AG793" s="35"/>
      <c r="AH793" s="35"/>
      <c r="AI793" s="35"/>
      <c r="AJ793" s="35"/>
      <c r="AK793" s="35"/>
      <c r="AL793" s="35"/>
      <c r="AM793" s="470"/>
    </row>
    <row r="794" spans="1:39" ht="18" customHeight="1">
      <c r="A794" s="463"/>
      <c r="B794" s="31"/>
      <c r="C794" s="463"/>
      <c r="D794" s="463"/>
      <c r="E794" s="463"/>
      <c r="F794" s="467"/>
      <c r="G794" s="467"/>
      <c r="H794" s="468"/>
      <c r="I794" s="468"/>
      <c r="J794" s="467"/>
      <c r="K794" s="469"/>
      <c r="L794" s="469"/>
      <c r="M794" s="469"/>
      <c r="N794" s="469"/>
      <c r="O794" s="470"/>
      <c r="P794" s="469"/>
      <c r="Q794" s="469"/>
      <c r="R794" s="469"/>
      <c r="S794" s="469"/>
      <c r="T794" s="35"/>
      <c r="U794" s="35"/>
      <c r="V794" s="35"/>
      <c r="W794" s="35"/>
      <c r="X794" s="35"/>
      <c r="Y794" s="35"/>
      <c r="Z794" s="35"/>
      <c r="AA794" s="35"/>
      <c r="AB794" s="35"/>
      <c r="AC794" s="35"/>
      <c r="AD794" s="35"/>
      <c r="AE794" s="35"/>
      <c r="AF794" s="35"/>
      <c r="AG794" s="35"/>
      <c r="AH794" s="35"/>
      <c r="AI794" s="35"/>
      <c r="AJ794" s="35"/>
      <c r="AK794" s="35"/>
      <c r="AL794" s="35"/>
      <c r="AM794" s="470"/>
    </row>
    <row r="795" spans="1:39" ht="18" customHeight="1">
      <c r="A795" s="463"/>
      <c r="B795" s="31"/>
      <c r="C795" s="463"/>
      <c r="D795" s="463"/>
      <c r="E795" s="463"/>
      <c r="F795" s="467"/>
      <c r="G795" s="467"/>
      <c r="H795" s="468"/>
      <c r="I795" s="468"/>
      <c r="J795" s="467"/>
      <c r="K795" s="469"/>
      <c r="L795" s="469"/>
      <c r="M795" s="469"/>
      <c r="N795" s="469"/>
      <c r="O795" s="470"/>
      <c r="P795" s="469"/>
      <c r="Q795" s="469"/>
      <c r="R795" s="469"/>
      <c r="S795" s="469"/>
      <c r="T795" s="35"/>
      <c r="U795" s="35"/>
      <c r="V795" s="35"/>
      <c r="W795" s="35"/>
      <c r="X795" s="35"/>
      <c r="Y795" s="35"/>
      <c r="Z795" s="35"/>
      <c r="AA795" s="35"/>
      <c r="AB795" s="35"/>
      <c r="AC795" s="35"/>
      <c r="AD795" s="35"/>
      <c r="AE795" s="35"/>
      <c r="AF795" s="35"/>
      <c r="AG795" s="35"/>
      <c r="AH795" s="35"/>
      <c r="AI795" s="35"/>
      <c r="AJ795" s="35"/>
      <c r="AK795" s="35"/>
      <c r="AL795" s="35"/>
      <c r="AM795" s="470"/>
    </row>
    <row r="796" spans="1:39" ht="18" customHeight="1">
      <c r="A796" s="463"/>
      <c r="B796" s="31"/>
      <c r="C796" s="463"/>
      <c r="D796" s="463"/>
      <c r="E796" s="463"/>
      <c r="F796" s="467"/>
      <c r="G796" s="467"/>
      <c r="H796" s="468"/>
      <c r="I796" s="468"/>
      <c r="J796" s="467"/>
      <c r="K796" s="469"/>
      <c r="L796" s="469"/>
      <c r="M796" s="469"/>
      <c r="N796" s="469"/>
      <c r="O796" s="470"/>
      <c r="P796" s="469"/>
      <c r="Q796" s="469"/>
      <c r="R796" s="469"/>
      <c r="S796" s="469"/>
      <c r="T796" s="35"/>
      <c r="U796" s="35"/>
      <c r="V796" s="35"/>
      <c r="W796" s="35"/>
      <c r="X796" s="35"/>
      <c r="Y796" s="35"/>
      <c r="Z796" s="35"/>
      <c r="AA796" s="35"/>
      <c r="AB796" s="35"/>
      <c r="AC796" s="35"/>
      <c r="AD796" s="35"/>
      <c r="AE796" s="35"/>
      <c r="AF796" s="35"/>
      <c r="AG796" s="35"/>
      <c r="AH796" s="35"/>
      <c r="AI796" s="35"/>
      <c r="AJ796" s="35"/>
      <c r="AK796" s="35"/>
      <c r="AL796" s="35"/>
      <c r="AM796" s="470"/>
    </row>
    <row r="797" spans="1:39" ht="18" customHeight="1">
      <c r="A797" s="463"/>
      <c r="B797" s="31"/>
      <c r="C797" s="463"/>
      <c r="D797" s="463"/>
      <c r="E797" s="463"/>
      <c r="F797" s="467"/>
      <c r="G797" s="467"/>
      <c r="H797" s="468"/>
      <c r="I797" s="468"/>
      <c r="J797" s="467"/>
      <c r="K797" s="469"/>
      <c r="L797" s="469"/>
      <c r="M797" s="469"/>
      <c r="N797" s="469"/>
      <c r="O797" s="470"/>
      <c r="P797" s="469"/>
      <c r="Q797" s="469"/>
      <c r="R797" s="469"/>
      <c r="S797" s="469"/>
      <c r="T797" s="35"/>
      <c r="U797" s="35"/>
      <c r="V797" s="35"/>
      <c r="W797" s="35"/>
      <c r="X797" s="35"/>
      <c r="Y797" s="35"/>
      <c r="Z797" s="35"/>
      <c r="AA797" s="35"/>
      <c r="AB797" s="35"/>
      <c r="AC797" s="35"/>
      <c r="AD797" s="35"/>
      <c r="AE797" s="35"/>
      <c r="AF797" s="35"/>
      <c r="AG797" s="35"/>
      <c r="AH797" s="35"/>
      <c r="AI797" s="35"/>
      <c r="AJ797" s="35"/>
      <c r="AK797" s="35"/>
      <c r="AL797" s="35"/>
      <c r="AM797" s="470"/>
    </row>
    <row r="798" spans="1:39" ht="18" customHeight="1">
      <c r="A798" s="463"/>
      <c r="B798" s="31"/>
      <c r="C798" s="463"/>
      <c r="D798" s="463"/>
      <c r="E798" s="463"/>
      <c r="F798" s="467"/>
      <c r="G798" s="467"/>
      <c r="H798" s="468"/>
      <c r="I798" s="468"/>
      <c r="J798" s="467"/>
      <c r="K798" s="469"/>
      <c r="L798" s="469"/>
      <c r="M798" s="469"/>
      <c r="N798" s="469"/>
      <c r="O798" s="470"/>
      <c r="P798" s="469"/>
      <c r="Q798" s="469"/>
      <c r="R798" s="469"/>
      <c r="S798" s="469"/>
      <c r="T798" s="35"/>
      <c r="U798" s="35"/>
      <c r="V798" s="35"/>
      <c r="W798" s="35"/>
      <c r="X798" s="35"/>
      <c r="Y798" s="35"/>
      <c r="Z798" s="35"/>
      <c r="AA798" s="35"/>
      <c r="AB798" s="35"/>
      <c r="AC798" s="35"/>
      <c r="AD798" s="35"/>
      <c r="AE798" s="35"/>
      <c r="AF798" s="35"/>
      <c r="AG798" s="35"/>
      <c r="AH798" s="35"/>
      <c r="AI798" s="35"/>
      <c r="AJ798" s="35"/>
      <c r="AK798" s="35"/>
      <c r="AL798" s="35"/>
      <c r="AM798" s="470"/>
    </row>
    <row r="799" spans="1:39" ht="18" customHeight="1">
      <c r="A799" s="463"/>
      <c r="B799" s="31"/>
      <c r="C799" s="463"/>
      <c r="D799" s="463"/>
      <c r="E799" s="463"/>
      <c r="F799" s="467"/>
      <c r="G799" s="467"/>
      <c r="H799" s="468"/>
      <c r="I799" s="468"/>
      <c r="J799" s="467"/>
      <c r="K799" s="469"/>
      <c r="L799" s="469"/>
      <c r="M799" s="469"/>
      <c r="N799" s="469"/>
      <c r="O799" s="470"/>
      <c r="P799" s="469"/>
      <c r="Q799" s="469"/>
      <c r="R799" s="469"/>
      <c r="S799" s="469"/>
      <c r="T799" s="35"/>
      <c r="U799" s="35"/>
      <c r="V799" s="35"/>
      <c r="W799" s="35"/>
      <c r="X799" s="35"/>
      <c r="Y799" s="35"/>
      <c r="Z799" s="35"/>
      <c r="AA799" s="35"/>
      <c r="AB799" s="35"/>
      <c r="AC799" s="35"/>
      <c r="AD799" s="35"/>
      <c r="AE799" s="35"/>
      <c r="AF799" s="35"/>
      <c r="AG799" s="35"/>
      <c r="AH799" s="35"/>
      <c r="AI799" s="35"/>
      <c r="AJ799" s="35"/>
      <c r="AK799" s="35"/>
      <c r="AL799" s="35"/>
      <c r="AM799" s="470"/>
    </row>
    <row r="800" spans="1:39" ht="18" customHeight="1">
      <c r="A800" s="463"/>
      <c r="B800" s="31"/>
      <c r="C800" s="463"/>
      <c r="D800" s="463"/>
      <c r="E800" s="463"/>
      <c r="F800" s="467"/>
      <c r="G800" s="467"/>
      <c r="H800" s="468"/>
      <c r="I800" s="468"/>
      <c r="J800" s="467"/>
      <c r="K800" s="469"/>
      <c r="L800" s="469"/>
      <c r="M800" s="469"/>
      <c r="N800" s="469"/>
      <c r="O800" s="470"/>
      <c r="P800" s="469"/>
      <c r="Q800" s="469"/>
      <c r="R800" s="469"/>
      <c r="S800" s="469"/>
      <c r="T800" s="35"/>
      <c r="U800" s="35"/>
      <c r="V800" s="35"/>
      <c r="W800" s="35"/>
      <c r="X800" s="35"/>
      <c r="Y800" s="35"/>
      <c r="Z800" s="35"/>
      <c r="AA800" s="35"/>
      <c r="AB800" s="35"/>
      <c r="AC800" s="35"/>
      <c r="AD800" s="35"/>
      <c r="AE800" s="35"/>
      <c r="AF800" s="35"/>
      <c r="AG800" s="35"/>
      <c r="AH800" s="35"/>
      <c r="AI800" s="35"/>
      <c r="AJ800" s="35"/>
      <c r="AK800" s="35"/>
      <c r="AL800" s="35"/>
      <c r="AM800" s="470"/>
    </row>
    <row r="801" spans="1:39" ht="18" customHeight="1">
      <c r="A801" s="463"/>
      <c r="B801" s="31"/>
      <c r="C801" s="463"/>
      <c r="D801" s="463"/>
      <c r="E801" s="463"/>
      <c r="F801" s="467"/>
      <c r="G801" s="467"/>
      <c r="H801" s="468"/>
      <c r="I801" s="468"/>
      <c r="J801" s="467"/>
      <c r="K801" s="469"/>
      <c r="L801" s="469"/>
      <c r="M801" s="469"/>
      <c r="N801" s="469"/>
      <c r="O801" s="470"/>
      <c r="P801" s="469"/>
      <c r="Q801" s="469"/>
      <c r="R801" s="469"/>
      <c r="S801" s="469"/>
      <c r="T801" s="35"/>
      <c r="U801" s="35"/>
      <c r="V801" s="35"/>
      <c r="W801" s="35"/>
      <c r="X801" s="35"/>
      <c r="Y801" s="35"/>
      <c r="Z801" s="35"/>
      <c r="AA801" s="35"/>
      <c r="AB801" s="35"/>
      <c r="AC801" s="35"/>
      <c r="AD801" s="35"/>
      <c r="AE801" s="35"/>
      <c r="AF801" s="35"/>
      <c r="AG801" s="35"/>
      <c r="AH801" s="35"/>
      <c r="AI801" s="35"/>
      <c r="AJ801" s="35"/>
      <c r="AK801" s="35"/>
      <c r="AL801" s="35"/>
      <c r="AM801" s="470"/>
    </row>
    <row r="802" spans="1:39" ht="18" customHeight="1">
      <c r="A802" s="463"/>
      <c r="B802" s="31"/>
      <c r="C802" s="463"/>
      <c r="D802" s="463"/>
      <c r="E802" s="463"/>
      <c r="F802" s="467"/>
      <c r="G802" s="467"/>
      <c r="H802" s="468"/>
      <c r="I802" s="468"/>
      <c r="J802" s="467"/>
      <c r="K802" s="469"/>
      <c r="L802" s="469"/>
      <c r="M802" s="469"/>
      <c r="N802" s="469"/>
      <c r="O802" s="470"/>
      <c r="P802" s="469"/>
      <c r="Q802" s="469"/>
      <c r="R802" s="469"/>
      <c r="S802" s="469"/>
      <c r="T802" s="35"/>
      <c r="U802" s="35"/>
      <c r="V802" s="35"/>
      <c r="W802" s="35"/>
      <c r="X802" s="35"/>
      <c r="Y802" s="35"/>
      <c r="Z802" s="35"/>
      <c r="AA802" s="35"/>
      <c r="AB802" s="35"/>
      <c r="AC802" s="35"/>
      <c r="AD802" s="35"/>
      <c r="AE802" s="35"/>
      <c r="AF802" s="35"/>
      <c r="AG802" s="35"/>
      <c r="AH802" s="35"/>
      <c r="AI802" s="35"/>
      <c r="AJ802" s="35"/>
      <c r="AK802" s="35"/>
      <c r="AL802" s="35"/>
      <c r="AM802" s="470"/>
    </row>
    <row r="803" spans="1:39" ht="18" customHeight="1">
      <c r="A803" s="463"/>
      <c r="B803" s="31"/>
      <c r="C803" s="463"/>
      <c r="D803" s="463"/>
      <c r="E803" s="463"/>
      <c r="F803" s="467"/>
      <c r="G803" s="467"/>
      <c r="H803" s="468"/>
      <c r="I803" s="468"/>
      <c r="J803" s="467"/>
      <c r="K803" s="469"/>
      <c r="L803" s="469"/>
      <c r="M803" s="469"/>
      <c r="N803" s="469"/>
      <c r="O803" s="470"/>
      <c r="P803" s="469"/>
      <c r="Q803" s="469"/>
      <c r="R803" s="469"/>
      <c r="S803" s="469"/>
      <c r="T803" s="35"/>
      <c r="U803" s="35"/>
      <c r="V803" s="35"/>
      <c r="W803" s="35"/>
      <c r="X803" s="35"/>
      <c r="Y803" s="35"/>
      <c r="Z803" s="35"/>
      <c r="AA803" s="35"/>
      <c r="AB803" s="35"/>
      <c r="AC803" s="35"/>
      <c r="AD803" s="35"/>
      <c r="AE803" s="35"/>
      <c r="AF803" s="35"/>
      <c r="AG803" s="35"/>
      <c r="AH803" s="35"/>
      <c r="AI803" s="35"/>
      <c r="AJ803" s="35"/>
      <c r="AK803" s="35"/>
      <c r="AL803" s="35"/>
      <c r="AM803" s="470"/>
    </row>
    <row r="804" spans="1:39" ht="18" customHeight="1">
      <c r="A804" s="463"/>
      <c r="B804" s="31"/>
      <c r="C804" s="463"/>
      <c r="D804" s="463"/>
      <c r="E804" s="463"/>
      <c r="F804" s="467"/>
      <c r="G804" s="467"/>
      <c r="H804" s="468"/>
      <c r="I804" s="468"/>
      <c r="J804" s="467"/>
      <c r="K804" s="469"/>
      <c r="L804" s="469"/>
      <c r="M804" s="469"/>
      <c r="N804" s="469"/>
      <c r="O804" s="470"/>
      <c r="P804" s="469"/>
      <c r="Q804" s="469"/>
      <c r="R804" s="469"/>
      <c r="S804" s="469"/>
      <c r="T804" s="35"/>
      <c r="U804" s="35"/>
      <c r="V804" s="35"/>
      <c r="W804" s="35"/>
      <c r="X804" s="35"/>
      <c r="Y804" s="35"/>
      <c r="Z804" s="35"/>
      <c r="AA804" s="35"/>
      <c r="AB804" s="35"/>
      <c r="AC804" s="35"/>
      <c r="AD804" s="35"/>
      <c r="AE804" s="35"/>
      <c r="AF804" s="35"/>
      <c r="AG804" s="35"/>
      <c r="AH804" s="35"/>
      <c r="AI804" s="35"/>
      <c r="AJ804" s="35"/>
      <c r="AK804" s="35"/>
      <c r="AL804" s="35"/>
      <c r="AM804" s="470"/>
    </row>
    <row r="805" spans="1:39" ht="18" customHeight="1">
      <c r="A805" s="463"/>
      <c r="B805" s="31"/>
      <c r="C805" s="463"/>
      <c r="D805" s="463"/>
      <c r="E805" s="463"/>
      <c r="F805" s="467"/>
      <c r="G805" s="467"/>
      <c r="H805" s="468"/>
      <c r="I805" s="468"/>
      <c r="J805" s="467"/>
      <c r="K805" s="469"/>
      <c r="L805" s="469"/>
      <c r="M805" s="469"/>
      <c r="N805" s="469"/>
      <c r="O805" s="470"/>
      <c r="P805" s="469"/>
      <c r="Q805" s="469"/>
      <c r="R805" s="469"/>
      <c r="S805" s="469"/>
      <c r="T805" s="35"/>
      <c r="U805" s="35"/>
      <c r="V805" s="35"/>
      <c r="W805" s="35"/>
      <c r="X805" s="35"/>
      <c r="Y805" s="35"/>
      <c r="Z805" s="35"/>
      <c r="AA805" s="35"/>
      <c r="AB805" s="35"/>
      <c r="AC805" s="35"/>
      <c r="AD805" s="35"/>
      <c r="AE805" s="35"/>
      <c r="AF805" s="35"/>
      <c r="AG805" s="35"/>
      <c r="AH805" s="35"/>
      <c r="AI805" s="35"/>
      <c r="AJ805" s="35"/>
      <c r="AK805" s="35"/>
      <c r="AL805" s="35"/>
      <c r="AM805" s="470"/>
    </row>
    <row r="806" spans="1:39" ht="18" customHeight="1">
      <c r="A806" s="463"/>
      <c r="B806" s="31"/>
      <c r="C806" s="463"/>
      <c r="D806" s="463"/>
      <c r="E806" s="463"/>
      <c r="F806" s="467"/>
      <c r="G806" s="467"/>
      <c r="H806" s="468"/>
      <c r="I806" s="468"/>
      <c r="J806" s="467"/>
      <c r="K806" s="469"/>
      <c r="L806" s="469"/>
      <c r="M806" s="469"/>
      <c r="N806" s="469"/>
      <c r="O806" s="470"/>
      <c r="P806" s="469"/>
      <c r="Q806" s="469"/>
      <c r="R806" s="469"/>
      <c r="S806" s="469"/>
      <c r="T806" s="35"/>
      <c r="U806" s="35"/>
      <c r="V806" s="35"/>
      <c r="W806" s="35"/>
      <c r="X806" s="35"/>
      <c r="Y806" s="35"/>
      <c r="Z806" s="35"/>
      <c r="AA806" s="35"/>
      <c r="AB806" s="35"/>
      <c r="AC806" s="35"/>
      <c r="AD806" s="35"/>
      <c r="AE806" s="35"/>
      <c r="AF806" s="35"/>
      <c r="AG806" s="35"/>
      <c r="AH806" s="35"/>
      <c r="AI806" s="35"/>
      <c r="AJ806" s="35"/>
      <c r="AK806" s="35"/>
      <c r="AL806" s="35"/>
      <c r="AM806" s="470"/>
    </row>
    <row r="807" spans="1:39" ht="18" customHeight="1">
      <c r="A807" s="463"/>
      <c r="B807" s="31"/>
      <c r="C807" s="463"/>
      <c r="D807" s="463"/>
      <c r="E807" s="463"/>
      <c r="F807" s="467"/>
      <c r="G807" s="467"/>
      <c r="H807" s="468"/>
      <c r="I807" s="468"/>
      <c r="J807" s="467"/>
      <c r="K807" s="469"/>
      <c r="L807" s="469"/>
      <c r="M807" s="469"/>
      <c r="N807" s="469"/>
      <c r="O807" s="470"/>
      <c r="P807" s="469"/>
      <c r="Q807" s="469"/>
      <c r="R807" s="469"/>
      <c r="S807" s="469"/>
      <c r="T807" s="35"/>
      <c r="U807" s="35"/>
      <c r="V807" s="35"/>
      <c r="W807" s="35"/>
      <c r="X807" s="35"/>
      <c r="Y807" s="35"/>
      <c r="Z807" s="35"/>
      <c r="AA807" s="35"/>
      <c r="AB807" s="35"/>
      <c r="AC807" s="35"/>
      <c r="AD807" s="35"/>
      <c r="AE807" s="35"/>
      <c r="AF807" s="35"/>
      <c r="AG807" s="35"/>
      <c r="AH807" s="35"/>
      <c r="AI807" s="35"/>
      <c r="AJ807" s="35"/>
      <c r="AK807" s="35"/>
      <c r="AL807" s="35"/>
      <c r="AM807" s="470"/>
    </row>
    <row r="808" spans="1:39" ht="18" customHeight="1">
      <c r="A808" s="463"/>
      <c r="B808" s="31"/>
      <c r="C808" s="463"/>
      <c r="D808" s="463"/>
      <c r="E808" s="463"/>
      <c r="F808" s="467"/>
      <c r="G808" s="467"/>
      <c r="H808" s="468"/>
      <c r="I808" s="468"/>
      <c r="J808" s="467"/>
      <c r="K808" s="469"/>
      <c r="L808" s="469"/>
      <c r="M808" s="469"/>
      <c r="N808" s="469"/>
      <c r="O808" s="470"/>
      <c r="P808" s="469"/>
      <c r="Q808" s="469"/>
      <c r="R808" s="469"/>
      <c r="S808" s="469"/>
      <c r="T808" s="35"/>
      <c r="U808" s="35"/>
      <c r="V808" s="35"/>
      <c r="W808" s="35"/>
      <c r="X808" s="35"/>
      <c r="Y808" s="35"/>
      <c r="Z808" s="35"/>
      <c r="AA808" s="35"/>
      <c r="AB808" s="35"/>
      <c r="AC808" s="35"/>
      <c r="AD808" s="35"/>
      <c r="AE808" s="35"/>
      <c r="AF808" s="35"/>
      <c r="AG808" s="35"/>
      <c r="AH808" s="35"/>
      <c r="AI808" s="35"/>
      <c r="AJ808" s="35"/>
      <c r="AK808" s="35"/>
      <c r="AL808" s="35"/>
      <c r="AM808" s="470"/>
    </row>
    <row r="809" spans="1:39" ht="18" customHeight="1">
      <c r="A809" s="463"/>
      <c r="B809" s="31"/>
      <c r="C809" s="463"/>
      <c r="D809" s="463"/>
      <c r="E809" s="463"/>
      <c r="F809" s="467"/>
      <c r="G809" s="467"/>
      <c r="H809" s="468"/>
      <c r="I809" s="468"/>
      <c r="J809" s="467"/>
      <c r="K809" s="469"/>
      <c r="L809" s="469"/>
      <c r="M809" s="469"/>
      <c r="N809" s="469"/>
      <c r="O809" s="470"/>
      <c r="P809" s="469"/>
      <c r="Q809" s="469"/>
      <c r="R809" s="469"/>
      <c r="S809" s="469"/>
      <c r="T809" s="35"/>
      <c r="U809" s="35"/>
      <c r="V809" s="35"/>
      <c r="W809" s="35"/>
      <c r="X809" s="35"/>
      <c r="Y809" s="35"/>
      <c r="Z809" s="35"/>
      <c r="AA809" s="35"/>
      <c r="AB809" s="35"/>
      <c r="AC809" s="35"/>
      <c r="AD809" s="35"/>
      <c r="AE809" s="35"/>
      <c r="AF809" s="35"/>
      <c r="AG809" s="35"/>
      <c r="AH809" s="35"/>
      <c r="AI809" s="35"/>
      <c r="AJ809" s="35"/>
      <c r="AK809" s="35"/>
      <c r="AL809" s="35"/>
      <c r="AM809" s="470"/>
    </row>
    <row r="810" spans="1:39" ht="18" customHeight="1">
      <c r="A810" s="463"/>
      <c r="B810" s="31"/>
      <c r="C810" s="463"/>
      <c r="D810" s="463"/>
      <c r="E810" s="463"/>
      <c r="F810" s="467"/>
      <c r="G810" s="467"/>
      <c r="H810" s="468"/>
      <c r="I810" s="468"/>
      <c r="J810" s="467"/>
      <c r="K810" s="469"/>
      <c r="L810" s="469"/>
      <c r="M810" s="469"/>
      <c r="N810" s="469"/>
      <c r="O810" s="470"/>
      <c r="P810" s="469"/>
      <c r="Q810" s="469"/>
      <c r="R810" s="469"/>
      <c r="S810" s="469"/>
      <c r="T810" s="35"/>
      <c r="U810" s="35"/>
      <c r="V810" s="35"/>
      <c r="W810" s="35"/>
      <c r="X810" s="35"/>
      <c r="Y810" s="35"/>
      <c r="Z810" s="35"/>
      <c r="AA810" s="35"/>
      <c r="AB810" s="35"/>
      <c r="AC810" s="35"/>
      <c r="AD810" s="35"/>
      <c r="AE810" s="35"/>
      <c r="AF810" s="35"/>
      <c r="AG810" s="35"/>
      <c r="AH810" s="35"/>
      <c r="AI810" s="35"/>
      <c r="AJ810" s="35"/>
      <c r="AK810" s="35"/>
      <c r="AL810" s="35"/>
      <c r="AM810" s="470"/>
    </row>
    <row r="811" spans="1:39" ht="18" customHeight="1">
      <c r="A811" s="463"/>
      <c r="B811" s="31"/>
      <c r="C811" s="463"/>
      <c r="D811" s="463"/>
      <c r="E811" s="463"/>
      <c r="F811" s="467"/>
      <c r="G811" s="467"/>
      <c r="H811" s="468"/>
      <c r="I811" s="468"/>
      <c r="J811" s="467"/>
      <c r="K811" s="469"/>
      <c r="L811" s="469"/>
      <c r="M811" s="469"/>
      <c r="N811" s="469"/>
      <c r="O811" s="470"/>
      <c r="P811" s="469"/>
      <c r="Q811" s="469"/>
      <c r="R811" s="469"/>
      <c r="S811" s="469"/>
      <c r="T811" s="35"/>
      <c r="U811" s="35"/>
      <c r="V811" s="35"/>
      <c r="W811" s="35"/>
      <c r="X811" s="35"/>
      <c r="Y811" s="35"/>
      <c r="Z811" s="35"/>
      <c r="AA811" s="35"/>
      <c r="AB811" s="35"/>
      <c r="AC811" s="35"/>
      <c r="AD811" s="35"/>
      <c r="AE811" s="35"/>
      <c r="AF811" s="35"/>
      <c r="AG811" s="35"/>
      <c r="AH811" s="35"/>
      <c r="AI811" s="35"/>
      <c r="AJ811" s="35"/>
      <c r="AK811" s="35"/>
      <c r="AL811" s="35"/>
      <c r="AM811" s="470"/>
    </row>
    <row r="812" spans="1:39" ht="18" customHeight="1">
      <c r="A812" s="463"/>
      <c r="B812" s="31"/>
      <c r="C812" s="463"/>
      <c r="D812" s="463"/>
      <c r="E812" s="463"/>
      <c r="F812" s="467"/>
      <c r="G812" s="467"/>
      <c r="H812" s="468"/>
      <c r="I812" s="468"/>
      <c r="J812" s="467"/>
      <c r="K812" s="469"/>
      <c r="L812" s="469"/>
      <c r="M812" s="469"/>
      <c r="N812" s="469"/>
      <c r="O812" s="470"/>
      <c r="P812" s="469"/>
      <c r="Q812" s="469"/>
      <c r="R812" s="469"/>
      <c r="S812" s="469"/>
      <c r="T812" s="35"/>
      <c r="U812" s="35"/>
      <c r="V812" s="35"/>
      <c r="W812" s="35"/>
      <c r="X812" s="35"/>
      <c r="Y812" s="35"/>
      <c r="Z812" s="35"/>
      <c r="AA812" s="35"/>
      <c r="AB812" s="35"/>
      <c r="AC812" s="35"/>
      <c r="AD812" s="35"/>
      <c r="AE812" s="35"/>
      <c r="AF812" s="35"/>
      <c r="AG812" s="35"/>
      <c r="AH812" s="35"/>
      <c r="AI812" s="35"/>
      <c r="AJ812" s="35"/>
      <c r="AK812" s="35"/>
      <c r="AL812" s="35"/>
      <c r="AM812" s="470"/>
    </row>
    <row r="813" spans="1:39" ht="18" customHeight="1">
      <c r="A813" s="463"/>
      <c r="B813" s="31"/>
      <c r="C813" s="463"/>
      <c r="D813" s="463"/>
      <c r="E813" s="463"/>
      <c r="F813" s="467"/>
      <c r="G813" s="467"/>
      <c r="H813" s="468"/>
      <c r="I813" s="468"/>
      <c r="J813" s="467"/>
      <c r="K813" s="469"/>
      <c r="L813" s="469"/>
      <c r="M813" s="469"/>
      <c r="N813" s="469"/>
      <c r="O813" s="470"/>
      <c r="P813" s="469"/>
      <c r="Q813" s="469"/>
      <c r="R813" s="469"/>
      <c r="S813" s="469"/>
      <c r="T813" s="35"/>
      <c r="U813" s="35"/>
      <c r="V813" s="35"/>
      <c r="W813" s="35"/>
      <c r="X813" s="35"/>
      <c r="Y813" s="35"/>
      <c r="Z813" s="35"/>
      <c r="AA813" s="35"/>
      <c r="AB813" s="35"/>
      <c r="AC813" s="35"/>
      <c r="AD813" s="35"/>
      <c r="AE813" s="35"/>
      <c r="AF813" s="35"/>
      <c r="AG813" s="35"/>
      <c r="AH813" s="35"/>
      <c r="AI813" s="35"/>
      <c r="AJ813" s="35"/>
      <c r="AK813" s="35"/>
      <c r="AL813" s="35"/>
      <c r="AM813" s="470"/>
    </row>
    <row r="814" spans="1:39" ht="18" customHeight="1">
      <c r="A814" s="463"/>
      <c r="B814" s="31"/>
      <c r="C814" s="463"/>
      <c r="D814" s="463"/>
      <c r="E814" s="463"/>
      <c r="F814" s="467"/>
      <c r="G814" s="467"/>
      <c r="H814" s="468"/>
      <c r="I814" s="468"/>
      <c r="J814" s="467"/>
      <c r="K814" s="469"/>
      <c r="L814" s="469"/>
      <c r="M814" s="469"/>
      <c r="N814" s="469"/>
      <c r="O814" s="470"/>
      <c r="P814" s="469"/>
      <c r="Q814" s="469"/>
      <c r="R814" s="469"/>
      <c r="S814" s="469"/>
      <c r="T814" s="35"/>
      <c r="U814" s="35"/>
      <c r="V814" s="35"/>
      <c r="W814" s="35"/>
      <c r="X814" s="35"/>
      <c r="Y814" s="35"/>
      <c r="Z814" s="35"/>
      <c r="AA814" s="35"/>
      <c r="AB814" s="35"/>
      <c r="AC814" s="35"/>
      <c r="AD814" s="35"/>
      <c r="AE814" s="35"/>
      <c r="AF814" s="35"/>
      <c r="AG814" s="35"/>
      <c r="AH814" s="35"/>
      <c r="AI814" s="35"/>
      <c r="AJ814" s="35"/>
      <c r="AK814" s="35"/>
      <c r="AL814" s="35"/>
      <c r="AM814" s="470"/>
    </row>
    <row r="815" spans="1:39" ht="18" customHeight="1">
      <c r="A815" s="463"/>
      <c r="B815" s="31"/>
      <c r="C815" s="463"/>
      <c r="D815" s="463"/>
      <c r="E815" s="463"/>
      <c r="F815" s="467"/>
      <c r="G815" s="467"/>
      <c r="H815" s="468"/>
      <c r="I815" s="468"/>
      <c r="J815" s="467"/>
      <c r="K815" s="469"/>
      <c r="L815" s="469"/>
      <c r="M815" s="469"/>
      <c r="N815" s="469"/>
      <c r="O815" s="470"/>
      <c r="P815" s="469"/>
      <c r="Q815" s="469"/>
      <c r="R815" s="469"/>
      <c r="S815" s="469"/>
      <c r="T815" s="35"/>
      <c r="U815" s="35"/>
      <c r="V815" s="35"/>
      <c r="W815" s="35"/>
      <c r="X815" s="35"/>
      <c r="Y815" s="35"/>
      <c r="Z815" s="35"/>
      <c r="AA815" s="35"/>
      <c r="AB815" s="35"/>
      <c r="AC815" s="35"/>
      <c r="AD815" s="35"/>
      <c r="AE815" s="35"/>
      <c r="AF815" s="35"/>
      <c r="AG815" s="35"/>
      <c r="AH815" s="35"/>
      <c r="AI815" s="35"/>
      <c r="AJ815" s="35"/>
      <c r="AK815" s="35"/>
      <c r="AL815" s="35"/>
      <c r="AM815" s="470"/>
    </row>
    <row r="816" spans="1:39" ht="18" customHeight="1">
      <c r="A816" s="463"/>
      <c r="B816" s="31"/>
      <c r="C816" s="463"/>
      <c r="D816" s="463"/>
      <c r="E816" s="463"/>
      <c r="F816" s="467"/>
      <c r="G816" s="467"/>
      <c r="H816" s="468"/>
      <c r="I816" s="468"/>
      <c r="J816" s="467"/>
      <c r="K816" s="469"/>
      <c r="L816" s="469"/>
      <c r="M816" s="469"/>
      <c r="N816" s="469"/>
      <c r="O816" s="470"/>
      <c r="P816" s="469"/>
      <c r="Q816" s="469"/>
      <c r="R816" s="469"/>
      <c r="S816" s="469"/>
      <c r="T816" s="35"/>
      <c r="U816" s="35"/>
      <c r="V816" s="35"/>
      <c r="W816" s="35"/>
      <c r="X816" s="35"/>
      <c r="Y816" s="35"/>
      <c r="Z816" s="35"/>
      <c r="AA816" s="35"/>
      <c r="AB816" s="35"/>
      <c r="AC816" s="35"/>
      <c r="AD816" s="35"/>
      <c r="AE816" s="35"/>
      <c r="AF816" s="35"/>
      <c r="AG816" s="35"/>
      <c r="AH816" s="35"/>
      <c r="AI816" s="35"/>
      <c r="AJ816" s="35"/>
      <c r="AK816" s="35"/>
      <c r="AL816" s="35"/>
      <c r="AM816" s="470"/>
    </row>
    <row r="817" spans="1:39" ht="18" customHeight="1">
      <c r="A817" s="463"/>
      <c r="B817" s="31"/>
      <c r="C817" s="463"/>
      <c r="D817" s="463"/>
      <c r="E817" s="463"/>
      <c r="F817" s="467"/>
      <c r="G817" s="467"/>
      <c r="H817" s="468"/>
      <c r="I817" s="468"/>
      <c r="J817" s="467"/>
      <c r="K817" s="469"/>
      <c r="L817" s="469"/>
      <c r="M817" s="469"/>
      <c r="N817" s="469"/>
      <c r="O817" s="470"/>
      <c r="P817" s="469"/>
      <c r="Q817" s="469"/>
      <c r="R817" s="469"/>
      <c r="S817" s="469"/>
      <c r="T817" s="35"/>
      <c r="U817" s="35"/>
      <c r="V817" s="35"/>
      <c r="W817" s="35"/>
      <c r="X817" s="35"/>
      <c r="Y817" s="35"/>
      <c r="Z817" s="35"/>
      <c r="AA817" s="35"/>
      <c r="AB817" s="35"/>
      <c r="AC817" s="35"/>
      <c r="AD817" s="35"/>
      <c r="AE817" s="35"/>
      <c r="AF817" s="35"/>
      <c r="AG817" s="35"/>
      <c r="AH817" s="35"/>
      <c r="AI817" s="35"/>
      <c r="AJ817" s="35"/>
      <c r="AK817" s="35"/>
      <c r="AL817" s="35"/>
      <c r="AM817" s="470"/>
    </row>
    <row r="818" spans="1:39" ht="18" customHeight="1">
      <c r="A818" s="463"/>
      <c r="B818" s="31"/>
      <c r="C818" s="463"/>
      <c r="D818" s="463"/>
      <c r="E818" s="463"/>
      <c r="F818" s="467"/>
      <c r="G818" s="467"/>
      <c r="H818" s="468"/>
      <c r="I818" s="468"/>
      <c r="J818" s="467"/>
      <c r="K818" s="469"/>
      <c r="L818" s="469"/>
      <c r="M818" s="469"/>
      <c r="N818" s="469"/>
      <c r="O818" s="470"/>
      <c r="P818" s="469"/>
      <c r="Q818" s="469"/>
      <c r="R818" s="469"/>
      <c r="S818" s="469"/>
      <c r="T818" s="35"/>
      <c r="U818" s="35"/>
      <c r="V818" s="35"/>
      <c r="W818" s="35"/>
      <c r="X818" s="35"/>
      <c r="Y818" s="35"/>
      <c r="Z818" s="35"/>
      <c r="AA818" s="35"/>
      <c r="AB818" s="35"/>
      <c r="AC818" s="35"/>
      <c r="AD818" s="35"/>
      <c r="AE818" s="35"/>
      <c r="AF818" s="35"/>
      <c r="AG818" s="35"/>
      <c r="AH818" s="35"/>
      <c r="AI818" s="35"/>
      <c r="AJ818" s="35"/>
      <c r="AK818" s="35"/>
      <c r="AL818" s="35"/>
      <c r="AM818" s="470"/>
    </row>
    <row r="819" spans="1:39" ht="18" customHeight="1">
      <c r="A819" s="463"/>
      <c r="B819" s="31"/>
      <c r="C819" s="463"/>
      <c r="D819" s="463"/>
      <c r="E819" s="463"/>
      <c r="F819" s="467"/>
      <c r="G819" s="467"/>
      <c r="H819" s="468"/>
      <c r="I819" s="468"/>
      <c r="J819" s="467"/>
      <c r="K819" s="469"/>
      <c r="L819" s="469"/>
      <c r="M819" s="469"/>
      <c r="N819" s="469"/>
      <c r="O819" s="470"/>
      <c r="P819" s="469"/>
      <c r="Q819" s="469"/>
      <c r="R819" s="469"/>
      <c r="S819" s="469"/>
      <c r="T819" s="35"/>
      <c r="U819" s="35"/>
      <c r="V819" s="35"/>
      <c r="W819" s="35"/>
      <c r="X819" s="35"/>
      <c r="Y819" s="35"/>
      <c r="Z819" s="35"/>
      <c r="AA819" s="35"/>
      <c r="AB819" s="35"/>
      <c r="AC819" s="35"/>
      <c r="AD819" s="35"/>
      <c r="AE819" s="35"/>
      <c r="AF819" s="35"/>
      <c r="AG819" s="35"/>
      <c r="AH819" s="35"/>
      <c r="AI819" s="35"/>
      <c r="AJ819" s="35"/>
      <c r="AK819" s="35"/>
      <c r="AL819" s="35"/>
      <c r="AM819" s="470"/>
    </row>
    <row r="820" spans="1:39" ht="18" customHeight="1">
      <c r="A820" s="463"/>
      <c r="B820" s="31"/>
      <c r="C820" s="463"/>
      <c r="D820" s="463"/>
      <c r="E820" s="463"/>
      <c r="F820" s="467"/>
      <c r="G820" s="467"/>
      <c r="H820" s="468"/>
      <c r="I820" s="468"/>
      <c r="J820" s="467"/>
      <c r="K820" s="469"/>
      <c r="L820" s="469"/>
      <c r="M820" s="469"/>
      <c r="N820" s="469"/>
      <c r="O820" s="470"/>
      <c r="P820" s="469"/>
      <c r="Q820" s="469"/>
      <c r="R820" s="469"/>
      <c r="S820" s="469"/>
      <c r="T820" s="35"/>
      <c r="U820" s="35"/>
      <c r="V820" s="35"/>
      <c r="W820" s="35"/>
      <c r="X820" s="35"/>
      <c r="Y820" s="35"/>
      <c r="Z820" s="35"/>
      <c r="AA820" s="35"/>
      <c r="AB820" s="35"/>
      <c r="AC820" s="35"/>
      <c r="AD820" s="35"/>
      <c r="AE820" s="35"/>
      <c r="AF820" s="35"/>
      <c r="AG820" s="35"/>
      <c r="AH820" s="35"/>
      <c r="AI820" s="35"/>
      <c r="AJ820" s="35"/>
      <c r="AK820" s="35"/>
      <c r="AL820" s="35"/>
      <c r="AM820" s="470"/>
    </row>
    <row r="821" spans="1:39" ht="18" customHeight="1">
      <c r="A821" s="463"/>
      <c r="B821" s="31"/>
      <c r="C821" s="463"/>
      <c r="D821" s="463"/>
      <c r="E821" s="463"/>
      <c r="F821" s="467"/>
      <c r="G821" s="467"/>
      <c r="H821" s="468"/>
      <c r="I821" s="468"/>
      <c r="J821" s="467"/>
      <c r="K821" s="469"/>
      <c r="L821" s="469"/>
      <c r="M821" s="469"/>
      <c r="N821" s="469"/>
      <c r="O821" s="470"/>
      <c r="P821" s="469"/>
      <c r="Q821" s="469"/>
      <c r="R821" s="469"/>
      <c r="S821" s="469"/>
      <c r="T821" s="35"/>
      <c r="U821" s="35"/>
      <c r="V821" s="35"/>
      <c r="W821" s="35"/>
      <c r="X821" s="35"/>
      <c r="Y821" s="35"/>
      <c r="Z821" s="35"/>
      <c r="AA821" s="35"/>
      <c r="AB821" s="35"/>
      <c r="AC821" s="35"/>
      <c r="AD821" s="35"/>
      <c r="AE821" s="35"/>
      <c r="AF821" s="35"/>
      <c r="AG821" s="35"/>
      <c r="AH821" s="35"/>
      <c r="AI821" s="35"/>
      <c r="AJ821" s="35"/>
      <c r="AK821" s="35"/>
      <c r="AL821" s="35"/>
      <c r="AM821" s="470"/>
    </row>
    <row r="822" spans="1:39" ht="18" customHeight="1">
      <c r="A822" s="463"/>
      <c r="B822" s="31"/>
      <c r="C822" s="463"/>
      <c r="D822" s="463"/>
      <c r="E822" s="463"/>
      <c r="F822" s="467"/>
      <c r="G822" s="467"/>
      <c r="H822" s="468"/>
      <c r="I822" s="468"/>
      <c r="J822" s="467"/>
      <c r="K822" s="469"/>
      <c r="L822" s="469"/>
      <c r="M822" s="469"/>
      <c r="N822" s="469"/>
      <c r="O822" s="470"/>
      <c r="P822" s="469"/>
      <c r="Q822" s="469"/>
      <c r="R822" s="469"/>
      <c r="S822" s="469"/>
      <c r="T822" s="35"/>
      <c r="U822" s="35"/>
      <c r="V822" s="35"/>
      <c r="W822" s="35"/>
      <c r="X822" s="35"/>
      <c r="Y822" s="35"/>
      <c r="Z822" s="35"/>
      <c r="AA822" s="35"/>
      <c r="AB822" s="35"/>
      <c r="AC822" s="35"/>
      <c r="AD822" s="35"/>
      <c r="AE822" s="35"/>
      <c r="AF822" s="35"/>
      <c r="AG822" s="35"/>
      <c r="AH822" s="35"/>
      <c r="AI822" s="35"/>
      <c r="AJ822" s="35"/>
      <c r="AK822" s="35"/>
      <c r="AL822" s="35"/>
      <c r="AM822" s="470"/>
    </row>
    <row r="823" spans="1:39" ht="18" customHeight="1">
      <c r="A823" s="463"/>
      <c r="B823" s="31"/>
      <c r="C823" s="463"/>
      <c r="D823" s="463"/>
      <c r="E823" s="463"/>
      <c r="F823" s="467"/>
      <c r="G823" s="467"/>
      <c r="H823" s="468"/>
      <c r="I823" s="468"/>
      <c r="J823" s="467"/>
      <c r="K823" s="469"/>
      <c r="L823" s="469"/>
      <c r="M823" s="469"/>
      <c r="N823" s="469"/>
      <c r="O823" s="470"/>
      <c r="P823" s="469"/>
      <c r="Q823" s="469"/>
      <c r="R823" s="469"/>
      <c r="S823" s="469"/>
      <c r="T823" s="35"/>
      <c r="U823" s="35"/>
      <c r="V823" s="35"/>
      <c r="W823" s="35"/>
      <c r="X823" s="35"/>
      <c r="Y823" s="35"/>
      <c r="Z823" s="35"/>
      <c r="AA823" s="35"/>
      <c r="AB823" s="35"/>
      <c r="AC823" s="35"/>
      <c r="AD823" s="35"/>
      <c r="AE823" s="35"/>
      <c r="AF823" s="35"/>
      <c r="AG823" s="35"/>
      <c r="AH823" s="35"/>
      <c r="AI823" s="35"/>
      <c r="AJ823" s="35"/>
      <c r="AK823" s="35"/>
      <c r="AL823" s="35"/>
      <c r="AM823" s="470"/>
    </row>
    <row r="824" spans="1:39" ht="18" customHeight="1">
      <c r="A824" s="463"/>
      <c r="B824" s="31"/>
      <c r="C824" s="463"/>
      <c r="D824" s="463"/>
      <c r="E824" s="463"/>
      <c r="F824" s="467"/>
      <c r="G824" s="467"/>
      <c r="H824" s="468"/>
      <c r="I824" s="468"/>
      <c r="J824" s="467"/>
      <c r="K824" s="469"/>
      <c r="L824" s="469"/>
      <c r="M824" s="469"/>
      <c r="N824" s="469"/>
      <c r="O824" s="470"/>
      <c r="P824" s="469"/>
      <c r="Q824" s="469"/>
      <c r="R824" s="469"/>
      <c r="S824" s="469"/>
      <c r="T824" s="35"/>
      <c r="U824" s="35"/>
      <c r="V824" s="35"/>
      <c r="W824" s="35"/>
      <c r="X824" s="35"/>
      <c r="Y824" s="35"/>
      <c r="Z824" s="35"/>
      <c r="AA824" s="35"/>
      <c r="AB824" s="35"/>
      <c r="AC824" s="35"/>
      <c r="AD824" s="35"/>
      <c r="AE824" s="35"/>
      <c r="AF824" s="35"/>
      <c r="AG824" s="35"/>
      <c r="AH824" s="35"/>
      <c r="AI824" s="35"/>
      <c r="AJ824" s="35"/>
      <c r="AK824" s="35"/>
      <c r="AL824" s="35"/>
      <c r="AM824" s="470"/>
    </row>
    <row r="825" spans="1:39" ht="18" customHeight="1">
      <c r="A825" s="463"/>
      <c r="B825" s="31"/>
      <c r="C825" s="463"/>
      <c r="D825" s="463"/>
      <c r="E825" s="463"/>
      <c r="F825" s="467"/>
      <c r="G825" s="467"/>
      <c r="H825" s="468"/>
      <c r="I825" s="468"/>
      <c r="J825" s="467"/>
      <c r="K825" s="469"/>
      <c r="L825" s="469"/>
      <c r="M825" s="469"/>
      <c r="N825" s="469"/>
      <c r="O825" s="470"/>
      <c r="P825" s="469"/>
      <c r="Q825" s="469"/>
      <c r="R825" s="469"/>
      <c r="S825" s="469"/>
      <c r="T825" s="35"/>
      <c r="U825" s="35"/>
      <c r="V825" s="35"/>
      <c r="W825" s="35"/>
      <c r="X825" s="35"/>
      <c r="Y825" s="35"/>
      <c r="Z825" s="35"/>
      <c r="AA825" s="35"/>
      <c r="AB825" s="35"/>
      <c r="AC825" s="35"/>
      <c r="AD825" s="35"/>
      <c r="AE825" s="35"/>
      <c r="AF825" s="35"/>
      <c r="AG825" s="35"/>
      <c r="AH825" s="35"/>
      <c r="AI825" s="35"/>
      <c r="AJ825" s="35"/>
      <c r="AK825" s="35"/>
      <c r="AL825" s="35"/>
      <c r="AM825" s="470"/>
    </row>
    <row r="826" spans="1:39" ht="18" customHeight="1">
      <c r="A826" s="463"/>
      <c r="B826" s="31"/>
      <c r="C826" s="463"/>
      <c r="D826" s="463"/>
      <c r="E826" s="463"/>
      <c r="F826" s="467"/>
      <c r="G826" s="467"/>
      <c r="H826" s="468"/>
      <c r="I826" s="468"/>
      <c r="J826" s="467"/>
      <c r="K826" s="469"/>
      <c r="L826" s="469"/>
      <c r="M826" s="469"/>
      <c r="N826" s="469"/>
      <c r="O826" s="470"/>
      <c r="P826" s="469"/>
      <c r="Q826" s="469"/>
      <c r="R826" s="469"/>
      <c r="S826" s="469"/>
      <c r="T826" s="35"/>
      <c r="U826" s="35"/>
      <c r="V826" s="35"/>
      <c r="W826" s="35"/>
      <c r="X826" s="35"/>
      <c r="Y826" s="35"/>
      <c r="Z826" s="35"/>
      <c r="AA826" s="35"/>
      <c r="AB826" s="35"/>
      <c r="AC826" s="35"/>
      <c r="AD826" s="35"/>
      <c r="AE826" s="35"/>
      <c r="AF826" s="35"/>
      <c r="AG826" s="35"/>
      <c r="AH826" s="35"/>
      <c r="AI826" s="35"/>
      <c r="AJ826" s="35"/>
      <c r="AK826" s="35"/>
      <c r="AL826" s="35"/>
      <c r="AM826" s="470"/>
    </row>
    <row r="827" spans="1:39" ht="18" customHeight="1">
      <c r="A827" s="463"/>
      <c r="B827" s="31"/>
      <c r="C827" s="463"/>
      <c r="D827" s="463"/>
      <c r="E827" s="463"/>
      <c r="F827" s="467"/>
      <c r="G827" s="467"/>
      <c r="H827" s="468"/>
      <c r="I827" s="468"/>
      <c r="J827" s="467"/>
      <c r="K827" s="469"/>
      <c r="L827" s="469"/>
      <c r="M827" s="469"/>
      <c r="N827" s="469"/>
      <c r="O827" s="470"/>
      <c r="P827" s="469"/>
      <c r="Q827" s="469"/>
      <c r="R827" s="469"/>
      <c r="S827" s="469"/>
      <c r="T827" s="35"/>
      <c r="U827" s="35"/>
      <c r="V827" s="35"/>
      <c r="W827" s="35"/>
      <c r="X827" s="35"/>
      <c r="Y827" s="35"/>
      <c r="Z827" s="35"/>
      <c r="AA827" s="35"/>
      <c r="AB827" s="35"/>
      <c r="AC827" s="35"/>
      <c r="AD827" s="35"/>
      <c r="AE827" s="35"/>
      <c r="AF827" s="35"/>
      <c r="AG827" s="35"/>
      <c r="AH827" s="35"/>
      <c r="AI827" s="35"/>
      <c r="AJ827" s="35"/>
      <c r="AK827" s="35"/>
      <c r="AL827" s="35"/>
      <c r="AM827" s="470"/>
    </row>
    <row r="828" spans="1:39" ht="18" customHeight="1">
      <c r="A828" s="463"/>
      <c r="B828" s="31"/>
      <c r="C828" s="463"/>
      <c r="D828" s="463"/>
      <c r="E828" s="463"/>
      <c r="F828" s="467"/>
      <c r="G828" s="467"/>
      <c r="H828" s="468"/>
      <c r="I828" s="468"/>
      <c r="J828" s="467"/>
      <c r="K828" s="469"/>
      <c r="L828" s="469"/>
      <c r="M828" s="469"/>
      <c r="N828" s="469"/>
      <c r="O828" s="470"/>
      <c r="P828" s="469"/>
      <c r="Q828" s="469"/>
      <c r="R828" s="469"/>
      <c r="S828" s="469"/>
      <c r="T828" s="35"/>
      <c r="U828" s="35"/>
      <c r="V828" s="35"/>
      <c r="W828" s="35"/>
      <c r="X828" s="35"/>
      <c r="Y828" s="35"/>
      <c r="Z828" s="35"/>
      <c r="AA828" s="35"/>
      <c r="AB828" s="35"/>
      <c r="AC828" s="35"/>
      <c r="AD828" s="35"/>
      <c r="AE828" s="35"/>
      <c r="AF828" s="35"/>
      <c r="AG828" s="35"/>
      <c r="AH828" s="35"/>
      <c r="AI828" s="35"/>
      <c r="AJ828" s="35"/>
      <c r="AK828" s="35"/>
      <c r="AL828" s="35"/>
      <c r="AM828" s="470"/>
    </row>
    <row r="829" spans="1:39" ht="18" customHeight="1">
      <c r="A829" s="463"/>
      <c r="B829" s="31"/>
      <c r="C829" s="463"/>
      <c r="D829" s="463"/>
      <c r="E829" s="463"/>
      <c r="F829" s="467"/>
      <c r="G829" s="467"/>
      <c r="H829" s="468"/>
      <c r="I829" s="468"/>
      <c r="J829" s="467"/>
      <c r="K829" s="469"/>
      <c r="L829" s="469"/>
      <c r="M829" s="469"/>
      <c r="N829" s="469"/>
      <c r="O829" s="470"/>
      <c r="P829" s="469"/>
      <c r="Q829" s="469"/>
      <c r="R829" s="469"/>
      <c r="S829" s="469"/>
      <c r="T829" s="35"/>
      <c r="U829" s="35"/>
      <c r="V829" s="35"/>
      <c r="W829" s="35"/>
      <c r="X829" s="35"/>
      <c r="Y829" s="35"/>
      <c r="Z829" s="35"/>
      <c r="AA829" s="35"/>
      <c r="AB829" s="35"/>
      <c r="AC829" s="35"/>
      <c r="AD829" s="35"/>
      <c r="AE829" s="35"/>
      <c r="AF829" s="35"/>
      <c r="AG829" s="35"/>
      <c r="AH829" s="35"/>
      <c r="AI829" s="35"/>
      <c r="AJ829" s="35"/>
      <c r="AK829" s="35"/>
      <c r="AL829" s="35"/>
      <c r="AM829" s="470"/>
    </row>
    <row r="830" spans="1:39" ht="18" customHeight="1">
      <c r="A830" s="463"/>
      <c r="B830" s="31"/>
      <c r="C830" s="463"/>
      <c r="D830" s="463"/>
      <c r="E830" s="463"/>
      <c r="F830" s="467"/>
      <c r="G830" s="467"/>
      <c r="H830" s="468"/>
      <c r="I830" s="468"/>
      <c r="J830" s="467"/>
      <c r="K830" s="469"/>
      <c r="L830" s="469"/>
      <c r="M830" s="469"/>
      <c r="N830" s="469"/>
      <c r="O830" s="470"/>
      <c r="P830" s="469"/>
      <c r="Q830" s="469"/>
      <c r="R830" s="469"/>
      <c r="S830" s="469"/>
      <c r="T830" s="35"/>
      <c r="U830" s="35"/>
      <c r="V830" s="35"/>
      <c r="W830" s="35"/>
      <c r="X830" s="35"/>
      <c r="Y830" s="35"/>
      <c r="Z830" s="35"/>
      <c r="AA830" s="35"/>
      <c r="AB830" s="35"/>
      <c r="AC830" s="35"/>
      <c r="AD830" s="35"/>
      <c r="AE830" s="35"/>
      <c r="AF830" s="35"/>
      <c r="AG830" s="35"/>
      <c r="AH830" s="35"/>
      <c r="AI830" s="35"/>
      <c r="AJ830" s="35"/>
      <c r="AK830" s="35"/>
      <c r="AL830" s="35"/>
      <c r="AM830" s="470"/>
    </row>
    <row r="831" spans="1:39" ht="18" customHeight="1">
      <c r="A831" s="463"/>
      <c r="B831" s="31"/>
      <c r="C831" s="463"/>
      <c r="D831" s="463"/>
      <c r="E831" s="463"/>
      <c r="F831" s="467"/>
      <c r="G831" s="467"/>
      <c r="H831" s="468"/>
      <c r="I831" s="468"/>
      <c r="J831" s="467"/>
      <c r="K831" s="469"/>
      <c r="L831" s="469"/>
      <c r="M831" s="469"/>
      <c r="N831" s="469"/>
      <c r="O831" s="470"/>
      <c r="P831" s="469"/>
      <c r="Q831" s="469"/>
      <c r="R831" s="469"/>
      <c r="S831" s="469"/>
      <c r="T831" s="35"/>
      <c r="U831" s="35"/>
      <c r="V831" s="35"/>
      <c r="W831" s="35"/>
      <c r="X831" s="35"/>
      <c r="Y831" s="35"/>
      <c r="Z831" s="35"/>
      <c r="AA831" s="35"/>
      <c r="AB831" s="35"/>
      <c r="AC831" s="35"/>
      <c r="AD831" s="35"/>
      <c r="AE831" s="35"/>
      <c r="AF831" s="35"/>
      <c r="AG831" s="35"/>
      <c r="AH831" s="35"/>
      <c r="AI831" s="35"/>
      <c r="AJ831" s="35"/>
      <c r="AK831" s="35"/>
      <c r="AL831" s="35"/>
      <c r="AM831" s="470"/>
    </row>
    <row r="832" spans="1:39" ht="18" customHeight="1">
      <c r="A832" s="463"/>
      <c r="B832" s="31"/>
      <c r="C832" s="463"/>
      <c r="D832" s="463"/>
      <c r="E832" s="463"/>
      <c r="F832" s="467"/>
      <c r="G832" s="467"/>
      <c r="H832" s="468"/>
      <c r="I832" s="468"/>
      <c r="J832" s="467"/>
      <c r="K832" s="469"/>
      <c r="L832" s="469"/>
      <c r="M832" s="469"/>
      <c r="N832" s="469"/>
      <c r="O832" s="470"/>
      <c r="P832" s="469"/>
      <c r="Q832" s="469"/>
      <c r="R832" s="469"/>
      <c r="S832" s="469"/>
      <c r="T832" s="35"/>
      <c r="U832" s="35"/>
      <c r="V832" s="35"/>
      <c r="W832" s="35"/>
      <c r="X832" s="35"/>
      <c r="Y832" s="35"/>
      <c r="Z832" s="35"/>
      <c r="AA832" s="35"/>
      <c r="AB832" s="35"/>
      <c r="AC832" s="35"/>
      <c r="AD832" s="35"/>
      <c r="AE832" s="35"/>
      <c r="AF832" s="35"/>
      <c r="AG832" s="35"/>
      <c r="AH832" s="35"/>
      <c r="AI832" s="35"/>
      <c r="AJ832" s="35"/>
      <c r="AK832" s="35"/>
      <c r="AL832" s="35"/>
      <c r="AM832" s="470"/>
    </row>
    <row r="833" spans="1:39" ht="18" customHeight="1">
      <c r="A833" s="463"/>
      <c r="B833" s="31"/>
      <c r="C833" s="463"/>
      <c r="D833" s="463"/>
      <c r="E833" s="463"/>
      <c r="F833" s="467"/>
      <c r="G833" s="467"/>
      <c r="H833" s="468"/>
      <c r="I833" s="468"/>
      <c r="J833" s="467"/>
      <c r="K833" s="469"/>
      <c r="L833" s="469"/>
      <c r="M833" s="469"/>
      <c r="N833" s="469"/>
      <c r="O833" s="470"/>
      <c r="P833" s="469"/>
      <c r="Q833" s="469"/>
      <c r="R833" s="469"/>
      <c r="S833" s="469"/>
      <c r="T833" s="35"/>
      <c r="U833" s="35"/>
      <c r="V833" s="35"/>
      <c r="W833" s="35"/>
      <c r="X833" s="35"/>
      <c r="Y833" s="35"/>
      <c r="Z833" s="35"/>
      <c r="AA833" s="35"/>
      <c r="AB833" s="35"/>
      <c r="AC833" s="35"/>
      <c r="AD833" s="35"/>
      <c r="AE833" s="35"/>
      <c r="AF833" s="35"/>
      <c r="AG833" s="35"/>
      <c r="AH833" s="35"/>
      <c r="AI833" s="35"/>
      <c r="AJ833" s="35"/>
      <c r="AK833" s="35"/>
      <c r="AL833" s="35"/>
      <c r="AM833" s="470"/>
    </row>
    <row r="834" spans="1:39" ht="18" customHeight="1">
      <c r="A834" s="463"/>
      <c r="B834" s="31"/>
      <c r="C834" s="463"/>
      <c r="D834" s="463"/>
      <c r="E834" s="463"/>
      <c r="F834" s="467"/>
      <c r="G834" s="467"/>
      <c r="H834" s="468"/>
      <c r="I834" s="468"/>
      <c r="J834" s="467"/>
      <c r="K834" s="469"/>
      <c r="L834" s="469"/>
      <c r="M834" s="469"/>
      <c r="N834" s="469"/>
      <c r="O834" s="470"/>
      <c r="P834" s="469"/>
      <c r="Q834" s="469"/>
      <c r="R834" s="469"/>
      <c r="S834" s="469"/>
      <c r="T834" s="35"/>
      <c r="U834" s="35"/>
      <c r="V834" s="35"/>
      <c r="W834" s="35"/>
      <c r="X834" s="35"/>
      <c r="Y834" s="35"/>
      <c r="Z834" s="35"/>
      <c r="AA834" s="35"/>
      <c r="AB834" s="35"/>
      <c r="AC834" s="35"/>
      <c r="AD834" s="35"/>
      <c r="AE834" s="35"/>
      <c r="AF834" s="35"/>
      <c r="AG834" s="35"/>
      <c r="AH834" s="35"/>
      <c r="AI834" s="35"/>
      <c r="AJ834" s="35"/>
      <c r="AK834" s="35"/>
      <c r="AL834" s="35"/>
      <c r="AM834" s="470"/>
    </row>
    <row r="835" spans="1:39" ht="18" customHeight="1">
      <c r="A835" s="463"/>
      <c r="B835" s="31"/>
      <c r="C835" s="463"/>
      <c r="D835" s="463"/>
      <c r="E835" s="463"/>
      <c r="F835" s="467"/>
      <c r="G835" s="467"/>
      <c r="H835" s="468"/>
      <c r="I835" s="468"/>
      <c r="J835" s="467"/>
      <c r="K835" s="469"/>
      <c r="L835" s="469"/>
      <c r="M835" s="469"/>
      <c r="N835" s="469"/>
      <c r="O835" s="470"/>
      <c r="P835" s="469"/>
      <c r="Q835" s="469"/>
      <c r="R835" s="469"/>
      <c r="S835" s="469"/>
      <c r="T835" s="35"/>
      <c r="U835" s="35"/>
      <c r="V835" s="35"/>
      <c r="W835" s="35"/>
      <c r="X835" s="35"/>
      <c r="Y835" s="35"/>
      <c r="Z835" s="35"/>
      <c r="AA835" s="35"/>
      <c r="AB835" s="35"/>
      <c r="AC835" s="35"/>
      <c r="AD835" s="35"/>
      <c r="AE835" s="35"/>
      <c r="AF835" s="35"/>
      <c r="AG835" s="35"/>
      <c r="AH835" s="35"/>
      <c r="AI835" s="35"/>
      <c r="AJ835" s="35"/>
      <c r="AK835" s="35"/>
      <c r="AL835" s="35"/>
      <c r="AM835" s="470"/>
    </row>
    <row r="836" spans="1:39" ht="18" customHeight="1">
      <c r="A836" s="463"/>
      <c r="B836" s="31"/>
      <c r="C836" s="463"/>
      <c r="D836" s="463"/>
      <c r="E836" s="463"/>
      <c r="F836" s="467"/>
      <c r="G836" s="467"/>
      <c r="H836" s="468"/>
      <c r="I836" s="468"/>
      <c r="J836" s="467"/>
      <c r="K836" s="469"/>
      <c r="L836" s="469"/>
      <c r="M836" s="469"/>
      <c r="N836" s="469"/>
      <c r="O836" s="470"/>
      <c r="P836" s="469"/>
      <c r="Q836" s="469"/>
      <c r="R836" s="469"/>
      <c r="S836" s="469"/>
      <c r="T836" s="35"/>
      <c r="U836" s="35"/>
      <c r="V836" s="35"/>
      <c r="W836" s="35"/>
      <c r="X836" s="35"/>
      <c r="Y836" s="35"/>
      <c r="Z836" s="35"/>
      <c r="AA836" s="35"/>
      <c r="AB836" s="35"/>
      <c r="AC836" s="35"/>
      <c r="AD836" s="35"/>
      <c r="AE836" s="35"/>
      <c r="AF836" s="35"/>
      <c r="AG836" s="35"/>
      <c r="AH836" s="35"/>
      <c r="AI836" s="35"/>
      <c r="AJ836" s="35"/>
      <c r="AK836" s="35"/>
      <c r="AL836" s="35"/>
      <c r="AM836" s="470"/>
    </row>
    <row r="837" spans="1:39" ht="18" customHeight="1">
      <c r="A837" s="463"/>
      <c r="B837" s="31"/>
      <c r="C837" s="463"/>
      <c r="D837" s="463"/>
      <c r="E837" s="463"/>
      <c r="F837" s="467"/>
      <c r="G837" s="467"/>
      <c r="H837" s="468"/>
      <c r="I837" s="468"/>
      <c r="J837" s="467"/>
      <c r="K837" s="469"/>
      <c r="L837" s="469"/>
      <c r="M837" s="469"/>
      <c r="N837" s="469"/>
      <c r="O837" s="470"/>
      <c r="P837" s="469"/>
      <c r="Q837" s="469"/>
      <c r="R837" s="469"/>
      <c r="S837" s="469"/>
      <c r="T837" s="35"/>
      <c r="U837" s="35"/>
      <c r="V837" s="35"/>
      <c r="W837" s="35"/>
      <c r="X837" s="35"/>
      <c r="Y837" s="35"/>
      <c r="Z837" s="35"/>
      <c r="AA837" s="35"/>
      <c r="AB837" s="35"/>
      <c r="AC837" s="35"/>
      <c r="AD837" s="35"/>
      <c r="AE837" s="35"/>
      <c r="AF837" s="35"/>
      <c r="AG837" s="35"/>
      <c r="AH837" s="35"/>
      <c r="AI837" s="35"/>
      <c r="AJ837" s="35"/>
      <c r="AK837" s="35"/>
      <c r="AL837" s="35"/>
      <c r="AM837" s="470"/>
    </row>
    <row r="838" spans="1:39" ht="18" customHeight="1">
      <c r="A838" s="463"/>
      <c r="B838" s="31"/>
      <c r="C838" s="463"/>
      <c r="D838" s="463"/>
      <c r="E838" s="463"/>
      <c r="F838" s="467"/>
      <c r="G838" s="467"/>
      <c r="H838" s="468"/>
      <c r="I838" s="468"/>
      <c r="J838" s="467"/>
      <c r="K838" s="469"/>
      <c r="L838" s="469"/>
      <c r="M838" s="469"/>
      <c r="N838" s="469"/>
      <c r="O838" s="470"/>
      <c r="P838" s="469"/>
      <c r="Q838" s="469"/>
      <c r="R838" s="469"/>
      <c r="S838" s="469"/>
      <c r="T838" s="35"/>
      <c r="U838" s="35"/>
      <c r="V838" s="35"/>
      <c r="W838" s="35"/>
      <c r="X838" s="35"/>
      <c r="Y838" s="35"/>
      <c r="Z838" s="35"/>
      <c r="AA838" s="35"/>
      <c r="AB838" s="35"/>
      <c r="AC838" s="35"/>
      <c r="AD838" s="35"/>
      <c r="AE838" s="35"/>
      <c r="AF838" s="35"/>
      <c r="AG838" s="35"/>
      <c r="AH838" s="35"/>
      <c r="AI838" s="35"/>
      <c r="AJ838" s="35"/>
      <c r="AK838" s="35"/>
      <c r="AL838" s="35"/>
      <c r="AM838" s="470"/>
    </row>
    <row r="839" spans="1:39" ht="18" customHeight="1">
      <c r="A839" s="463"/>
      <c r="B839" s="31"/>
      <c r="C839" s="463"/>
      <c r="D839" s="463"/>
      <c r="E839" s="463"/>
      <c r="F839" s="467"/>
      <c r="G839" s="467"/>
      <c r="H839" s="468"/>
      <c r="I839" s="468"/>
      <c r="J839" s="467"/>
      <c r="K839" s="469"/>
      <c r="L839" s="469"/>
      <c r="M839" s="469"/>
      <c r="N839" s="469"/>
      <c r="O839" s="470"/>
      <c r="P839" s="469"/>
      <c r="Q839" s="469"/>
      <c r="R839" s="469"/>
      <c r="S839" s="469"/>
      <c r="T839" s="35"/>
      <c r="U839" s="35"/>
      <c r="V839" s="35"/>
      <c r="W839" s="35"/>
      <c r="X839" s="35"/>
      <c r="Y839" s="35"/>
      <c r="Z839" s="35"/>
      <c r="AA839" s="35"/>
      <c r="AB839" s="35"/>
      <c r="AC839" s="35"/>
      <c r="AD839" s="35"/>
      <c r="AE839" s="35"/>
      <c r="AF839" s="35"/>
      <c r="AG839" s="35"/>
      <c r="AH839" s="35"/>
      <c r="AI839" s="35"/>
      <c r="AJ839" s="35"/>
      <c r="AK839" s="35"/>
      <c r="AL839" s="35"/>
      <c r="AM839" s="470"/>
    </row>
    <row r="840" spans="1:39" ht="18" customHeight="1">
      <c r="A840" s="463"/>
      <c r="B840" s="31"/>
      <c r="C840" s="463"/>
      <c r="D840" s="463"/>
      <c r="E840" s="463"/>
      <c r="F840" s="467"/>
      <c r="G840" s="467"/>
      <c r="H840" s="468"/>
      <c r="I840" s="468"/>
      <c r="J840" s="467"/>
      <c r="K840" s="469"/>
      <c r="L840" s="469"/>
      <c r="M840" s="469"/>
      <c r="N840" s="469"/>
      <c r="O840" s="470"/>
      <c r="P840" s="469"/>
      <c r="Q840" s="469"/>
      <c r="R840" s="469"/>
      <c r="S840" s="469"/>
      <c r="T840" s="35"/>
      <c r="U840" s="35"/>
      <c r="V840" s="35"/>
      <c r="W840" s="35"/>
      <c r="X840" s="35"/>
      <c r="Y840" s="35"/>
      <c r="Z840" s="35"/>
      <c r="AA840" s="35"/>
      <c r="AB840" s="35"/>
      <c r="AC840" s="35"/>
      <c r="AD840" s="35"/>
      <c r="AE840" s="35"/>
      <c r="AF840" s="35"/>
      <c r="AG840" s="35"/>
      <c r="AH840" s="35"/>
      <c r="AI840" s="35"/>
      <c r="AJ840" s="35"/>
      <c r="AK840" s="35"/>
      <c r="AL840" s="35"/>
      <c r="AM840" s="470"/>
    </row>
    <row r="841" spans="1:39" ht="18" customHeight="1">
      <c r="A841" s="463"/>
      <c r="B841" s="31"/>
      <c r="C841" s="463"/>
      <c r="D841" s="463"/>
      <c r="E841" s="463"/>
      <c r="F841" s="467"/>
      <c r="G841" s="467"/>
      <c r="H841" s="468"/>
      <c r="I841" s="468"/>
      <c r="J841" s="467"/>
      <c r="K841" s="469"/>
      <c r="L841" s="469"/>
      <c r="M841" s="469"/>
      <c r="N841" s="469"/>
      <c r="O841" s="470"/>
      <c r="P841" s="469"/>
      <c r="Q841" s="469"/>
      <c r="R841" s="469"/>
      <c r="S841" s="469"/>
      <c r="T841" s="35"/>
      <c r="U841" s="35"/>
      <c r="V841" s="35"/>
      <c r="W841" s="35"/>
      <c r="X841" s="35"/>
      <c r="Y841" s="35"/>
      <c r="Z841" s="35"/>
      <c r="AA841" s="35"/>
      <c r="AB841" s="35"/>
      <c r="AC841" s="35"/>
      <c r="AD841" s="35"/>
      <c r="AE841" s="35"/>
      <c r="AF841" s="35"/>
      <c r="AG841" s="35"/>
      <c r="AH841" s="35"/>
      <c r="AI841" s="35"/>
      <c r="AJ841" s="35"/>
      <c r="AK841" s="35"/>
      <c r="AL841" s="35"/>
      <c r="AM841" s="470"/>
    </row>
    <row r="842" spans="1:39" ht="18" customHeight="1">
      <c r="A842" s="463"/>
      <c r="B842" s="31"/>
      <c r="C842" s="463"/>
      <c r="D842" s="463"/>
      <c r="E842" s="463"/>
      <c r="F842" s="467"/>
      <c r="G842" s="467"/>
      <c r="H842" s="468"/>
      <c r="I842" s="468"/>
      <c r="J842" s="467"/>
      <c r="K842" s="469"/>
      <c r="L842" s="469"/>
      <c r="M842" s="469"/>
      <c r="N842" s="469"/>
      <c r="O842" s="470"/>
      <c r="P842" s="469"/>
      <c r="Q842" s="469"/>
      <c r="R842" s="469"/>
      <c r="S842" s="469"/>
      <c r="T842" s="35"/>
      <c r="U842" s="35"/>
      <c r="V842" s="35"/>
      <c r="W842" s="35"/>
      <c r="X842" s="35"/>
      <c r="Y842" s="35"/>
      <c r="Z842" s="35"/>
      <c r="AA842" s="35"/>
      <c r="AB842" s="35"/>
      <c r="AC842" s="35"/>
      <c r="AD842" s="35"/>
      <c r="AE842" s="35"/>
      <c r="AF842" s="35"/>
      <c r="AG842" s="35"/>
      <c r="AH842" s="35"/>
      <c r="AI842" s="35"/>
      <c r="AJ842" s="35"/>
      <c r="AK842" s="35"/>
      <c r="AL842" s="35"/>
      <c r="AM842" s="470"/>
    </row>
    <row r="843" spans="1:39" ht="18" customHeight="1">
      <c r="A843" s="463"/>
      <c r="B843" s="31"/>
      <c r="C843" s="463"/>
      <c r="D843" s="463"/>
      <c r="E843" s="463"/>
      <c r="F843" s="467"/>
      <c r="G843" s="467"/>
      <c r="H843" s="468"/>
      <c r="I843" s="468"/>
      <c r="J843" s="467"/>
      <c r="K843" s="469"/>
      <c r="L843" s="469"/>
      <c r="M843" s="469"/>
      <c r="N843" s="469"/>
      <c r="O843" s="470"/>
      <c r="P843" s="469"/>
      <c r="Q843" s="469"/>
      <c r="R843" s="469"/>
      <c r="S843" s="469"/>
      <c r="T843" s="35"/>
      <c r="U843" s="35"/>
      <c r="V843" s="35"/>
      <c r="W843" s="35"/>
      <c r="X843" s="35"/>
      <c r="Y843" s="35"/>
      <c r="Z843" s="35"/>
      <c r="AA843" s="35"/>
      <c r="AB843" s="35"/>
      <c r="AC843" s="35"/>
      <c r="AD843" s="35"/>
      <c r="AE843" s="35"/>
      <c r="AF843" s="35"/>
      <c r="AG843" s="35"/>
      <c r="AH843" s="35"/>
      <c r="AI843" s="35"/>
      <c r="AJ843" s="35"/>
      <c r="AK843" s="35"/>
      <c r="AL843" s="35"/>
      <c r="AM843" s="470"/>
    </row>
    <row r="844" spans="1:39" ht="18" customHeight="1">
      <c r="A844" s="463"/>
      <c r="B844" s="31"/>
      <c r="C844" s="463"/>
      <c r="D844" s="463"/>
      <c r="E844" s="463"/>
      <c r="F844" s="467"/>
      <c r="G844" s="467"/>
      <c r="H844" s="468"/>
      <c r="I844" s="468"/>
      <c r="J844" s="467"/>
      <c r="K844" s="469"/>
      <c r="L844" s="469"/>
      <c r="M844" s="469"/>
      <c r="N844" s="469"/>
      <c r="O844" s="470"/>
      <c r="P844" s="469"/>
      <c r="Q844" s="469"/>
      <c r="R844" s="469"/>
      <c r="S844" s="469"/>
      <c r="T844" s="35"/>
      <c r="U844" s="35"/>
      <c r="V844" s="35"/>
      <c r="W844" s="35"/>
      <c r="X844" s="35"/>
      <c r="Y844" s="35"/>
      <c r="Z844" s="35"/>
      <c r="AA844" s="35"/>
      <c r="AB844" s="35"/>
      <c r="AC844" s="35"/>
      <c r="AD844" s="35"/>
      <c r="AE844" s="35"/>
      <c r="AF844" s="35"/>
      <c r="AG844" s="35"/>
      <c r="AH844" s="35"/>
      <c r="AI844" s="35"/>
      <c r="AJ844" s="35"/>
      <c r="AK844" s="35"/>
      <c r="AL844" s="35"/>
      <c r="AM844" s="470"/>
    </row>
    <row r="845" spans="1:39" ht="18" customHeight="1">
      <c r="A845" s="463"/>
      <c r="B845" s="31"/>
      <c r="C845" s="463"/>
      <c r="D845" s="463"/>
      <c r="E845" s="463"/>
      <c r="F845" s="467"/>
      <c r="G845" s="467"/>
      <c r="H845" s="468"/>
      <c r="I845" s="468"/>
      <c r="J845" s="467"/>
      <c r="K845" s="469"/>
      <c r="L845" s="469"/>
      <c r="M845" s="469"/>
      <c r="N845" s="469"/>
      <c r="O845" s="470"/>
      <c r="P845" s="469"/>
      <c r="Q845" s="469"/>
      <c r="R845" s="469"/>
      <c r="S845" s="469"/>
      <c r="T845" s="35"/>
      <c r="U845" s="35"/>
      <c r="V845" s="35"/>
      <c r="W845" s="35"/>
      <c r="X845" s="35"/>
      <c r="Y845" s="35"/>
      <c r="Z845" s="35"/>
      <c r="AA845" s="35"/>
      <c r="AB845" s="35"/>
      <c r="AC845" s="35"/>
      <c r="AD845" s="35"/>
      <c r="AE845" s="35"/>
      <c r="AF845" s="35"/>
      <c r="AG845" s="35"/>
      <c r="AH845" s="35"/>
      <c r="AI845" s="35"/>
      <c r="AJ845" s="35"/>
      <c r="AK845" s="35"/>
      <c r="AL845" s="35"/>
      <c r="AM845" s="470"/>
    </row>
    <row r="846" spans="1:39" ht="18" customHeight="1">
      <c r="A846" s="463"/>
      <c r="B846" s="31"/>
      <c r="C846" s="463"/>
      <c r="D846" s="463"/>
      <c r="E846" s="463"/>
      <c r="F846" s="467"/>
      <c r="G846" s="467"/>
      <c r="H846" s="468"/>
      <c r="I846" s="468"/>
      <c r="J846" s="467"/>
      <c r="K846" s="469"/>
      <c r="L846" s="469"/>
      <c r="M846" s="469"/>
      <c r="N846" s="469"/>
      <c r="O846" s="470"/>
      <c r="P846" s="469"/>
      <c r="Q846" s="469"/>
      <c r="R846" s="469"/>
      <c r="S846" s="469"/>
      <c r="T846" s="35"/>
      <c r="U846" s="35"/>
      <c r="V846" s="35"/>
      <c r="W846" s="35"/>
      <c r="X846" s="35"/>
      <c r="Y846" s="35"/>
      <c r="Z846" s="35"/>
      <c r="AA846" s="35"/>
      <c r="AB846" s="35"/>
      <c r="AC846" s="35"/>
      <c r="AD846" s="35"/>
      <c r="AE846" s="35"/>
      <c r="AF846" s="35"/>
      <c r="AG846" s="35"/>
      <c r="AH846" s="35"/>
      <c r="AI846" s="35"/>
      <c r="AJ846" s="35"/>
      <c r="AK846" s="35"/>
      <c r="AL846" s="35"/>
      <c r="AM846" s="470"/>
    </row>
    <row r="847" spans="1:39" ht="18" customHeight="1">
      <c r="A847" s="463"/>
      <c r="B847" s="31"/>
      <c r="C847" s="463"/>
      <c r="D847" s="463"/>
      <c r="E847" s="463"/>
      <c r="F847" s="467"/>
      <c r="G847" s="467"/>
      <c r="H847" s="468"/>
      <c r="I847" s="468"/>
      <c r="J847" s="467"/>
      <c r="K847" s="469"/>
      <c r="L847" s="469"/>
      <c r="M847" s="469"/>
      <c r="N847" s="469"/>
      <c r="O847" s="470"/>
      <c r="P847" s="469"/>
      <c r="Q847" s="469"/>
      <c r="R847" s="469"/>
      <c r="S847" s="469"/>
      <c r="T847" s="35"/>
      <c r="U847" s="35"/>
      <c r="V847" s="35"/>
      <c r="W847" s="35"/>
      <c r="X847" s="35"/>
      <c r="Y847" s="35"/>
      <c r="Z847" s="35"/>
      <c r="AA847" s="35"/>
      <c r="AB847" s="35"/>
      <c r="AC847" s="35"/>
      <c r="AD847" s="35"/>
      <c r="AE847" s="35"/>
      <c r="AF847" s="35"/>
      <c r="AG847" s="35"/>
      <c r="AH847" s="35"/>
      <c r="AI847" s="35"/>
      <c r="AJ847" s="35"/>
      <c r="AK847" s="35"/>
      <c r="AL847" s="35"/>
      <c r="AM847" s="470"/>
    </row>
    <row r="848" spans="1:39" ht="18" customHeight="1">
      <c r="A848" s="463"/>
      <c r="B848" s="31"/>
      <c r="C848" s="463"/>
      <c r="D848" s="463"/>
      <c r="E848" s="463"/>
      <c r="F848" s="467"/>
      <c r="G848" s="467"/>
      <c r="H848" s="468"/>
      <c r="I848" s="468"/>
      <c r="J848" s="467"/>
      <c r="K848" s="469"/>
      <c r="L848" s="469"/>
      <c r="M848" s="469"/>
      <c r="N848" s="469"/>
      <c r="O848" s="470"/>
      <c r="P848" s="469"/>
      <c r="Q848" s="469"/>
      <c r="R848" s="469"/>
      <c r="S848" s="469"/>
      <c r="T848" s="35"/>
      <c r="U848" s="35"/>
      <c r="V848" s="35"/>
      <c r="W848" s="35"/>
      <c r="X848" s="35"/>
      <c r="Y848" s="35"/>
      <c r="Z848" s="35"/>
      <c r="AA848" s="35"/>
      <c r="AB848" s="35"/>
      <c r="AC848" s="35"/>
      <c r="AD848" s="35"/>
      <c r="AE848" s="35"/>
      <c r="AF848" s="35"/>
      <c r="AG848" s="35"/>
      <c r="AH848" s="35"/>
      <c r="AI848" s="35"/>
      <c r="AJ848" s="35"/>
      <c r="AK848" s="35"/>
      <c r="AL848" s="35"/>
      <c r="AM848" s="470"/>
    </row>
    <row r="849" spans="1:39" ht="18" customHeight="1">
      <c r="A849" s="463"/>
      <c r="B849" s="31"/>
      <c r="C849" s="463"/>
      <c r="D849" s="463"/>
      <c r="E849" s="463"/>
      <c r="F849" s="467"/>
      <c r="G849" s="467"/>
      <c r="H849" s="468"/>
      <c r="I849" s="468"/>
      <c r="J849" s="467"/>
      <c r="K849" s="469"/>
      <c r="L849" s="469"/>
      <c r="M849" s="469"/>
      <c r="N849" s="469"/>
      <c r="O849" s="470"/>
      <c r="P849" s="469"/>
      <c r="Q849" s="469"/>
      <c r="R849" s="469"/>
      <c r="S849" s="469"/>
      <c r="T849" s="35"/>
      <c r="U849" s="35"/>
      <c r="V849" s="35"/>
      <c r="W849" s="35"/>
      <c r="X849" s="35"/>
      <c r="Y849" s="35"/>
      <c r="Z849" s="35"/>
      <c r="AA849" s="35"/>
      <c r="AB849" s="35"/>
      <c r="AC849" s="35"/>
      <c r="AD849" s="35"/>
      <c r="AE849" s="35"/>
      <c r="AF849" s="35"/>
      <c r="AG849" s="35"/>
      <c r="AH849" s="35"/>
      <c r="AI849" s="35"/>
      <c r="AJ849" s="35"/>
      <c r="AK849" s="35"/>
      <c r="AL849" s="35"/>
      <c r="AM849" s="470"/>
    </row>
    <row r="850" spans="1:39" ht="18" customHeight="1">
      <c r="A850" s="463"/>
      <c r="B850" s="31"/>
      <c r="C850" s="463"/>
      <c r="D850" s="463"/>
      <c r="E850" s="463"/>
      <c r="F850" s="467"/>
      <c r="G850" s="467"/>
      <c r="H850" s="468"/>
      <c r="I850" s="468"/>
      <c r="J850" s="467"/>
      <c r="K850" s="469"/>
      <c r="L850" s="469"/>
      <c r="M850" s="469"/>
      <c r="N850" s="469"/>
      <c r="O850" s="470"/>
      <c r="P850" s="469"/>
      <c r="Q850" s="469"/>
      <c r="R850" s="469"/>
      <c r="S850" s="469"/>
      <c r="T850" s="35"/>
      <c r="U850" s="35"/>
      <c r="V850" s="35"/>
      <c r="W850" s="35"/>
      <c r="X850" s="35"/>
      <c r="Y850" s="35"/>
      <c r="Z850" s="35"/>
      <c r="AA850" s="35"/>
      <c r="AB850" s="35"/>
      <c r="AC850" s="35"/>
      <c r="AD850" s="35"/>
      <c r="AE850" s="35"/>
      <c r="AF850" s="35"/>
      <c r="AG850" s="35"/>
      <c r="AH850" s="35"/>
      <c r="AI850" s="35"/>
      <c r="AJ850" s="35"/>
      <c r="AK850" s="35"/>
      <c r="AL850" s="35"/>
      <c r="AM850" s="470"/>
    </row>
    <row r="851" spans="1:39" ht="18" customHeight="1">
      <c r="A851" s="463"/>
      <c r="B851" s="31"/>
      <c r="C851" s="463"/>
      <c r="D851" s="463"/>
      <c r="E851" s="463"/>
      <c r="F851" s="467"/>
      <c r="G851" s="467"/>
      <c r="H851" s="468"/>
      <c r="I851" s="468"/>
      <c r="J851" s="467"/>
      <c r="K851" s="469"/>
      <c r="L851" s="469"/>
      <c r="M851" s="469"/>
      <c r="N851" s="469"/>
      <c r="O851" s="470"/>
      <c r="P851" s="469"/>
      <c r="Q851" s="469"/>
      <c r="R851" s="469"/>
      <c r="S851" s="469"/>
      <c r="T851" s="35"/>
      <c r="U851" s="35"/>
      <c r="V851" s="35"/>
      <c r="W851" s="35"/>
      <c r="X851" s="35"/>
      <c r="Y851" s="35"/>
      <c r="Z851" s="35"/>
      <c r="AA851" s="35"/>
      <c r="AB851" s="35"/>
      <c r="AC851" s="35"/>
      <c r="AD851" s="35"/>
      <c r="AE851" s="35"/>
      <c r="AF851" s="35"/>
      <c r="AG851" s="35"/>
      <c r="AH851" s="35"/>
      <c r="AI851" s="35"/>
      <c r="AJ851" s="35"/>
      <c r="AK851" s="35"/>
      <c r="AL851" s="35"/>
      <c r="AM851" s="470"/>
    </row>
    <row r="852" spans="1:39" ht="18" customHeight="1">
      <c r="A852" s="463"/>
      <c r="B852" s="31"/>
      <c r="C852" s="463"/>
      <c r="D852" s="463"/>
      <c r="E852" s="463"/>
      <c r="F852" s="467"/>
      <c r="G852" s="467"/>
      <c r="H852" s="468"/>
      <c r="I852" s="468"/>
      <c r="J852" s="467"/>
      <c r="K852" s="469"/>
      <c r="L852" s="469"/>
      <c r="M852" s="469"/>
      <c r="N852" s="469"/>
      <c r="O852" s="470"/>
      <c r="P852" s="469"/>
      <c r="Q852" s="469"/>
      <c r="R852" s="469"/>
      <c r="S852" s="469"/>
      <c r="T852" s="35"/>
      <c r="U852" s="35"/>
      <c r="V852" s="35"/>
      <c r="W852" s="35"/>
      <c r="X852" s="35"/>
      <c r="Y852" s="35"/>
      <c r="Z852" s="35"/>
      <c r="AA852" s="35"/>
      <c r="AB852" s="35"/>
      <c r="AC852" s="35"/>
      <c r="AD852" s="35"/>
      <c r="AE852" s="35"/>
      <c r="AF852" s="35"/>
      <c r="AG852" s="35"/>
      <c r="AH852" s="35"/>
      <c r="AI852" s="35"/>
      <c r="AJ852" s="35"/>
      <c r="AK852" s="35"/>
      <c r="AL852" s="35"/>
      <c r="AM852" s="470"/>
    </row>
    <row r="853" spans="1:39" ht="18" customHeight="1">
      <c r="A853" s="463"/>
      <c r="B853" s="31"/>
      <c r="C853" s="463"/>
      <c r="D853" s="463"/>
      <c r="E853" s="463"/>
      <c r="F853" s="467"/>
      <c r="G853" s="467"/>
      <c r="H853" s="468"/>
      <c r="I853" s="468"/>
      <c r="J853" s="467"/>
      <c r="K853" s="469"/>
      <c r="L853" s="469"/>
      <c r="M853" s="469"/>
      <c r="N853" s="469"/>
      <c r="O853" s="470"/>
      <c r="P853" s="469"/>
      <c r="Q853" s="469"/>
      <c r="R853" s="469"/>
      <c r="S853" s="469"/>
      <c r="T853" s="35"/>
      <c r="U853" s="35"/>
      <c r="V853" s="35"/>
      <c r="W853" s="35"/>
      <c r="X853" s="35"/>
      <c r="Y853" s="35"/>
      <c r="Z853" s="35"/>
      <c r="AA853" s="35"/>
      <c r="AB853" s="35"/>
      <c r="AC853" s="35"/>
      <c r="AD853" s="35"/>
      <c r="AE853" s="35"/>
      <c r="AF853" s="35"/>
      <c r="AG853" s="35"/>
      <c r="AH853" s="35"/>
      <c r="AI853" s="35"/>
      <c r="AJ853" s="35"/>
      <c r="AK853" s="35"/>
      <c r="AL853" s="35"/>
      <c r="AM853" s="470"/>
    </row>
    <row r="854" spans="1:39" ht="18" customHeight="1">
      <c r="A854" s="463"/>
      <c r="B854" s="31"/>
      <c r="C854" s="463"/>
      <c r="D854" s="463"/>
      <c r="E854" s="463"/>
      <c r="F854" s="467"/>
      <c r="G854" s="467"/>
      <c r="H854" s="468"/>
      <c r="I854" s="468"/>
      <c r="J854" s="467"/>
      <c r="K854" s="469"/>
      <c r="L854" s="469"/>
      <c r="M854" s="469"/>
      <c r="N854" s="469"/>
      <c r="O854" s="470"/>
      <c r="P854" s="469"/>
      <c r="Q854" s="469"/>
      <c r="R854" s="469"/>
      <c r="S854" s="469"/>
      <c r="T854" s="35"/>
      <c r="U854" s="35"/>
      <c r="V854" s="35"/>
      <c r="W854" s="35"/>
      <c r="X854" s="35"/>
      <c r="Y854" s="35"/>
      <c r="Z854" s="35"/>
      <c r="AA854" s="35"/>
      <c r="AB854" s="35"/>
      <c r="AC854" s="35"/>
      <c r="AD854" s="35"/>
      <c r="AE854" s="35"/>
      <c r="AF854" s="35"/>
      <c r="AG854" s="35"/>
      <c r="AH854" s="35"/>
      <c r="AI854" s="35"/>
      <c r="AJ854" s="35"/>
      <c r="AK854" s="35"/>
      <c r="AL854" s="35"/>
      <c r="AM854" s="470"/>
    </row>
    <row r="855" spans="1:39" ht="18" customHeight="1">
      <c r="A855" s="463"/>
      <c r="B855" s="31"/>
      <c r="C855" s="463"/>
      <c r="D855" s="463"/>
      <c r="E855" s="463"/>
      <c r="F855" s="467"/>
      <c r="G855" s="467"/>
      <c r="H855" s="468"/>
      <c r="I855" s="468"/>
      <c r="J855" s="467"/>
      <c r="K855" s="469"/>
      <c r="L855" s="469"/>
      <c r="M855" s="469"/>
      <c r="N855" s="469"/>
      <c r="O855" s="470"/>
      <c r="P855" s="469"/>
      <c r="Q855" s="469"/>
      <c r="R855" s="469"/>
      <c r="S855" s="469"/>
      <c r="T855" s="35"/>
      <c r="U855" s="35"/>
      <c r="V855" s="35"/>
      <c r="W855" s="35"/>
      <c r="X855" s="35"/>
      <c r="Y855" s="35"/>
      <c r="Z855" s="35"/>
      <c r="AA855" s="35"/>
      <c r="AB855" s="35"/>
      <c r="AC855" s="35"/>
      <c r="AD855" s="35"/>
      <c r="AE855" s="35"/>
      <c r="AF855" s="35"/>
      <c r="AG855" s="35"/>
      <c r="AH855" s="35"/>
      <c r="AI855" s="35"/>
      <c r="AJ855" s="35"/>
      <c r="AK855" s="35"/>
      <c r="AL855" s="35"/>
      <c r="AM855" s="470"/>
    </row>
    <row r="856" spans="1:39" ht="18" customHeight="1">
      <c r="A856" s="463"/>
      <c r="B856" s="31"/>
      <c r="C856" s="463"/>
      <c r="D856" s="463"/>
      <c r="E856" s="463"/>
      <c r="F856" s="467"/>
      <c r="G856" s="467"/>
      <c r="H856" s="468"/>
      <c r="I856" s="468"/>
      <c r="J856" s="467"/>
      <c r="K856" s="469"/>
      <c r="L856" s="469"/>
      <c r="M856" s="469"/>
      <c r="N856" s="469"/>
      <c r="O856" s="470"/>
      <c r="P856" s="469"/>
      <c r="Q856" s="469"/>
      <c r="R856" s="469"/>
      <c r="S856" s="469"/>
      <c r="T856" s="35"/>
      <c r="U856" s="35"/>
      <c r="V856" s="35"/>
      <c r="W856" s="35"/>
      <c r="X856" s="35"/>
      <c r="Y856" s="35"/>
      <c r="Z856" s="35"/>
      <c r="AA856" s="35"/>
      <c r="AB856" s="35"/>
      <c r="AC856" s="35"/>
      <c r="AD856" s="35"/>
      <c r="AE856" s="35"/>
      <c r="AF856" s="35"/>
      <c r="AG856" s="35"/>
      <c r="AH856" s="35"/>
      <c r="AI856" s="35"/>
      <c r="AJ856" s="35"/>
      <c r="AK856" s="35"/>
      <c r="AL856" s="35"/>
      <c r="AM856" s="470"/>
    </row>
    <row r="857" spans="1:39" ht="18" customHeight="1">
      <c r="A857" s="463"/>
      <c r="B857" s="31"/>
      <c r="C857" s="463"/>
      <c r="D857" s="463"/>
      <c r="E857" s="463"/>
      <c r="F857" s="467"/>
      <c r="G857" s="467"/>
      <c r="H857" s="468"/>
      <c r="I857" s="468"/>
      <c r="J857" s="467"/>
      <c r="K857" s="469"/>
      <c r="L857" s="469"/>
      <c r="M857" s="469"/>
      <c r="N857" s="469"/>
      <c r="O857" s="470"/>
      <c r="P857" s="469"/>
      <c r="Q857" s="469"/>
      <c r="R857" s="469"/>
      <c r="S857" s="469"/>
      <c r="T857" s="35"/>
      <c r="U857" s="35"/>
      <c r="V857" s="35"/>
      <c r="W857" s="35"/>
      <c r="X857" s="35"/>
      <c r="Y857" s="35"/>
      <c r="Z857" s="35"/>
      <c r="AA857" s="35"/>
      <c r="AB857" s="35"/>
      <c r="AC857" s="35"/>
      <c r="AD857" s="35"/>
      <c r="AE857" s="35"/>
      <c r="AF857" s="35"/>
      <c r="AG857" s="35"/>
      <c r="AH857" s="35"/>
      <c r="AI857" s="35"/>
      <c r="AJ857" s="35"/>
      <c r="AK857" s="35"/>
      <c r="AL857" s="35"/>
      <c r="AM857" s="470"/>
    </row>
    <row r="858" spans="1:39" ht="18" customHeight="1">
      <c r="A858" s="463"/>
      <c r="B858" s="31"/>
      <c r="C858" s="463"/>
      <c r="D858" s="463"/>
      <c r="E858" s="463"/>
      <c r="F858" s="467"/>
      <c r="G858" s="467"/>
      <c r="H858" s="468"/>
      <c r="I858" s="468"/>
      <c r="J858" s="467"/>
      <c r="K858" s="469"/>
      <c r="L858" s="469"/>
      <c r="M858" s="469"/>
      <c r="N858" s="469"/>
      <c r="O858" s="470"/>
      <c r="P858" s="469"/>
      <c r="Q858" s="469"/>
      <c r="R858" s="469"/>
      <c r="S858" s="469"/>
      <c r="T858" s="35"/>
      <c r="U858" s="35"/>
      <c r="V858" s="35"/>
      <c r="W858" s="35"/>
      <c r="X858" s="35"/>
      <c r="Y858" s="35"/>
      <c r="Z858" s="35"/>
      <c r="AA858" s="35"/>
      <c r="AB858" s="35"/>
      <c r="AC858" s="35"/>
      <c r="AD858" s="35"/>
      <c r="AE858" s="35"/>
      <c r="AF858" s="35"/>
      <c r="AG858" s="35"/>
      <c r="AH858" s="35"/>
      <c r="AI858" s="35"/>
      <c r="AJ858" s="35"/>
      <c r="AK858" s="35"/>
      <c r="AL858" s="35"/>
      <c r="AM858" s="470"/>
    </row>
    <row r="859" spans="1:39" ht="18" customHeight="1">
      <c r="A859" s="463"/>
      <c r="B859" s="31"/>
      <c r="C859" s="463"/>
      <c r="D859" s="463"/>
      <c r="E859" s="463"/>
      <c r="F859" s="467"/>
      <c r="G859" s="467"/>
      <c r="H859" s="468"/>
      <c r="I859" s="468"/>
      <c r="J859" s="467"/>
      <c r="K859" s="469"/>
      <c r="L859" s="469"/>
      <c r="M859" s="469"/>
      <c r="N859" s="469"/>
      <c r="O859" s="470"/>
      <c r="P859" s="469"/>
      <c r="Q859" s="469"/>
      <c r="R859" s="469"/>
      <c r="S859" s="469"/>
      <c r="T859" s="35"/>
      <c r="U859" s="35"/>
      <c r="V859" s="35"/>
      <c r="W859" s="35"/>
      <c r="X859" s="35"/>
      <c r="Y859" s="35"/>
      <c r="Z859" s="35"/>
      <c r="AA859" s="35"/>
      <c r="AB859" s="35"/>
      <c r="AC859" s="35"/>
      <c r="AD859" s="35"/>
      <c r="AE859" s="35"/>
      <c r="AF859" s="35"/>
      <c r="AG859" s="35"/>
      <c r="AH859" s="35"/>
      <c r="AI859" s="35"/>
      <c r="AJ859" s="35"/>
      <c r="AK859" s="35"/>
      <c r="AL859" s="35"/>
      <c r="AM859" s="470"/>
    </row>
    <row r="860" spans="1:39" ht="18" customHeight="1">
      <c r="A860" s="463"/>
      <c r="B860" s="31"/>
      <c r="C860" s="463"/>
      <c r="D860" s="463"/>
      <c r="E860" s="463"/>
      <c r="F860" s="467"/>
      <c r="G860" s="467"/>
      <c r="H860" s="468"/>
      <c r="I860" s="468"/>
      <c r="J860" s="467"/>
      <c r="K860" s="469"/>
      <c r="L860" s="469"/>
      <c r="M860" s="469"/>
      <c r="N860" s="469"/>
      <c r="O860" s="470"/>
      <c r="P860" s="469"/>
      <c r="Q860" s="469"/>
      <c r="R860" s="469"/>
      <c r="S860" s="469"/>
      <c r="T860" s="35"/>
      <c r="U860" s="35"/>
      <c r="V860" s="35"/>
      <c r="W860" s="35"/>
      <c r="X860" s="35"/>
      <c r="Y860" s="35"/>
      <c r="Z860" s="35"/>
      <c r="AA860" s="35"/>
      <c r="AB860" s="35"/>
      <c r="AC860" s="35"/>
      <c r="AD860" s="35"/>
      <c r="AE860" s="35"/>
      <c r="AF860" s="35"/>
      <c r="AG860" s="35"/>
      <c r="AH860" s="35"/>
      <c r="AI860" s="35"/>
      <c r="AJ860" s="35"/>
      <c r="AK860" s="35"/>
      <c r="AL860" s="35"/>
      <c r="AM860" s="470"/>
    </row>
    <row r="861" spans="1:39" ht="18" customHeight="1">
      <c r="A861" s="463"/>
      <c r="B861" s="31"/>
      <c r="C861" s="463"/>
      <c r="D861" s="463"/>
      <c r="E861" s="463"/>
      <c r="F861" s="467"/>
      <c r="G861" s="467"/>
      <c r="H861" s="468"/>
      <c r="I861" s="468"/>
      <c r="J861" s="467"/>
      <c r="K861" s="469"/>
      <c r="L861" s="469"/>
      <c r="M861" s="469"/>
      <c r="N861" s="469"/>
      <c r="O861" s="470"/>
      <c r="P861" s="469"/>
      <c r="Q861" s="469"/>
      <c r="R861" s="469"/>
      <c r="S861" s="469"/>
      <c r="T861" s="35"/>
      <c r="U861" s="35"/>
      <c r="V861" s="35"/>
      <c r="W861" s="35"/>
      <c r="X861" s="35"/>
      <c r="Y861" s="35"/>
      <c r="Z861" s="35"/>
      <c r="AA861" s="35"/>
      <c r="AB861" s="35"/>
      <c r="AC861" s="35"/>
      <c r="AD861" s="35"/>
      <c r="AE861" s="35"/>
      <c r="AF861" s="35"/>
      <c r="AG861" s="35"/>
      <c r="AH861" s="35"/>
      <c r="AI861" s="35"/>
      <c r="AJ861" s="35"/>
      <c r="AK861" s="35"/>
      <c r="AL861" s="35"/>
      <c r="AM861" s="470"/>
    </row>
    <row r="862" spans="1:39" ht="18" customHeight="1">
      <c r="A862" s="463"/>
      <c r="B862" s="31"/>
      <c r="C862" s="463"/>
      <c r="D862" s="463"/>
      <c r="E862" s="463"/>
      <c r="F862" s="467"/>
      <c r="G862" s="467"/>
      <c r="H862" s="468"/>
      <c r="I862" s="468"/>
      <c r="J862" s="467"/>
      <c r="K862" s="469"/>
      <c r="L862" s="469"/>
      <c r="M862" s="469"/>
      <c r="N862" s="469"/>
      <c r="O862" s="470"/>
      <c r="P862" s="469"/>
      <c r="Q862" s="469"/>
      <c r="R862" s="469"/>
      <c r="S862" s="469"/>
      <c r="T862" s="35"/>
      <c r="U862" s="35"/>
      <c r="V862" s="35"/>
      <c r="W862" s="35"/>
      <c r="X862" s="35"/>
      <c r="Y862" s="35"/>
      <c r="Z862" s="35"/>
      <c r="AA862" s="35"/>
      <c r="AB862" s="35"/>
      <c r="AC862" s="35"/>
      <c r="AD862" s="35"/>
      <c r="AE862" s="35"/>
      <c r="AF862" s="35"/>
      <c r="AG862" s="35"/>
      <c r="AH862" s="35"/>
      <c r="AI862" s="35"/>
      <c r="AJ862" s="35"/>
      <c r="AK862" s="35"/>
      <c r="AL862" s="35"/>
      <c r="AM862" s="470"/>
    </row>
    <row r="863" spans="1:39" ht="18" customHeight="1">
      <c r="A863" s="463"/>
      <c r="B863" s="31"/>
      <c r="C863" s="463"/>
      <c r="D863" s="463"/>
      <c r="E863" s="463"/>
      <c r="F863" s="467"/>
      <c r="G863" s="467"/>
      <c r="H863" s="468"/>
      <c r="I863" s="468"/>
      <c r="J863" s="467"/>
      <c r="K863" s="469"/>
      <c r="L863" s="469"/>
      <c r="M863" s="469"/>
      <c r="N863" s="469"/>
      <c r="O863" s="470"/>
      <c r="P863" s="469"/>
      <c r="Q863" s="469"/>
      <c r="R863" s="469"/>
      <c r="S863" s="469"/>
      <c r="T863" s="35"/>
      <c r="U863" s="35"/>
      <c r="V863" s="35"/>
      <c r="W863" s="35"/>
      <c r="X863" s="35"/>
      <c r="Y863" s="35"/>
      <c r="Z863" s="35"/>
      <c r="AA863" s="35"/>
      <c r="AB863" s="35"/>
      <c r="AC863" s="35"/>
      <c r="AD863" s="35"/>
      <c r="AE863" s="35"/>
      <c r="AF863" s="35"/>
      <c r="AG863" s="35"/>
      <c r="AH863" s="35"/>
      <c r="AI863" s="35"/>
      <c r="AJ863" s="35"/>
      <c r="AK863" s="35"/>
      <c r="AL863" s="35"/>
      <c r="AM863" s="470"/>
    </row>
    <row r="864" spans="1:39" ht="18" customHeight="1">
      <c r="A864" s="463"/>
      <c r="B864" s="31"/>
      <c r="C864" s="463"/>
      <c r="D864" s="463"/>
      <c r="E864" s="463"/>
      <c r="F864" s="467"/>
      <c r="G864" s="467"/>
      <c r="H864" s="468"/>
      <c r="I864" s="468"/>
      <c r="J864" s="467"/>
      <c r="K864" s="469"/>
      <c r="L864" s="469"/>
      <c r="M864" s="469"/>
      <c r="N864" s="469"/>
      <c r="O864" s="470"/>
      <c r="P864" s="469"/>
      <c r="Q864" s="469"/>
      <c r="R864" s="469"/>
      <c r="S864" s="469"/>
      <c r="T864" s="35"/>
      <c r="U864" s="35"/>
      <c r="V864" s="35"/>
      <c r="W864" s="35"/>
      <c r="X864" s="35"/>
      <c r="Y864" s="35"/>
      <c r="Z864" s="35"/>
      <c r="AA864" s="35"/>
      <c r="AB864" s="35"/>
      <c r="AC864" s="35"/>
      <c r="AD864" s="35"/>
      <c r="AE864" s="35"/>
      <c r="AF864" s="35"/>
      <c r="AG864" s="35"/>
      <c r="AH864" s="35"/>
      <c r="AI864" s="35"/>
      <c r="AJ864" s="35"/>
      <c r="AK864" s="35"/>
      <c r="AL864" s="35"/>
      <c r="AM864" s="470"/>
    </row>
    <row r="865" spans="1:39" ht="18" customHeight="1">
      <c r="A865" s="463"/>
      <c r="B865" s="31"/>
      <c r="C865" s="463"/>
      <c r="D865" s="463"/>
      <c r="E865" s="463"/>
      <c r="F865" s="467"/>
      <c r="G865" s="467"/>
      <c r="H865" s="468"/>
      <c r="I865" s="468"/>
      <c r="J865" s="467"/>
      <c r="K865" s="469"/>
      <c r="L865" s="469"/>
      <c r="M865" s="469"/>
      <c r="N865" s="469"/>
      <c r="O865" s="470"/>
      <c r="P865" s="469"/>
      <c r="Q865" s="469"/>
      <c r="R865" s="469"/>
      <c r="S865" s="469"/>
      <c r="T865" s="35"/>
      <c r="U865" s="35"/>
      <c r="V865" s="35"/>
      <c r="W865" s="35"/>
      <c r="X865" s="35"/>
      <c r="Y865" s="35"/>
      <c r="Z865" s="35"/>
      <c r="AA865" s="35"/>
      <c r="AB865" s="35"/>
      <c r="AC865" s="35"/>
      <c r="AD865" s="35"/>
      <c r="AE865" s="35"/>
      <c r="AF865" s="35"/>
      <c r="AG865" s="35"/>
      <c r="AH865" s="35"/>
      <c r="AI865" s="35"/>
      <c r="AJ865" s="35"/>
      <c r="AK865" s="35"/>
      <c r="AL865" s="35"/>
      <c r="AM865" s="470"/>
    </row>
    <row r="866" spans="1:39" ht="18" customHeight="1">
      <c r="A866" s="463"/>
      <c r="B866" s="31"/>
      <c r="C866" s="463"/>
      <c r="D866" s="463"/>
      <c r="E866" s="463"/>
      <c r="F866" s="467"/>
      <c r="G866" s="467"/>
      <c r="H866" s="468"/>
      <c r="I866" s="468"/>
      <c r="J866" s="467"/>
      <c r="K866" s="469"/>
      <c r="L866" s="469"/>
      <c r="M866" s="469"/>
      <c r="N866" s="469"/>
      <c r="O866" s="470"/>
      <c r="P866" s="469"/>
      <c r="Q866" s="469"/>
      <c r="R866" s="469"/>
      <c r="S866" s="469"/>
      <c r="T866" s="35"/>
      <c r="U866" s="35"/>
      <c r="V866" s="35"/>
      <c r="W866" s="35"/>
      <c r="X866" s="35"/>
      <c r="Y866" s="35"/>
      <c r="Z866" s="35"/>
      <c r="AA866" s="35"/>
      <c r="AB866" s="35"/>
      <c r="AC866" s="35"/>
      <c r="AD866" s="35"/>
      <c r="AE866" s="35"/>
      <c r="AF866" s="35"/>
      <c r="AG866" s="35"/>
      <c r="AH866" s="35"/>
      <c r="AI866" s="35"/>
      <c r="AJ866" s="35"/>
      <c r="AK866" s="35"/>
      <c r="AL866" s="35"/>
      <c r="AM866" s="470"/>
    </row>
    <row r="867" spans="1:39" ht="18" customHeight="1">
      <c r="A867" s="463"/>
      <c r="B867" s="31"/>
      <c r="C867" s="463"/>
      <c r="D867" s="463"/>
      <c r="E867" s="463"/>
      <c r="F867" s="467"/>
      <c r="G867" s="467"/>
      <c r="H867" s="468"/>
      <c r="I867" s="468"/>
      <c r="J867" s="467"/>
      <c r="K867" s="469"/>
      <c r="L867" s="469"/>
      <c r="M867" s="469"/>
      <c r="N867" s="469"/>
      <c r="O867" s="470"/>
      <c r="P867" s="469"/>
      <c r="Q867" s="469"/>
      <c r="R867" s="469"/>
      <c r="S867" s="469"/>
      <c r="T867" s="35"/>
      <c r="U867" s="35"/>
      <c r="V867" s="35"/>
      <c r="W867" s="35"/>
      <c r="X867" s="35"/>
      <c r="Y867" s="35"/>
      <c r="Z867" s="35"/>
      <c r="AA867" s="35"/>
      <c r="AB867" s="35"/>
      <c r="AC867" s="35"/>
      <c r="AD867" s="35"/>
      <c r="AE867" s="35"/>
      <c r="AF867" s="35"/>
      <c r="AG867" s="35"/>
      <c r="AH867" s="35"/>
      <c r="AI867" s="35"/>
      <c r="AJ867" s="35"/>
      <c r="AK867" s="35"/>
      <c r="AL867" s="35"/>
      <c r="AM867" s="470"/>
    </row>
    <row r="868" spans="1:39" ht="18" customHeight="1">
      <c r="A868" s="463"/>
      <c r="B868" s="31"/>
      <c r="C868" s="463"/>
      <c r="D868" s="463"/>
      <c r="E868" s="463"/>
      <c r="F868" s="467"/>
      <c r="G868" s="467"/>
      <c r="H868" s="468"/>
      <c r="I868" s="468"/>
      <c r="J868" s="467"/>
      <c r="K868" s="469"/>
      <c r="L868" s="469"/>
      <c r="M868" s="469"/>
      <c r="N868" s="469"/>
      <c r="O868" s="470"/>
      <c r="P868" s="469"/>
      <c r="Q868" s="469"/>
      <c r="R868" s="469"/>
      <c r="S868" s="469"/>
      <c r="T868" s="35"/>
      <c r="U868" s="35"/>
      <c r="V868" s="35"/>
      <c r="W868" s="35"/>
      <c r="X868" s="35"/>
      <c r="Y868" s="35"/>
      <c r="Z868" s="35"/>
      <c r="AA868" s="35"/>
      <c r="AB868" s="35"/>
      <c r="AC868" s="35"/>
      <c r="AD868" s="35"/>
      <c r="AE868" s="35"/>
      <c r="AF868" s="35"/>
      <c r="AG868" s="35"/>
      <c r="AH868" s="35"/>
      <c r="AI868" s="35"/>
      <c r="AJ868" s="35"/>
      <c r="AK868" s="35"/>
      <c r="AL868" s="35"/>
      <c r="AM868" s="470"/>
    </row>
    <row r="869" spans="1:39" ht="18" customHeight="1">
      <c r="A869" s="463"/>
      <c r="B869" s="31"/>
      <c r="C869" s="463"/>
      <c r="D869" s="463"/>
      <c r="E869" s="463"/>
      <c r="F869" s="467"/>
      <c r="G869" s="467"/>
      <c r="H869" s="468"/>
      <c r="I869" s="468"/>
      <c r="J869" s="467"/>
      <c r="K869" s="469"/>
      <c r="L869" s="469"/>
      <c r="M869" s="469"/>
      <c r="N869" s="469"/>
      <c r="O869" s="470"/>
      <c r="P869" s="469"/>
      <c r="Q869" s="469"/>
      <c r="R869" s="469"/>
      <c r="S869" s="469"/>
      <c r="T869" s="35"/>
      <c r="U869" s="35"/>
      <c r="V869" s="35"/>
      <c r="W869" s="35"/>
      <c r="X869" s="35"/>
      <c r="Y869" s="35"/>
      <c r="Z869" s="35"/>
      <c r="AA869" s="35"/>
      <c r="AB869" s="35"/>
      <c r="AC869" s="35"/>
      <c r="AD869" s="35"/>
      <c r="AE869" s="35"/>
      <c r="AF869" s="35"/>
      <c r="AG869" s="35"/>
      <c r="AH869" s="35"/>
      <c r="AI869" s="35"/>
      <c r="AJ869" s="35"/>
      <c r="AK869" s="35"/>
      <c r="AL869" s="35"/>
      <c r="AM869" s="470"/>
    </row>
    <row r="870" spans="1:39" ht="18" customHeight="1">
      <c r="A870" s="463"/>
      <c r="B870" s="31"/>
      <c r="C870" s="463"/>
      <c r="D870" s="463"/>
      <c r="E870" s="463"/>
      <c r="F870" s="467"/>
      <c r="G870" s="467"/>
      <c r="H870" s="468"/>
      <c r="I870" s="468"/>
      <c r="J870" s="467"/>
      <c r="K870" s="469"/>
      <c r="L870" s="469"/>
      <c r="M870" s="469"/>
      <c r="N870" s="469"/>
      <c r="O870" s="470"/>
      <c r="P870" s="469"/>
      <c r="Q870" s="469"/>
      <c r="R870" s="469"/>
      <c r="S870" s="469"/>
      <c r="T870" s="35"/>
      <c r="U870" s="35"/>
      <c r="V870" s="35"/>
      <c r="W870" s="35"/>
      <c r="X870" s="35"/>
      <c r="Y870" s="35"/>
      <c r="Z870" s="35"/>
      <c r="AA870" s="35"/>
      <c r="AB870" s="35"/>
      <c r="AC870" s="35"/>
      <c r="AD870" s="35"/>
      <c r="AE870" s="35"/>
      <c r="AF870" s="35"/>
      <c r="AG870" s="35"/>
      <c r="AH870" s="35"/>
      <c r="AI870" s="35"/>
      <c r="AJ870" s="35"/>
      <c r="AK870" s="35"/>
      <c r="AL870" s="35"/>
      <c r="AM870" s="470"/>
    </row>
    <row r="871" spans="1:39" ht="18" customHeight="1">
      <c r="A871" s="463"/>
      <c r="B871" s="31"/>
      <c r="C871" s="463"/>
      <c r="D871" s="463"/>
      <c r="E871" s="463"/>
      <c r="F871" s="467"/>
      <c r="G871" s="467"/>
      <c r="H871" s="468"/>
      <c r="I871" s="468"/>
      <c r="J871" s="467"/>
      <c r="K871" s="469"/>
      <c r="L871" s="469"/>
      <c r="M871" s="469"/>
      <c r="N871" s="469"/>
      <c r="O871" s="470"/>
      <c r="P871" s="469"/>
      <c r="Q871" s="469"/>
      <c r="R871" s="469"/>
      <c r="S871" s="469"/>
      <c r="T871" s="35"/>
      <c r="U871" s="35"/>
      <c r="V871" s="35"/>
      <c r="W871" s="35"/>
      <c r="X871" s="35"/>
      <c r="Y871" s="35"/>
      <c r="Z871" s="35"/>
      <c r="AA871" s="35"/>
      <c r="AB871" s="35"/>
      <c r="AC871" s="35"/>
      <c r="AD871" s="35"/>
      <c r="AE871" s="35"/>
      <c r="AF871" s="35"/>
      <c r="AG871" s="35"/>
      <c r="AH871" s="35"/>
      <c r="AI871" s="35"/>
      <c r="AJ871" s="35"/>
      <c r="AK871" s="35"/>
      <c r="AL871" s="35"/>
      <c r="AM871" s="470"/>
    </row>
    <row r="872" spans="1:39" ht="18" customHeight="1">
      <c r="A872" s="463"/>
      <c r="B872" s="31"/>
      <c r="C872" s="463"/>
      <c r="D872" s="463"/>
      <c r="E872" s="463"/>
      <c r="F872" s="467"/>
      <c r="G872" s="467"/>
      <c r="H872" s="468"/>
      <c r="I872" s="468"/>
      <c r="J872" s="467"/>
      <c r="K872" s="469"/>
      <c r="L872" s="469"/>
      <c r="M872" s="469"/>
      <c r="N872" s="469"/>
      <c r="O872" s="470"/>
      <c r="P872" s="469"/>
      <c r="Q872" s="469"/>
      <c r="R872" s="469"/>
      <c r="S872" s="469"/>
      <c r="T872" s="35"/>
      <c r="U872" s="35"/>
      <c r="V872" s="35"/>
      <c r="W872" s="35"/>
      <c r="X872" s="35"/>
      <c r="Y872" s="35"/>
      <c r="Z872" s="35"/>
      <c r="AA872" s="35"/>
      <c r="AB872" s="35"/>
      <c r="AC872" s="35"/>
      <c r="AD872" s="35"/>
      <c r="AE872" s="35"/>
      <c r="AF872" s="35"/>
      <c r="AG872" s="35"/>
      <c r="AH872" s="35"/>
      <c r="AI872" s="35"/>
      <c r="AJ872" s="35"/>
      <c r="AK872" s="35"/>
      <c r="AL872" s="35"/>
      <c r="AM872" s="470"/>
    </row>
    <row r="873" spans="1:39" ht="18" customHeight="1">
      <c r="A873" s="463"/>
      <c r="B873" s="31"/>
      <c r="C873" s="463"/>
      <c r="D873" s="463"/>
      <c r="E873" s="463"/>
      <c r="F873" s="467"/>
      <c r="G873" s="467"/>
      <c r="H873" s="468"/>
      <c r="I873" s="468"/>
      <c r="J873" s="467"/>
      <c r="K873" s="469"/>
      <c r="L873" s="469"/>
      <c r="M873" s="469"/>
      <c r="N873" s="469"/>
      <c r="O873" s="470"/>
      <c r="P873" s="469"/>
      <c r="Q873" s="469"/>
      <c r="R873" s="469"/>
      <c r="S873" s="469"/>
      <c r="T873" s="35"/>
      <c r="U873" s="35"/>
      <c r="V873" s="35"/>
      <c r="W873" s="35"/>
      <c r="X873" s="35"/>
      <c r="Y873" s="35"/>
      <c r="Z873" s="35"/>
      <c r="AA873" s="35"/>
      <c r="AB873" s="35"/>
      <c r="AC873" s="35"/>
      <c r="AD873" s="35"/>
      <c r="AE873" s="35"/>
      <c r="AF873" s="35"/>
      <c r="AG873" s="35"/>
      <c r="AH873" s="35"/>
      <c r="AI873" s="35"/>
      <c r="AJ873" s="35"/>
      <c r="AK873" s="35"/>
      <c r="AL873" s="35"/>
      <c r="AM873" s="470"/>
    </row>
    <row r="874" spans="1:39" ht="18" customHeight="1">
      <c r="A874" s="463"/>
      <c r="B874" s="31"/>
      <c r="C874" s="463"/>
      <c r="D874" s="463"/>
      <c r="E874" s="463"/>
      <c r="F874" s="467"/>
      <c r="G874" s="467"/>
      <c r="H874" s="468"/>
      <c r="I874" s="468"/>
      <c r="J874" s="467"/>
      <c r="K874" s="469"/>
      <c r="L874" s="469"/>
      <c r="M874" s="469"/>
      <c r="N874" s="469"/>
      <c r="O874" s="470"/>
      <c r="P874" s="469"/>
      <c r="Q874" s="469"/>
      <c r="R874" s="469"/>
      <c r="S874" s="469"/>
      <c r="T874" s="35"/>
      <c r="U874" s="35"/>
      <c r="V874" s="35"/>
      <c r="W874" s="35"/>
      <c r="X874" s="35"/>
      <c r="Y874" s="35"/>
      <c r="Z874" s="35"/>
      <c r="AA874" s="35"/>
      <c r="AB874" s="35"/>
      <c r="AC874" s="35"/>
      <c r="AD874" s="35"/>
      <c r="AE874" s="35"/>
      <c r="AF874" s="35"/>
      <c r="AG874" s="35"/>
      <c r="AH874" s="35"/>
      <c r="AI874" s="35"/>
      <c r="AJ874" s="35"/>
      <c r="AK874" s="35"/>
      <c r="AL874" s="35"/>
      <c r="AM874" s="470"/>
    </row>
    <row r="875" spans="1:39" ht="18" customHeight="1">
      <c r="A875" s="463"/>
      <c r="B875" s="31"/>
      <c r="C875" s="463"/>
      <c r="D875" s="463"/>
      <c r="E875" s="463"/>
      <c r="F875" s="467"/>
      <c r="G875" s="467"/>
      <c r="H875" s="468"/>
      <c r="I875" s="468"/>
      <c r="J875" s="467"/>
      <c r="K875" s="469"/>
      <c r="L875" s="469"/>
      <c r="M875" s="469"/>
      <c r="N875" s="469"/>
      <c r="O875" s="470"/>
      <c r="P875" s="469"/>
      <c r="Q875" s="469"/>
      <c r="R875" s="469"/>
      <c r="S875" s="469"/>
      <c r="T875" s="35"/>
      <c r="U875" s="35"/>
      <c r="V875" s="35"/>
      <c r="W875" s="35"/>
      <c r="X875" s="35"/>
      <c r="Y875" s="35"/>
      <c r="Z875" s="35"/>
      <c r="AA875" s="35"/>
      <c r="AB875" s="35"/>
      <c r="AC875" s="35"/>
      <c r="AD875" s="35"/>
      <c r="AE875" s="35"/>
      <c r="AF875" s="35"/>
      <c r="AG875" s="35"/>
      <c r="AH875" s="35"/>
      <c r="AI875" s="35"/>
      <c r="AJ875" s="35"/>
      <c r="AK875" s="35"/>
      <c r="AL875" s="35"/>
      <c r="AM875" s="470"/>
    </row>
    <row r="876" spans="1:39" ht="18" customHeight="1">
      <c r="A876" s="463"/>
      <c r="B876" s="31"/>
      <c r="C876" s="463"/>
      <c r="D876" s="463"/>
      <c r="E876" s="463"/>
      <c r="F876" s="467"/>
      <c r="G876" s="467"/>
      <c r="H876" s="468"/>
      <c r="I876" s="468"/>
      <c r="J876" s="467"/>
      <c r="K876" s="469"/>
      <c r="L876" s="469"/>
      <c r="M876" s="469"/>
      <c r="N876" s="469"/>
      <c r="O876" s="470"/>
      <c r="P876" s="469"/>
      <c r="Q876" s="469"/>
      <c r="R876" s="469"/>
      <c r="S876" s="469"/>
      <c r="T876" s="35"/>
      <c r="U876" s="35"/>
      <c r="V876" s="35"/>
      <c r="W876" s="35"/>
      <c r="X876" s="35"/>
      <c r="Y876" s="35"/>
      <c r="Z876" s="35"/>
      <c r="AA876" s="35"/>
      <c r="AB876" s="35"/>
      <c r="AC876" s="35"/>
      <c r="AD876" s="35"/>
      <c r="AE876" s="35"/>
      <c r="AF876" s="35"/>
      <c r="AG876" s="35"/>
      <c r="AH876" s="35"/>
      <c r="AI876" s="35"/>
      <c r="AJ876" s="35"/>
      <c r="AK876" s="35"/>
      <c r="AL876" s="35"/>
      <c r="AM876" s="470"/>
    </row>
    <row r="877" spans="1:39" ht="18" customHeight="1">
      <c r="A877" s="463"/>
      <c r="B877" s="31"/>
      <c r="C877" s="463"/>
      <c r="D877" s="463"/>
      <c r="E877" s="463"/>
      <c r="F877" s="467"/>
      <c r="G877" s="467"/>
      <c r="H877" s="468"/>
      <c r="I877" s="468"/>
      <c r="J877" s="467"/>
      <c r="K877" s="469"/>
      <c r="L877" s="469"/>
      <c r="M877" s="469"/>
      <c r="N877" s="469"/>
      <c r="O877" s="470"/>
      <c r="P877" s="469"/>
      <c r="Q877" s="469"/>
      <c r="R877" s="469"/>
      <c r="S877" s="469"/>
      <c r="T877" s="35"/>
      <c r="U877" s="35"/>
      <c r="V877" s="35"/>
      <c r="W877" s="35"/>
      <c r="X877" s="35"/>
      <c r="Y877" s="35"/>
      <c r="Z877" s="35"/>
      <c r="AA877" s="35"/>
      <c r="AB877" s="35"/>
      <c r="AC877" s="35"/>
      <c r="AD877" s="35"/>
      <c r="AE877" s="35"/>
      <c r="AF877" s="35"/>
      <c r="AG877" s="35"/>
      <c r="AH877" s="35"/>
      <c r="AI877" s="35"/>
      <c r="AJ877" s="35"/>
      <c r="AK877" s="35"/>
      <c r="AL877" s="35"/>
      <c r="AM877" s="470"/>
    </row>
    <row r="878" spans="1:39" ht="18" customHeight="1">
      <c r="A878" s="463"/>
      <c r="B878" s="31"/>
      <c r="C878" s="463"/>
      <c r="D878" s="463"/>
      <c r="E878" s="463"/>
      <c r="F878" s="467"/>
      <c r="G878" s="467"/>
      <c r="H878" s="468"/>
      <c r="I878" s="468"/>
      <c r="J878" s="467"/>
      <c r="K878" s="469"/>
      <c r="L878" s="469"/>
      <c r="M878" s="469"/>
      <c r="N878" s="469"/>
      <c r="O878" s="470"/>
      <c r="P878" s="469"/>
      <c r="Q878" s="469"/>
      <c r="R878" s="469"/>
      <c r="S878" s="469"/>
      <c r="T878" s="35"/>
      <c r="U878" s="35"/>
      <c r="V878" s="35"/>
      <c r="W878" s="35"/>
      <c r="X878" s="35"/>
      <c r="Y878" s="35"/>
      <c r="Z878" s="35"/>
      <c r="AA878" s="35"/>
      <c r="AB878" s="35"/>
      <c r="AC878" s="35"/>
      <c r="AD878" s="35"/>
      <c r="AE878" s="35"/>
      <c r="AF878" s="35"/>
      <c r="AG878" s="35"/>
      <c r="AH878" s="35"/>
      <c r="AI878" s="35"/>
      <c r="AJ878" s="35"/>
      <c r="AK878" s="35"/>
      <c r="AL878" s="35"/>
      <c r="AM878" s="470"/>
    </row>
    <row r="879" spans="1:39" ht="18" customHeight="1">
      <c r="A879" s="463"/>
      <c r="B879" s="31"/>
      <c r="C879" s="463"/>
      <c r="D879" s="463"/>
      <c r="E879" s="463"/>
      <c r="F879" s="467"/>
      <c r="G879" s="467"/>
      <c r="H879" s="468"/>
      <c r="I879" s="468"/>
      <c r="J879" s="467"/>
      <c r="K879" s="469"/>
      <c r="L879" s="469"/>
      <c r="M879" s="469"/>
      <c r="N879" s="469"/>
      <c r="O879" s="470"/>
      <c r="P879" s="469"/>
      <c r="Q879" s="469"/>
      <c r="R879" s="469"/>
      <c r="S879" s="469"/>
      <c r="T879" s="35"/>
      <c r="U879" s="35"/>
      <c r="V879" s="35"/>
      <c r="W879" s="35"/>
      <c r="X879" s="35"/>
      <c r="Y879" s="35"/>
      <c r="Z879" s="35"/>
      <c r="AA879" s="35"/>
      <c r="AB879" s="35"/>
      <c r="AC879" s="35"/>
      <c r="AD879" s="35"/>
      <c r="AE879" s="35"/>
      <c r="AF879" s="35"/>
      <c r="AG879" s="35"/>
      <c r="AH879" s="35"/>
      <c r="AI879" s="35"/>
      <c r="AJ879" s="35"/>
      <c r="AK879" s="35"/>
      <c r="AL879" s="35"/>
      <c r="AM879" s="470"/>
    </row>
    <row r="880" spans="1:39" ht="18" customHeight="1">
      <c r="A880" s="463"/>
      <c r="B880" s="31"/>
      <c r="C880" s="463"/>
      <c r="D880" s="463"/>
      <c r="E880" s="463"/>
      <c r="F880" s="467"/>
      <c r="G880" s="467"/>
      <c r="H880" s="468"/>
      <c r="I880" s="468"/>
      <c r="J880" s="467"/>
      <c r="K880" s="469"/>
      <c r="L880" s="469"/>
      <c r="M880" s="469"/>
      <c r="N880" s="469"/>
      <c r="O880" s="470"/>
      <c r="P880" s="469"/>
      <c r="Q880" s="469"/>
      <c r="R880" s="469"/>
      <c r="S880" s="469"/>
      <c r="T880" s="35"/>
      <c r="U880" s="35"/>
      <c r="V880" s="35"/>
      <c r="W880" s="35"/>
      <c r="X880" s="35"/>
      <c r="Y880" s="35"/>
      <c r="Z880" s="35"/>
      <c r="AA880" s="35"/>
      <c r="AB880" s="35"/>
      <c r="AC880" s="35"/>
      <c r="AD880" s="35"/>
      <c r="AE880" s="35"/>
      <c r="AF880" s="35"/>
      <c r="AG880" s="35"/>
      <c r="AH880" s="35"/>
      <c r="AI880" s="35"/>
      <c r="AJ880" s="35"/>
      <c r="AK880" s="35"/>
      <c r="AL880" s="35"/>
      <c r="AM880" s="470"/>
    </row>
    <row r="881" spans="1:39" ht="18" customHeight="1">
      <c r="A881" s="463"/>
      <c r="B881" s="31"/>
      <c r="C881" s="463"/>
      <c r="D881" s="463"/>
      <c r="E881" s="463"/>
      <c r="F881" s="467"/>
      <c r="G881" s="467"/>
      <c r="H881" s="468"/>
      <c r="I881" s="468"/>
      <c r="J881" s="467"/>
      <c r="K881" s="469"/>
      <c r="L881" s="469"/>
      <c r="M881" s="469"/>
      <c r="N881" s="469"/>
      <c r="O881" s="470"/>
      <c r="P881" s="469"/>
      <c r="Q881" s="469"/>
      <c r="R881" s="469"/>
      <c r="S881" s="469"/>
      <c r="T881" s="35"/>
      <c r="U881" s="35"/>
      <c r="V881" s="35"/>
      <c r="W881" s="35"/>
      <c r="X881" s="35"/>
      <c r="Y881" s="35"/>
      <c r="Z881" s="35"/>
      <c r="AA881" s="35"/>
      <c r="AB881" s="35"/>
      <c r="AC881" s="35"/>
      <c r="AD881" s="35"/>
      <c r="AE881" s="35"/>
      <c r="AF881" s="35"/>
      <c r="AG881" s="35"/>
      <c r="AH881" s="35"/>
      <c r="AI881" s="35"/>
      <c r="AJ881" s="35"/>
      <c r="AK881" s="35"/>
      <c r="AL881" s="35"/>
      <c r="AM881" s="470"/>
    </row>
    <row r="882" spans="1:39" ht="18" customHeight="1">
      <c r="A882" s="463"/>
      <c r="B882" s="31"/>
      <c r="C882" s="463"/>
      <c r="D882" s="463"/>
      <c r="E882" s="463"/>
      <c r="F882" s="467"/>
      <c r="G882" s="467"/>
      <c r="H882" s="468"/>
      <c r="I882" s="468"/>
      <c r="J882" s="467"/>
      <c r="K882" s="469"/>
      <c r="L882" s="469"/>
      <c r="M882" s="469"/>
      <c r="N882" s="469"/>
      <c r="O882" s="470"/>
      <c r="P882" s="469"/>
      <c r="Q882" s="469"/>
      <c r="R882" s="469"/>
      <c r="S882" s="469"/>
      <c r="T882" s="35"/>
      <c r="U882" s="35"/>
      <c r="V882" s="35"/>
      <c r="W882" s="35"/>
      <c r="X882" s="35"/>
      <c r="Y882" s="35"/>
      <c r="Z882" s="35"/>
      <c r="AA882" s="35"/>
      <c r="AB882" s="35"/>
      <c r="AC882" s="35"/>
      <c r="AD882" s="35"/>
      <c r="AE882" s="35"/>
      <c r="AF882" s="35"/>
      <c r="AG882" s="35"/>
      <c r="AH882" s="35"/>
      <c r="AI882" s="35"/>
      <c r="AJ882" s="35"/>
      <c r="AK882" s="35"/>
      <c r="AL882" s="35"/>
      <c r="AM882" s="470"/>
    </row>
    <row r="883" spans="1:39" ht="18" customHeight="1">
      <c r="A883" s="463"/>
      <c r="B883" s="31"/>
      <c r="C883" s="463"/>
      <c r="D883" s="463"/>
      <c r="E883" s="463"/>
      <c r="F883" s="467"/>
      <c r="G883" s="467"/>
      <c r="H883" s="468"/>
      <c r="I883" s="468"/>
      <c r="J883" s="467"/>
      <c r="K883" s="469"/>
      <c r="L883" s="469"/>
      <c r="M883" s="469"/>
      <c r="N883" s="469"/>
      <c r="O883" s="470"/>
      <c r="P883" s="469"/>
      <c r="Q883" s="469"/>
      <c r="R883" s="469"/>
      <c r="S883" s="469"/>
      <c r="T883" s="35"/>
      <c r="U883" s="35"/>
      <c r="V883" s="35"/>
      <c r="W883" s="35"/>
      <c r="X883" s="35"/>
      <c r="Y883" s="35"/>
      <c r="Z883" s="35"/>
      <c r="AA883" s="35"/>
      <c r="AB883" s="35"/>
      <c r="AC883" s="35"/>
      <c r="AD883" s="35"/>
      <c r="AE883" s="35"/>
      <c r="AF883" s="35"/>
      <c r="AG883" s="35"/>
      <c r="AH883" s="35"/>
      <c r="AI883" s="35"/>
      <c r="AJ883" s="35"/>
      <c r="AK883" s="35"/>
      <c r="AL883" s="35"/>
      <c r="AM883" s="470"/>
    </row>
    <row r="884" spans="1:39" ht="18" customHeight="1">
      <c r="A884" s="463"/>
      <c r="B884" s="31"/>
      <c r="C884" s="463"/>
      <c r="D884" s="463"/>
      <c r="E884" s="463"/>
      <c r="F884" s="467"/>
      <c r="G884" s="467"/>
      <c r="H884" s="468"/>
      <c r="I884" s="468"/>
      <c r="J884" s="467"/>
      <c r="K884" s="469"/>
      <c r="L884" s="469"/>
      <c r="M884" s="469"/>
      <c r="N884" s="469"/>
      <c r="O884" s="470"/>
      <c r="P884" s="469"/>
      <c r="Q884" s="469"/>
      <c r="R884" s="469"/>
      <c r="S884" s="469"/>
      <c r="T884" s="35"/>
      <c r="U884" s="35"/>
      <c r="V884" s="35"/>
      <c r="W884" s="35"/>
      <c r="X884" s="35"/>
      <c r="Y884" s="35"/>
      <c r="Z884" s="35"/>
      <c r="AA884" s="35"/>
      <c r="AB884" s="35"/>
      <c r="AC884" s="35"/>
      <c r="AD884" s="35"/>
      <c r="AE884" s="35"/>
      <c r="AF884" s="35"/>
      <c r="AG884" s="35"/>
      <c r="AH884" s="35"/>
      <c r="AI884" s="35"/>
      <c r="AJ884" s="35"/>
      <c r="AK884" s="35"/>
      <c r="AL884" s="35"/>
      <c r="AM884" s="470"/>
    </row>
    <row r="885" spans="1:39" ht="18" customHeight="1">
      <c r="A885" s="463"/>
      <c r="B885" s="31"/>
      <c r="C885" s="463"/>
      <c r="D885" s="463"/>
      <c r="E885" s="463"/>
      <c r="F885" s="467"/>
      <c r="G885" s="467"/>
      <c r="H885" s="468"/>
      <c r="I885" s="468"/>
      <c r="J885" s="467"/>
      <c r="K885" s="469"/>
      <c r="L885" s="469"/>
      <c r="M885" s="469"/>
      <c r="N885" s="469"/>
      <c r="O885" s="470"/>
      <c r="P885" s="469"/>
      <c r="Q885" s="469"/>
      <c r="R885" s="469"/>
      <c r="S885" s="469"/>
      <c r="T885" s="35"/>
      <c r="U885" s="35"/>
      <c r="V885" s="35"/>
      <c r="W885" s="35"/>
      <c r="X885" s="35"/>
      <c r="Y885" s="35"/>
      <c r="Z885" s="35"/>
      <c r="AA885" s="35"/>
      <c r="AB885" s="35"/>
      <c r="AC885" s="35"/>
      <c r="AD885" s="35"/>
      <c r="AE885" s="35"/>
      <c r="AF885" s="35"/>
      <c r="AG885" s="35"/>
      <c r="AH885" s="35"/>
      <c r="AI885" s="35"/>
      <c r="AJ885" s="35"/>
      <c r="AK885" s="35"/>
      <c r="AL885" s="35"/>
      <c r="AM885" s="470"/>
    </row>
    <row r="886" spans="1:39" ht="18" customHeight="1">
      <c r="A886" s="463"/>
      <c r="B886" s="31"/>
      <c r="C886" s="463"/>
      <c r="D886" s="463"/>
      <c r="E886" s="463"/>
      <c r="F886" s="467"/>
      <c r="G886" s="467"/>
      <c r="H886" s="468"/>
      <c r="I886" s="468"/>
      <c r="J886" s="467"/>
      <c r="K886" s="469"/>
      <c r="L886" s="469"/>
      <c r="M886" s="469"/>
      <c r="N886" s="469"/>
      <c r="O886" s="470"/>
      <c r="P886" s="469"/>
      <c r="Q886" s="469"/>
      <c r="R886" s="469"/>
      <c r="S886" s="469"/>
      <c r="T886" s="35"/>
      <c r="U886" s="35"/>
      <c r="V886" s="35"/>
      <c r="W886" s="35"/>
      <c r="X886" s="35"/>
      <c r="Y886" s="35"/>
      <c r="Z886" s="35"/>
      <c r="AA886" s="35"/>
      <c r="AB886" s="35"/>
      <c r="AC886" s="35"/>
      <c r="AD886" s="35"/>
      <c r="AE886" s="35"/>
      <c r="AF886" s="35"/>
      <c r="AG886" s="35"/>
      <c r="AH886" s="35"/>
      <c r="AI886" s="35"/>
      <c r="AJ886" s="35"/>
      <c r="AK886" s="35"/>
      <c r="AL886" s="35"/>
      <c r="AM886" s="470"/>
    </row>
    <row r="887" spans="1:39" ht="18" customHeight="1">
      <c r="A887" s="463"/>
      <c r="B887" s="31"/>
      <c r="C887" s="463"/>
      <c r="D887" s="463"/>
      <c r="E887" s="463"/>
      <c r="F887" s="467"/>
      <c r="G887" s="467"/>
      <c r="H887" s="468"/>
      <c r="I887" s="468"/>
      <c r="J887" s="467"/>
      <c r="K887" s="469"/>
      <c r="L887" s="469"/>
      <c r="M887" s="469"/>
      <c r="N887" s="469"/>
      <c r="O887" s="470"/>
      <c r="P887" s="469"/>
      <c r="Q887" s="469"/>
      <c r="R887" s="469"/>
      <c r="S887" s="469"/>
      <c r="T887" s="35"/>
      <c r="U887" s="35"/>
      <c r="V887" s="35"/>
      <c r="W887" s="35"/>
      <c r="X887" s="35"/>
      <c r="Y887" s="35"/>
      <c r="Z887" s="35"/>
      <c r="AA887" s="35"/>
      <c r="AB887" s="35"/>
      <c r="AC887" s="35"/>
      <c r="AD887" s="35"/>
      <c r="AE887" s="35"/>
      <c r="AF887" s="35"/>
      <c r="AG887" s="35"/>
      <c r="AH887" s="35"/>
      <c r="AI887" s="35"/>
      <c r="AJ887" s="35"/>
      <c r="AK887" s="35"/>
      <c r="AL887" s="35"/>
      <c r="AM887" s="470"/>
    </row>
    <row r="888" spans="1:39" ht="18" customHeight="1">
      <c r="A888" s="463"/>
      <c r="B888" s="31"/>
      <c r="C888" s="463"/>
      <c r="D888" s="463"/>
      <c r="E888" s="463"/>
      <c r="F888" s="467"/>
      <c r="G888" s="467"/>
      <c r="H888" s="468"/>
      <c r="I888" s="468"/>
      <c r="J888" s="467"/>
      <c r="K888" s="469"/>
      <c r="L888" s="469"/>
      <c r="M888" s="469"/>
      <c r="N888" s="469"/>
      <c r="O888" s="470"/>
      <c r="P888" s="469"/>
      <c r="Q888" s="469"/>
      <c r="R888" s="469"/>
      <c r="S888" s="469"/>
      <c r="T888" s="35"/>
      <c r="U888" s="35"/>
      <c r="V888" s="35"/>
      <c r="W888" s="35"/>
      <c r="X888" s="35"/>
      <c r="Y888" s="35"/>
      <c r="Z888" s="35"/>
      <c r="AA888" s="35"/>
      <c r="AB888" s="35"/>
      <c r="AC888" s="35"/>
      <c r="AD888" s="35"/>
      <c r="AE888" s="35"/>
      <c r="AF888" s="35"/>
      <c r="AG888" s="35"/>
      <c r="AH888" s="35"/>
      <c r="AI888" s="35"/>
      <c r="AJ888" s="35"/>
      <c r="AK888" s="35"/>
      <c r="AL888" s="35"/>
      <c r="AM888" s="470"/>
    </row>
    <row r="889" spans="1:39" ht="18" customHeight="1">
      <c r="A889" s="463"/>
      <c r="B889" s="31"/>
      <c r="C889" s="463"/>
      <c r="D889" s="463"/>
      <c r="E889" s="463"/>
      <c r="F889" s="467"/>
      <c r="G889" s="467"/>
      <c r="H889" s="468"/>
      <c r="I889" s="468"/>
      <c r="J889" s="467"/>
      <c r="K889" s="469"/>
      <c r="L889" s="469"/>
      <c r="M889" s="469"/>
      <c r="N889" s="469"/>
      <c r="O889" s="470"/>
      <c r="P889" s="469"/>
      <c r="Q889" s="469"/>
      <c r="R889" s="469"/>
      <c r="S889" s="469"/>
      <c r="T889" s="35"/>
      <c r="U889" s="35"/>
      <c r="V889" s="35"/>
      <c r="W889" s="35"/>
      <c r="X889" s="35"/>
      <c r="Y889" s="35"/>
      <c r="Z889" s="35"/>
      <c r="AA889" s="35"/>
      <c r="AB889" s="35"/>
      <c r="AC889" s="35"/>
      <c r="AD889" s="35"/>
      <c r="AE889" s="35"/>
      <c r="AF889" s="35"/>
      <c r="AG889" s="35"/>
      <c r="AH889" s="35"/>
      <c r="AI889" s="35"/>
      <c r="AJ889" s="35"/>
      <c r="AK889" s="35"/>
      <c r="AL889" s="35"/>
      <c r="AM889" s="470"/>
    </row>
    <row r="890" spans="1:39" ht="18" customHeight="1">
      <c r="A890" s="463"/>
      <c r="B890" s="31"/>
      <c r="C890" s="463"/>
      <c r="D890" s="463"/>
      <c r="E890" s="463"/>
      <c r="F890" s="467"/>
      <c r="G890" s="467"/>
      <c r="H890" s="468"/>
      <c r="I890" s="468"/>
      <c r="J890" s="467"/>
      <c r="K890" s="469"/>
      <c r="L890" s="469"/>
      <c r="M890" s="469"/>
      <c r="N890" s="469"/>
      <c r="O890" s="470"/>
      <c r="P890" s="469"/>
      <c r="Q890" s="469"/>
      <c r="R890" s="469"/>
      <c r="S890" s="469"/>
      <c r="T890" s="35"/>
      <c r="U890" s="35"/>
      <c r="V890" s="35"/>
      <c r="W890" s="35"/>
      <c r="X890" s="35"/>
      <c r="Y890" s="35"/>
      <c r="Z890" s="35"/>
      <c r="AA890" s="35"/>
      <c r="AB890" s="35"/>
      <c r="AC890" s="35"/>
      <c r="AD890" s="35"/>
      <c r="AE890" s="35"/>
      <c r="AF890" s="35"/>
      <c r="AG890" s="35"/>
      <c r="AH890" s="35"/>
      <c r="AI890" s="35"/>
      <c r="AJ890" s="35"/>
      <c r="AK890" s="35"/>
      <c r="AL890" s="35"/>
      <c r="AM890" s="470"/>
    </row>
    <row r="891" spans="1:39" ht="18" customHeight="1">
      <c r="A891" s="463"/>
      <c r="B891" s="31"/>
      <c r="C891" s="463"/>
      <c r="D891" s="463"/>
      <c r="E891" s="463"/>
      <c r="F891" s="467"/>
      <c r="G891" s="467"/>
      <c r="H891" s="468"/>
      <c r="I891" s="468"/>
      <c r="J891" s="467"/>
      <c r="K891" s="469"/>
      <c r="L891" s="469"/>
      <c r="M891" s="469"/>
      <c r="N891" s="469"/>
      <c r="O891" s="470"/>
      <c r="P891" s="469"/>
      <c r="Q891" s="469"/>
      <c r="R891" s="469"/>
      <c r="S891" s="469"/>
      <c r="T891" s="35"/>
      <c r="U891" s="35"/>
      <c r="V891" s="35"/>
      <c r="W891" s="35"/>
      <c r="X891" s="35"/>
      <c r="Y891" s="35"/>
      <c r="Z891" s="35"/>
      <c r="AA891" s="35"/>
      <c r="AB891" s="35"/>
      <c r="AC891" s="35"/>
      <c r="AD891" s="35"/>
      <c r="AE891" s="35"/>
      <c r="AF891" s="35"/>
      <c r="AG891" s="35"/>
      <c r="AH891" s="35"/>
      <c r="AI891" s="35"/>
      <c r="AJ891" s="35"/>
      <c r="AK891" s="35"/>
      <c r="AL891" s="35"/>
      <c r="AM891" s="470"/>
    </row>
    <row r="892" spans="1:39" ht="18" customHeight="1">
      <c r="A892" s="463"/>
      <c r="B892" s="31"/>
      <c r="C892" s="463"/>
      <c r="D892" s="463"/>
      <c r="E892" s="463"/>
      <c r="F892" s="467"/>
      <c r="G892" s="467"/>
      <c r="H892" s="468"/>
      <c r="I892" s="468"/>
      <c r="J892" s="467"/>
      <c r="K892" s="469"/>
      <c r="L892" s="469"/>
      <c r="M892" s="469"/>
      <c r="N892" s="469"/>
      <c r="O892" s="470"/>
      <c r="P892" s="469"/>
      <c r="Q892" s="469"/>
      <c r="R892" s="469"/>
      <c r="S892" s="469"/>
      <c r="T892" s="35"/>
      <c r="U892" s="35"/>
      <c r="V892" s="35"/>
      <c r="W892" s="35"/>
      <c r="X892" s="35"/>
      <c r="Y892" s="35"/>
      <c r="Z892" s="35"/>
      <c r="AA892" s="35"/>
      <c r="AB892" s="35"/>
      <c r="AC892" s="35"/>
      <c r="AD892" s="35"/>
      <c r="AE892" s="35"/>
      <c r="AF892" s="35"/>
      <c r="AG892" s="35"/>
      <c r="AH892" s="35"/>
      <c r="AI892" s="35"/>
      <c r="AJ892" s="35"/>
      <c r="AK892" s="35"/>
      <c r="AL892" s="35"/>
      <c r="AM892" s="470"/>
    </row>
    <row r="893" spans="1:39" ht="18" customHeight="1">
      <c r="A893" s="463"/>
      <c r="B893" s="31"/>
      <c r="C893" s="463"/>
      <c r="D893" s="463"/>
      <c r="E893" s="463"/>
      <c r="F893" s="467"/>
      <c r="G893" s="467"/>
      <c r="H893" s="468"/>
      <c r="I893" s="468"/>
      <c r="J893" s="467"/>
      <c r="K893" s="469"/>
      <c r="L893" s="469"/>
      <c r="M893" s="469"/>
      <c r="N893" s="469"/>
      <c r="O893" s="470"/>
      <c r="P893" s="469"/>
      <c r="Q893" s="469"/>
      <c r="R893" s="469"/>
      <c r="S893" s="469"/>
      <c r="T893" s="35"/>
      <c r="U893" s="35"/>
      <c r="V893" s="35"/>
      <c r="W893" s="35"/>
      <c r="X893" s="35"/>
      <c r="Y893" s="35"/>
      <c r="Z893" s="35"/>
      <c r="AA893" s="35"/>
      <c r="AB893" s="35"/>
      <c r="AC893" s="35"/>
      <c r="AD893" s="35"/>
      <c r="AE893" s="35"/>
      <c r="AF893" s="35"/>
      <c r="AG893" s="35"/>
      <c r="AH893" s="35"/>
      <c r="AI893" s="35"/>
      <c r="AJ893" s="35"/>
      <c r="AK893" s="35"/>
      <c r="AL893" s="35"/>
      <c r="AM893" s="470"/>
    </row>
    <row r="894" spans="1:39" ht="18" customHeight="1">
      <c r="A894" s="463"/>
      <c r="B894" s="31"/>
      <c r="C894" s="463"/>
      <c r="D894" s="463"/>
      <c r="E894" s="463"/>
      <c r="F894" s="467"/>
      <c r="G894" s="467"/>
      <c r="H894" s="468"/>
      <c r="I894" s="468"/>
      <c r="J894" s="467"/>
      <c r="K894" s="469"/>
      <c r="L894" s="469"/>
      <c r="M894" s="469"/>
      <c r="N894" s="469"/>
      <c r="O894" s="470"/>
      <c r="P894" s="469"/>
      <c r="Q894" s="469"/>
      <c r="R894" s="469"/>
      <c r="S894" s="469"/>
      <c r="T894" s="35"/>
      <c r="U894" s="35"/>
      <c r="V894" s="35"/>
      <c r="W894" s="35"/>
      <c r="X894" s="35"/>
      <c r="Y894" s="35"/>
      <c r="Z894" s="35"/>
      <c r="AA894" s="35"/>
      <c r="AB894" s="35"/>
      <c r="AC894" s="35"/>
      <c r="AD894" s="35"/>
      <c r="AE894" s="35"/>
      <c r="AF894" s="35"/>
      <c r="AG894" s="35"/>
      <c r="AH894" s="35"/>
      <c r="AI894" s="35"/>
      <c r="AJ894" s="35"/>
      <c r="AK894" s="35"/>
      <c r="AL894" s="35"/>
      <c r="AM894" s="470"/>
    </row>
    <row r="895" spans="1:39" ht="18" customHeight="1">
      <c r="A895" s="463"/>
      <c r="B895" s="31"/>
      <c r="C895" s="463"/>
      <c r="D895" s="463"/>
      <c r="E895" s="463"/>
      <c r="F895" s="467"/>
      <c r="G895" s="467"/>
      <c r="H895" s="468"/>
      <c r="I895" s="468"/>
      <c r="J895" s="467"/>
      <c r="K895" s="469"/>
      <c r="L895" s="469"/>
      <c r="M895" s="469"/>
      <c r="N895" s="469"/>
      <c r="O895" s="470"/>
      <c r="P895" s="469"/>
      <c r="Q895" s="469"/>
      <c r="R895" s="469"/>
      <c r="S895" s="469"/>
      <c r="T895" s="35"/>
      <c r="U895" s="35"/>
      <c r="V895" s="35"/>
      <c r="W895" s="35"/>
      <c r="X895" s="35"/>
      <c r="Y895" s="35"/>
      <c r="Z895" s="35"/>
      <c r="AA895" s="35"/>
      <c r="AB895" s="35"/>
      <c r="AC895" s="35"/>
      <c r="AD895" s="35"/>
      <c r="AE895" s="35"/>
      <c r="AF895" s="35"/>
      <c r="AG895" s="35"/>
      <c r="AH895" s="35"/>
      <c r="AI895" s="35"/>
      <c r="AJ895" s="35"/>
      <c r="AK895" s="35"/>
      <c r="AL895" s="35"/>
      <c r="AM895" s="470"/>
    </row>
    <row r="896" spans="1:39" ht="18" customHeight="1">
      <c r="A896" s="463"/>
      <c r="B896" s="31"/>
      <c r="C896" s="463"/>
      <c r="D896" s="463"/>
      <c r="E896" s="463"/>
      <c r="F896" s="467"/>
      <c r="G896" s="467"/>
      <c r="H896" s="468"/>
      <c r="I896" s="468"/>
      <c r="J896" s="467"/>
      <c r="K896" s="469"/>
      <c r="L896" s="469"/>
      <c r="M896" s="469"/>
      <c r="N896" s="469"/>
      <c r="O896" s="470"/>
      <c r="P896" s="469"/>
      <c r="Q896" s="469"/>
      <c r="R896" s="469"/>
      <c r="S896" s="469"/>
      <c r="T896" s="35"/>
      <c r="U896" s="35"/>
      <c r="V896" s="35"/>
      <c r="W896" s="35"/>
      <c r="X896" s="35"/>
      <c r="Y896" s="35"/>
      <c r="Z896" s="35"/>
      <c r="AA896" s="35"/>
      <c r="AB896" s="35"/>
      <c r="AC896" s="35"/>
      <c r="AD896" s="35"/>
      <c r="AE896" s="35"/>
      <c r="AF896" s="35"/>
      <c r="AG896" s="35"/>
      <c r="AH896" s="35"/>
      <c r="AI896" s="35"/>
      <c r="AJ896" s="35"/>
      <c r="AK896" s="35"/>
      <c r="AL896" s="35"/>
      <c r="AM896" s="470"/>
    </row>
    <row r="897" spans="1:39" ht="18" customHeight="1">
      <c r="A897" s="463"/>
      <c r="B897" s="31"/>
      <c r="C897" s="463"/>
      <c r="D897" s="463"/>
      <c r="E897" s="463"/>
      <c r="F897" s="467"/>
      <c r="G897" s="467"/>
      <c r="H897" s="468"/>
      <c r="I897" s="468"/>
      <c r="J897" s="467"/>
      <c r="K897" s="469"/>
      <c r="L897" s="469"/>
      <c r="M897" s="469"/>
      <c r="N897" s="469"/>
      <c r="O897" s="470"/>
      <c r="P897" s="469"/>
      <c r="Q897" s="469"/>
      <c r="R897" s="469"/>
      <c r="S897" s="469"/>
      <c r="T897" s="35"/>
      <c r="U897" s="35"/>
      <c r="V897" s="35"/>
      <c r="W897" s="35"/>
      <c r="X897" s="35"/>
      <c r="Y897" s="35"/>
      <c r="Z897" s="35"/>
      <c r="AA897" s="35"/>
      <c r="AB897" s="35"/>
      <c r="AC897" s="35"/>
      <c r="AD897" s="35"/>
      <c r="AE897" s="35"/>
      <c r="AF897" s="35"/>
      <c r="AG897" s="35"/>
      <c r="AH897" s="35"/>
      <c r="AI897" s="35"/>
      <c r="AJ897" s="35"/>
      <c r="AK897" s="35"/>
      <c r="AL897" s="35"/>
      <c r="AM897" s="470"/>
    </row>
    <row r="898" spans="1:39" ht="18" customHeight="1">
      <c r="A898" s="463"/>
      <c r="B898" s="31"/>
      <c r="C898" s="463"/>
      <c r="D898" s="463"/>
      <c r="E898" s="463"/>
      <c r="F898" s="467"/>
      <c r="G898" s="467"/>
      <c r="H898" s="468"/>
      <c r="I898" s="468"/>
      <c r="J898" s="467"/>
      <c r="K898" s="469"/>
      <c r="L898" s="469"/>
      <c r="M898" s="469"/>
      <c r="N898" s="469"/>
      <c r="O898" s="470"/>
      <c r="P898" s="469"/>
      <c r="Q898" s="469"/>
      <c r="R898" s="469"/>
      <c r="S898" s="469"/>
      <c r="T898" s="35"/>
      <c r="U898" s="35"/>
      <c r="V898" s="35"/>
      <c r="W898" s="35"/>
      <c r="X898" s="35"/>
      <c r="Y898" s="35"/>
      <c r="Z898" s="35"/>
      <c r="AA898" s="35"/>
      <c r="AB898" s="35"/>
      <c r="AC898" s="35"/>
      <c r="AD898" s="35"/>
      <c r="AE898" s="35"/>
      <c r="AF898" s="35"/>
      <c r="AG898" s="35"/>
      <c r="AH898" s="35"/>
      <c r="AI898" s="35"/>
      <c r="AJ898" s="35"/>
      <c r="AK898" s="35"/>
      <c r="AL898" s="35"/>
      <c r="AM898" s="470"/>
    </row>
    <row r="899" spans="1:39" ht="18" customHeight="1">
      <c r="A899" s="463"/>
      <c r="B899" s="31"/>
      <c r="C899" s="463"/>
      <c r="D899" s="463"/>
      <c r="E899" s="463"/>
      <c r="F899" s="467"/>
      <c r="G899" s="467"/>
      <c r="H899" s="468"/>
      <c r="I899" s="468"/>
      <c r="J899" s="467"/>
      <c r="K899" s="469"/>
      <c r="L899" s="469"/>
      <c r="M899" s="469"/>
      <c r="N899" s="469"/>
      <c r="O899" s="470"/>
      <c r="P899" s="469"/>
      <c r="Q899" s="469"/>
      <c r="R899" s="469"/>
      <c r="S899" s="469"/>
      <c r="T899" s="35"/>
      <c r="U899" s="35"/>
      <c r="V899" s="35"/>
      <c r="W899" s="35"/>
      <c r="X899" s="35"/>
      <c r="Y899" s="35"/>
      <c r="Z899" s="35"/>
      <c r="AA899" s="35"/>
      <c r="AB899" s="35"/>
      <c r="AC899" s="35"/>
      <c r="AD899" s="35"/>
      <c r="AE899" s="35"/>
      <c r="AF899" s="35"/>
      <c r="AG899" s="35"/>
      <c r="AH899" s="35"/>
      <c r="AI899" s="35"/>
      <c r="AJ899" s="35"/>
      <c r="AK899" s="35"/>
      <c r="AL899" s="35"/>
      <c r="AM899" s="470"/>
    </row>
    <row r="900" spans="1:39" ht="18" customHeight="1">
      <c r="A900" s="463"/>
      <c r="B900" s="31"/>
      <c r="C900" s="463"/>
      <c r="D900" s="463"/>
      <c r="E900" s="463"/>
      <c r="F900" s="467"/>
      <c r="G900" s="467"/>
      <c r="H900" s="468"/>
      <c r="I900" s="468"/>
      <c r="J900" s="467"/>
      <c r="K900" s="469"/>
      <c r="L900" s="469"/>
      <c r="M900" s="469"/>
      <c r="N900" s="469"/>
      <c r="O900" s="470"/>
      <c r="P900" s="469"/>
      <c r="Q900" s="469"/>
      <c r="R900" s="469"/>
      <c r="S900" s="469"/>
      <c r="T900" s="35"/>
      <c r="U900" s="35"/>
      <c r="V900" s="35"/>
      <c r="W900" s="35"/>
      <c r="X900" s="35"/>
      <c r="Y900" s="35"/>
      <c r="Z900" s="35"/>
      <c r="AA900" s="35"/>
      <c r="AB900" s="35"/>
      <c r="AC900" s="35"/>
      <c r="AD900" s="35"/>
      <c r="AE900" s="35"/>
      <c r="AF900" s="35"/>
      <c r="AG900" s="35"/>
      <c r="AH900" s="35"/>
      <c r="AI900" s="35"/>
      <c r="AJ900" s="35"/>
      <c r="AK900" s="35"/>
      <c r="AL900" s="35"/>
      <c r="AM900" s="470"/>
    </row>
    <row r="901" spans="1:39" ht="18" customHeight="1">
      <c r="A901" s="463"/>
      <c r="B901" s="31"/>
      <c r="C901" s="463"/>
      <c r="D901" s="463"/>
      <c r="E901" s="463"/>
      <c r="F901" s="467"/>
      <c r="G901" s="467"/>
      <c r="H901" s="468"/>
      <c r="I901" s="468"/>
      <c r="J901" s="467"/>
      <c r="K901" s="469"/>
      <c r="L901" s="469"/>
      <c r="M901" s="469"/>
      <c r="N901" s="469"/>
      <c r="O901" s="470"/>
      <c r="P901" s="469"/>
      <c r="Q901" s="469"/>
      <c r="R901" s="469"/>
      <c r="S901" s="469"/>
      <c r="T901" s="35"/>
      <c r="U901" s="35"/>
      <c r="V901" s="35"/>
      <c r="W901" s="35"/>
      <c r="X901" s="35"/>
      <c r="Y901" s="35"/>
      <c r="Z901" s="35"/>
      <c r="AA901" s="35"/>
      <c r="AB901" s="35"/>
      <c r="AC901" s="35"/>
      <c r="AD901" s="35"/>
      <c r="AE901" s="35"/>
      <c r="AF901" s="35"/>
      <c r="AG901" s="35"/>
      <c r="AH901" s="35"/>
      <c r="AI901" s="35"/>
      <c r="AJ901" s="35"/>
      <c r="AK901" s="35"/>
      <c r="AL901" s="35"/>
      <c r="AM901" s="470"/>
    </row>
    <row r="902" spans="1:39" ht="18" customHeight="1">
      <c r="A902" s="463"/>
      <c r="B902" s="31"/>
      <c r="C902" s="463"/>
      <c r="D902" s="463"/>
      <c r="E902" s="463"/>
      <c r="F902" s="467"/>
      <c r="G902" s="467"/>
      <c r="H902" s="468"/>
      <c r="I902" s="468"/>
      <c r="J902" s="467"/>
      <c r="K902" s="469"/>
      <c r="L902" s="469"/>
      <c r="M902" s="469"/>
      <c r="N902" s="469"/>
      <c r="O902" s="470"/>
      <c r="P902" s="469"/>
      <c r="Q902" s="469"/>
      <c r="R902" s="469"/>
      <c r="S902" s="469"/>
      <c r="T902" s="35"/>
      <c r="U902" s="35"/>
      <c r="V902" s="35"/>
      <c r="W902" s="35"/>
      <c r="X902" s="35"/>
      <c r="Y902" s="35"/>
      <c r="Z902" s="35"/>
      <c r="AA902" s="35"/>
      <c r="AB902" s="35"/>
      <c r="AC902" s="35"/>
      <c r="AD902" s="35"/>
      <c r="AE902" s="35"/>
      <c r="AF902" s="35"/>
      <c r="AG902" s="35"/>
      <c r="AH902" s="35"/>
      <c r="AI902" s="35"/>
      <c r="AJ902" s="35"/>
      <c r="AK902" s="35"/>
      <c r="AL902" s="35"/>
      <c r="AM902" s="470"/>
    </row>
    <row r="903" spans="1:39" ht="18" customHeight="1">
      <c r="A903" s="463"/>
      <c r="B903" s="31"/>
      <c r="C903" s="463"/>
      <c r="D903" s="463"/>
      <c r="E903" s="463"/>
      <c r="F903" s="467"/>
      <c r="G903" s="467"/>
      <c r="H903" s="468"/>
      <c r="I903" s="468"/>
      <c r="J903" s="467"/>
      <c r="K903" s="469"/>
      <c r="L903" s="469"/>
      <c r="M903" s="469"/>
      <c r="N903" s="469"/>
      <c r="O903" s="470"/>
      <c r="P903" s="469"/>
      <c r="Q903" s="469"/>
      <c r="R903" s="469"/>
      <c r="S903" s="469"/>
      <c r="T903" s="35"/>
      <c r="U903" s="35"/>
      <c r="V903" s="35"/>
      <c r="W903" s="35"/>
      <c r="X903" s="35"/>
      <c r="Y903" s="35"/>
      <c r="Z903" s="35"/>
      <c r="AA903" s="35"/>
      <c r="AB903" s="35"/>
      <c r="AC903" s="35"/>
      <c r="AD903" s="35"/>
      <c r="AE903" s="35"/>
      <c r="AF903" s="35"/>
      <c r="AG903" s="35"/>
      <c r="AH903" s="35"/>
      <c r="AI903" s="35"/>
      <c r="AJ903" s="35"/>
      <c r="AK903" s="35"/>
      <c r="AL903" s="35"/>
      <c r="AM903" s="470"/>
    </row>
    <row r="904" spans="1:39" ht="18" customHeight="1">
      <c r="A904" s="463"/>
      <c r="B904" s="31"/>
      <c r="C904" s="463"/>
      <c r="D904" s="463"/>
      <c r="E904" s="463"/>
      <c r="F904" s="467"/>
      <c r="G904" s="467"/>
      <c r="H904" s="468"/>
      <c r="I904" s="468"/>
      <c r="J904" s="467"/>
      <c r="K904" s="469"/>
      <c r="L904" s="469"/>
      <c r="M904" s="469"/>
      <c r="N904" s="469"/>
      <c r="O904" s="470"/>
      <c r="P904" s="469"/>
      <c r="Q904" s="469"/>
      <c r="R904" s="469"/>
      <c r="S904" s="469"/>
      <c r="T904" s="35"/>
      <c r="U904" s="35"/>
      <c r="V904" s="35"/>
      <c r="W904" s="35"/>
      <c r="X904" s="35"/>
      <c r="Y904" s="35"/>
      <c r="Z904" s="35"/>
      <c r="AA904" s="35"/>
      <c r="AB904" s="35"/>
      <c r="AC904" s="35"/>
      <c r="AD904" s="35"/>
      <c r="AE904" s="35"/>
      <c r="AF904" s="35"/>
      <c r="AG904" s="35"/>
      <c r="AH904" s="35"/>
      <c r="AI904" s="35"/>
      <c r="AJ904" s="35"/>
      <c r="AK904" s="35"/>
      <c r="AL904" s="35"/>
      <c r="AM904" s="470"/>
    </row>
    <row r="905" spans="1:39" ht="18" customHeight="1">
      <c r="A905" s="463"/>
      <c r="B905" s="31"/>
      <c r="C905" s="463"/>
      <c r="D905" s="463"/>
      <c r="E905" s="463"/>
      <c r="F905" s="467"/>
      <c r="G905" s="467"/>
      <c r="H905" s="468"/>
      <c r="I905" s="468"/>
      <c r="J905" s="467"/>
      <c r="K905" s="469"/>
      <c r="L905" s="469"/>
      <c r="M905" s="469"/>
      <c r="N905" s="469"/>
      <c r="O905" s="470"/>
      <c r="P905" s="469"/>
      <c r="Q905" s="469"/>
      <c r="R905" s="469"/>
      <c r="S905" s="469"/>
      <c r="T905" s="35"/>
      <c r="U905" s="35"/>
      <c r="V905" s="35"/>
      <c r="W905" s="35"/>
      <c r="X905" s="35"/>
      <c r="Y905" s="35"/>
      <c r="Z905" s="35"/>
      <c r="AA905" s="35"/>
      <c r="AB905" s="35"/>
      <c r="AC905" s="35"/>
      <c r="AD905" s="35"/>
      <c r="AE905" s="35"/>
      <c r="AF905" s="35"/>
      <c r="AG905" s="35"/>
      <c r="AH905" s="35"/>
      <c r="AI905" s="35"/>
      <c r="AJ905" s="35"/>
      <c r="AK905" s="35"/>
      <c r="AL905" s="35"/>
      <c r="AM905" s="470"/>
    </row>
    <row r="906" spans="1:39" ht="18" customHeight="1">
      <c r="A906" s="463"/>
      <c r="B906" s="31"/>
      <c r="C906" s="463"/>
      <c r="D906" s="463"/>
      <c r="E906" s="463"/>
      <c r="F906" s="467"/>
      <c r="G906" s="467"/>
      <c r="H906" s="468"/>
      <c r="I906" s="468"/>
      <c r="J906" s="467"/>
      <c r="K906" s="469"/>
      <c r="L906" s="469"/>
      <c r="M906" s="469"/>
      <c r="N906" s="469"/>
      <c r="O906" s="470"/>
      <c r="P906" s="469"/>
      <c r="Q906" s="469"/>
      <c r="R906" s="469"/>
      <c r="S906" s="469"/>
      <c r="T906" s="35"/>
      <c r="U906" s="35"/>
      <c r="V906" s="35"/>
      <c r="W906" s="35"/>
      <c r="X906" s="35"/>
      <c r="Y906" s="35"/>
      <c r="Z906" s="35"/>
      <c r="AA906" s="35"/>
      <c r="AB906" s="35"/>
      <c r="AC906" s="35"/>
      <c r="AD906" s="35"/>
      <c r="AE906" s="35"/>
      <c r="AF906" s="35"/>
      <c r="AG906" s="35"/>
      <c r="AH906" s="35"/>
      <c r="AI906" s="35"/>
      <c r="AJ906" s="35"/>
      <c r="AK906" s="35"/>
      <c r="AL906" s="35"/>
      <c r="AM906" s="470"/>
    </row>
    <row r="907" spans="1:39" ht="18" customHeight="1">
      <c r="A907" s="463"/>
      <c r="B907" s="31"/>
      <c r="C907" s="463"/>
      <c r="D907" s="463"/>
      <c r="E907" s="463"/>
      <c r="F907" s="467"/>
      <c r="G907" s="467"/>
      <c r="H907" s="468"/>
      <c r="I907" s="468"/>
      <c r="J907" s="467"/>
      <c r="K907" s="469"/>
      <c r="L907" s="469"/>
      <c r="M907" s="469"/>
      <c r="N907" s="469"/>
      <c r="O907" s="470"/>
      <c r="P907" s="469"/>
      <c r="Q907" s="469"/>
      <c r="R907" s="469"/>
      <c r="S907" s="469"/>
      <c r="T907" s="35"/>
      <c r="U907" s="35"/>
      <c r="V907" s="35"/>
      <c r="W907" s="35"/>
      <c r="X907" s="35"/>
      <c r="Y907" s="35"/>
      <c r="Z907" s="35"/>
      <c r="AA907" s="35"/>
      <c r="AB907" s="35"/>
      <c r="AC907" s="35"/>
      <c r="AD907" s="35"/>
      <c r="AE907" s="35"/>
      <c r="AF907" s="35"/>
      <c r="AG907" s="35"/>
      <c r="AH907" s="35"/>
      <c r="AI907" s="35"/>
      <c r="AJ907" s="35"/>
      <c r="AK907" s="35"/>
      <c r="AL907" s="35"/>
      <c r="AM907" s="470"/>
    </row>
    <row r="908" spans="1:39" ht="18" customHeight="1">
      <c r="A908" s="463"/>
      <c r="B908" s="31"/>
      <c r="C908" s="463"/>
      <c r="D908" s="463"/>
      <c r="E908" s="463"/>
      <c r="F908" s="467"/>
      <c r="G908" s="467"/>
      <c r="H908" s="468"/>
      <c r="I908" s="468"/>
      <c r="J908" s="467"/>
      <c r="K908" s="469"/>
      <c r="L908" s="469"/>
      <c r="M908" s="469"/>
      <c r="N908" s="469"/>
      <c r="O908" s="470"/>
      <c r="P908" s="469"/>
      <c r="Q908" s="469"/>
      <c r="R908" s="469"/>
      <c r="S908" s="469"/>
      <c r="T908" s="35"/>
      <c r="U908" s="35"/>
      <c r="V908" s="35"/>
      <c r="W908" s="35"/>
      <c r="X908" s="35"/>
      <c r="Y908" s="35"/>
      <c r="Z908" s="35"/>
      <c r="AA908" s="35"/>
      <c r="AB908" s="35"/>
      <c r="AC908" s="35"/>
      <c r="AD908" s="35"/>
      <c r="AE908" s="35"/>
      <c r="AF908" s="35"/>
      <c r="AG908" s="35"/>
      <c r="AH908" s="35"/>
      <c r="AI908" s="35"/>
      <c r="AJ908" s="35"/>
      <c r="AK908" s="35"/>
      <c r="AL908" s="35"/>
      <c r="AM908" s="470"/>
    </row>
    <row r="909" spans="1:39" ht="18" customHeight="1">
      <c r="A909" s="463"/>
      <c r="B909" s="31"/>
      <c r="C909" s="463"/>
      <c r="D909" s="463"/>
      <c r="E909" s="463"/>
      <c r="F909" s="467"/>
      <c r="G909" s="467"/>
      <c r="H909" s="468"/>
      <c r="I909" s="468"/>
      <c r="J909" s="467"/>
      <c r="K909" s="469"/>
      <c r="L909" s="469"/>
      <c r="M909" s="469"/>
      <c r="N909" s="469"/>
      <c r="O909" s="470"/>
      <c r="P909" s="469"/>
      <c r="Q909" s="469"/>
      <c r="R909" s="469"/>
      <c r="S909" s="469"/>
      <c r="T909" s="35"/>
      <c r="U909" s="35"/>
      <c r="V909" s="35"/>
      <c r="W909" s="35"/>
      <c r="X909" s="35"/>
      <c r="Y909" s="35"/>
      <c r="Z909" s="35"/>
      <c r="AA909" s="35"/>
      <c r="AB909" s="35"/>
      <c r="AC909" s="35"/>
      <c r="AD909" s="35"/>
      <c r="AE909" s="35"/>
      <c r="AF909" s="35"/>
      <c r="AG909" s="35"/>
      <c r="AH909" s="35"/>
      <c r="AI909" s="35"/>
      <c r="AJ909" s="35"/>
      <c r="AK909" s="35"/>
      <c r="AL909" s="35"/>
      <c r="AM909" s="470"/>
    </row>
    <row r="910" spans="1:39" ht="18" customHeight="1">
      <c r="A910" s="463"/>
      <c r="B910" s="31"/>
      <c r="C910" s="463"/>
      <c r="D910" s="463"/>
      <c r="E910" s="463"/>
      <c r="F910" s="467"/>
      <c r="G910" s="467"/>
      <c r="H910" s="468"/>
      <c r="I910" s="468"/>
      <c r="J910" s="467"/>
      <c r="K910" s="469"/>
      <c r="L910" s="469"/>
      <c r="M910" s="469"/>
      <c r="N910" s="469"/>
      <c r="O910" s="470"/>
      <c r="P910" s="469"/>
      <c r="Q910" s="469"/>
      <c r="R910" s="469"/>
      <c r="S910" s="469"/>
      <c r="T910" s="35"/>
      <c r="U910" s="35"/>
      <c r="V910" s="35"/>
      <c r="W910" s="35"/>
      <c r="X910" s="35"/>
      <c r="Y910" s="35"/>
      <c r="Z910" s="35"/>
      <c r="AA910" s="35"/>
      <c r="AB910" s="35"/>
      <c r="AC910" s="35"/>
      <c r="AD910" s="35"/>
      <c r="AE910" s="35"/>
      <c r="AF910" s="35"/>
      <c r="AG910" s="35"/>
      <c r="AH910" s="35"/>
      <c r="AI910" s="35"/>
      <c r="AJ910" s="35"/>
      <c r="AK910" s="35"/>
      <c r="AL910" s="35"/>
      <c r="AM910" s="470"/>
    </row>
    <row r="911" spans="1:39" ht="18" customHeight="1">
      <c r="A911" s="463"/>
      <c r="B911" s="31"/>
      <c r="C911" s="463"/>
      <c r="D911" s="463"/>
      <c r="E911" s="463"/>
      <c r="F911" s="467"/>
      <c r="G911" s="467"/>
      <c r="H911" s="468"/>
      <c r="I911" s="468"/>
      <c r="J911" s="467"/>
      <c r="K911" s="469"/>
      <c r="L911" s="469"/>
      <c r="M911" s="469"/>
      <c r="N911" s="469"/>
      <c r="O911" s="470"/>
      <c r="P911" s="469"/>
      <c r="Q911" s="469"/>
      <c r="R911" s="469"/>
      <c r="S911" s="469"/>
      <c r="T911" s="35"/>
      <c r="U911" s="35"/>
      <c r="V911" s="35"/>
      <c r="W911" s="35"/>
      <c r="X911" s="35"/>
      <c r="Y911" s="35"/>
      <c r="Z911" s="35"/>
      <c r="AA911" s="35"/>
      <c r="AB911" s="35"/>
      <c r="AC911" s="35"/>
      <c r="AD911" s="35"/>
      <c r="AE911" s="35"/>
      <c r="AF911" s="35"/>
      <c r="AG911" s="35"/>
      <c r="AH911" s="35"/>
      <c r="AI911" s="35"/>
      <c r="AJ911" s="35"/>
      <c r="AK911" s="35"/>
      <c r="AL911" s="35"/>
      <c r="AM911" s="470"/>
    </row>
    <row r="912" spans="1:39" ht="18" customHeight="1">
      <c r="A912" s="463"/>
      <c r="B912" s="31"/>
      <c r="C912" s="463"/>
      <c r="D912" s="463"/>
      <c r="E912" s="463"/>
      <c r="F912" s="467"/>
      <c r="G912" s="467"/>
      <c r="H912" s="468"/>
      <c r="I912" s="468"/>
      <c r="J912" s="467"/>
      <c r="K912" s="469"/>
      <c r="L912" s="469"/>
      <c r="M912" s="469"/>
      <c r="N912" s="469"/>
      <c r="O912" s="470"/>
      <c r="P912" s="469"/>
      <c r="Q912" s="469"/>
      <c r="R912" s="469"/>
      <c r="S912" s="469"/>
      <c r="T912" s="35"/>
      <c r="U912" s="35"/>
      <c r="V912" s="35"/>
      <c r="W912" s="35"/>
      <c r="X912" s="35"/>
      <c r="Y912" s="35"/>
      <c r="Z912" s="35"/>
      <c r="AA912" s="35"/>
      <c r="AB912" s="35"/>
      <c r="AC912" s="35"/>
      <c r="AD912" s="35"/>
      <c r="AE912" s="35"/>
      <c r="AF912" s="35"/>
      <c r="AG912" s="35"/>
      <c r="AH912" s="35"/>
      <c r="AI912" s="35"/>
      <c r="AJ912" s="35"/>
      <c r="AK912" s="35"/>
      <c r="AL912" s="35"/>
      <c r="AM912" s="470"/>
    </row>
    <row r="913" spans="1:39" ht="18" customHeight="1">
      <c r="A913" s="463"/>
      <c r="B913" s="31"/>
      <c r="C913" s="463"/>
      <c r="D913" s="463"/>
      <c r="E913" s="463"/>
      <c r="F913" s="467"/>
      <c r="G913" s="467"/>
      <c r="H913" s="468"/>
      <c r="I913" s="468"/>
      <c r="J913" s="467"/>
      <c r="K913" s="469"/>
      <c r="L913" s="469"/>
      <c r="M913" s="469"/>
      <c r="N913" s="469"/>
      <c r="O913" s="470"/>
      <c r="P913" s="469"/>
      <c r="Q913" s="469"/>
      <c r="R913" s="469"/>
      <c r="S913" s="469"/>
      <c r="T913" s="35"/>
      <c r="U913" s="35"/>
      <c r="V913" s="35"/>
      <c r="W913" s="35"/>
      <c r="X913" s="35"/>
      <c r="Y913" s="35"/>
      <c r="Z913" s="35"/>
      <c r="AA913" s="35"/>
      <c r="AB913" s="35"/>
      <c r="AC913" s="35"/>
      <c r="AD913" s="35"/>
      <c r="AE913" s="35"/>
      <c r="AF913" s="35"/>
      <c r="AG913" s="35"/>
      <c r="AH913" s="35"/>
      <c r="AI913" s="35"/>
      <c r="AJ913" s="35"/>
      <c r="AK913" s="35"/>
      <c r="AL913" s="35"/>
      <c r="AM913" s="470"/>
    </row>
    <row r="914" spans="1:39" ht="18" customHeight="1">
      <c r="A914" s="463"/>
      <c r="B914" s="31"/>
      <c r="C914" s="463"/>
      <c r="D914" s="463"/>
      <c r="E914" s="463"/>
      <c r="F914" s="467"/>
      <c r="G914" s="467"/>
      <c r="H914" s="468"/>
      <c r="I914" s="468"/>
      <c r="J914" s="467"/>
      <c r="K914" s="469"/>
      <c r="L914" s="469"/>
      <c r="M914" s="469"/>
      <c r="N914" s="469"/>
      <c r="O914" s="470"/>
      <c r="P914" s="469"/>
      <c r="Q914" s="469"/>
      <c r="R914" s="469"/>
      <c r="S914" s="469"/>
      <c r="T914" s="35"/>
      <c r="U914" s="35"/>
      <c r="V914" s="35"/>
      <c r="W914" s="35"/>
      <c r="X914" s="35"/>
      <c r="Y914" s="35"/>
      <c r="Z914" s="35"/>
      <c r="AA914" s="35"/>
      <c r="AB914" s="35"/>
      <c r="AC914" s="35"/>
      <c r="AD914" s="35"/>
      <c r="AE914" s="35"/>
      <c r="AF914" s="35"/>
      <c r="AG914" s="35"/>
      <c r="AH914" s="35"/>
      <c r="AI914" s="35"/>
      <c r="AJ914" s="35"/>
      <c r="AK914" s="35"/>
      <c r="AL914" s="35"/>
      <c r="AM914" s="470"/>
    </row>
    <row r="915" spans="1:39" ht="18" customHeight="1">
      <c r="A915" s="463"/>
      <c r="B915" s="31"/>
      <c r="C915" s="463"/>
      <c r="D915" s="463"/>
      <c r="E915" s="463"/>
      <c r="F915" s="467"/>
      <c r="G915" s="467"/>
      <c r="H915" s="468"/>
      <c r="I915" s="468"/>
      <c r="J915" s="467"/>
      <c r="K915" s="469"/>
      <c r="L915" s="469"/>
      <c r="M915" s="469"/>
      <c r="N915" s="469"/>
      <c r="O915" s="470"/>
      <c r="P915" s="469"/>
      <c r="Q915" s="469"/>
      <c r="R915" s="469"/>
      <c r="S915" s="469"/>
      <c r="T915" s="35"/>
      <c r="U915" s="35"/>
      <c r="V915" s="35"/>
      <c r="W915" s="35"/>
      <c r="X915" s="35"/>
      <c r="Y915" s="35"/>
      <c r="Z915" s="35"/>
      <c r="AA915" s="35"/>
      <c r="AB915" s="35"/>
      <c r="AC915" s="35"/>
      <c r="AD915" s="35"/>
      <c r="AE915" s="35"/>
      <c r="AF915" s="35"/>
      <c r="AG915" s="35"/>
      <c r="AH915" s="35"/>
      <c r="AI915" s="35"/>
      <c r="AJ915" s="35"/>
      <c r="AK915" s="35"/>
      <c r="AL915" s="35"/>
      <c r="AM915" s="470"/>
    </row>
    <row r="916" spans="1:39" ht="18" customHeight="1">
      <c r="A916" s="463"/>
      <c r="B916" s="31"/>
      <c r="C916" s="463"/>
      <c r="D916" s="463"/>
      <c r="E916" s="463"/>
      <c r="F916" s="467"/>
      <c r="G916" s="467"/>
      <c r="H916" s="468"/>
      <c r="I916" s="468"/>
      <c r="J916" s="467"/>
      <c r="K916" s="469"/>
      <c r="L916" s="469"/>
      <c r="M916" s="469"/>
      <c r="N916" s="469"/>
      <c r="O916" s="470"/>
      <c r="P916" s="469"/>
      <c r="Q916" s="469"/>
      <c r="R916" s="469"/>
      <c r="S916" s="469"/>
      <c r="T916" s="35"/>
      <c r="U916" s="35"/>
      <c r="V916" s="35"/>
      <c r="W916" s="35"/>
      <c r="X916" s="35"/>
      <c r="Y916" s="35"/>
      <c r="Z916" s="35"/>
      <c r="AA916" s="35"/>
      <c r="AB916" s="35"/>
      <c r="AC916" s="35"/>
      <c r="AD916" s="35"/>
      <c r="AE916" s="35"/>
      <c r="AF916" s="35"/>
      <c r="AG916" s="35"/>
      <c r="AH916" s="35"/>
      <c r="AI916" s="35"/>
      <c r="AJ916" s="35"/>
      <c r="AK916" s="35"/>
      <c r="AL916" s="35"/>
      <c r="AM916" s="470"/>
    </row>
    <row r="917" spans="1:39" ht="18" customHeight="1">
      <c r="A917" s="463"/>
      <c r="B917" s="31"/>
      <c r="C917" s="463"/>
      <c r="D917" s="463"/>
      <c r="E917" s="463"/>
      <c r="F917" s="467"/>
      <c r="G917" s="467"/>
      <c r="H917" s="468"/>
      <c r="I917" s="468"/>
      <c r="J917" s="467"/>
      <c r="K917" s="469"/>
      <c r="L917" s="469"/>
      <c r="M917" s="469"/>
      <c r="N917" s="469"/>
      <c r="O917" s="470"/>
      <c r="P917" s="469"/>
      <c r="Q917" s="469"/>
      <c r="R917" s="469"/>
      <c r="S917" s="469"/>
      <c r="T917" s="35"/>
      <c r="U917" s="35"/>
      <c r="V917" s="35"/>
      <c r="W917" s="35"/>
      <c r="X917" s="35"/>
      <c r="Y917" s="35"/>
      <c r="Z917" s="35"/>
      <c r="AA917" s="35"/>
      <c r="AB917" s="35"/>
      <c r="AC917" s="35"/>
      <c r="AD917" s="35"/>
      <c r="AE917" s="35"/>
      <c r="AF917" s="35"/>
      <c r="AG917" s="35"/>
      <c r="AH917" s="35"/>
      <c r="AI917" s="35"/>
      <c r="AJ917" s="35"/>
      <c r="AK917" s="35"/>
      <c r="AL917" s="35"/>
      <c r="AM917" s="470"/>
    </row>
    <row r="918" spans="1:39" ht="18" customHeight="1">
      <c r="A918" s="463"/>
      <c r="B918" s="31"/>
      <c r="C918" s="463"/>
      <c r="D918" s="463"/>
      <c r="E918" s="463"/>
      <c r="F918" s="467"/>
      <c r="G918" s="467"/>
      <c r="H918" s="468"/>
      <c r="I918" s="468"/>
      <c r="J918" s="467"/>
      <c r="K918" s="469"/>
      <c r="L918" s="469"/>
      <c r="M918" s="469"/>
      <c r="N918" s="469"/>
      <c r="O918" s="470"/>
      <c r="P918" s="469"/>
      <c r="Q918" s="469"/>
      <c r="R918" s="469"/>
      <c r="S918" s="469"/>
      <c r="T918" s="35"/>
      <c r="U918" s="35"/>
      <c r="V918" s="35"/>
      <c r="W918" s="35"/>
      <c r="X918" s="35"/>
      <c r="Y918" s="35"/>
      <c r="Z918" s="35"/>
      <c r="AA918" s="35"/>
      <c r="AB918" s="35"/>
      <c r="AC918" s="35"/>
      <c r="AD918" s="35"/>
      <c r="AE918" s="35"/>
      <c r="AF918" s="35"/>
      <c r="AG918" s="35"/>
      <c r="AH918" s="35"/>
      <c r="AI918" s="35"/>
      <c r="AJ918" s="35"/>
      <c r="AK918" s="35"/>
      <c r="AL918" s="35"/>
      <c r="AM918" s="470"/>
    </row>
    <row r="919" spans="1:39" ht="18" customHeight="1">
      <c r="A919" s="463"/>
      <c r="B919" s="31"/>
      <c r="C919" s="463"/>
      <c r="D919" s="463"/>
      <c r="E919" s="463"/>
      <c r="F919" s="467"/>
      <c r="G919" s="467"/>
      <c r="H919" s="468"/>
      <c r="I919" s="468"/>
      <c r="J919" s="467"/>
      <c r="K919" s="469"/>
      <c r="L919" s="469"/>
      <c r="M919" s="469"/>
      <c r="N919" s="469"/>
      <c r="O919" s="470"/>
      <c r="P919" s="469"/>
      <c r="Q919" s="469"/>
      <c r="R919" s="469"/>
      <c r="S919" s="469"/>
      <c r="T919" s="35"/>
      <c r="U919" s="35"/>
      <c r="V919" s="35"/>
      <c r="W919" s="35"/>
      <c r="X919" s="35"/>
      <c r="Y919" s="35"/>
      <c r="Z919" s="35"/>
      <c r="AA919" s="35"/>
      <c r="AB919" s="35"/>
      <c r="AC919" s="35"/>
      <c r="AD919" s="35"/>
      <c r="AE919" s="35"/>
      <c r="AF919" s="35"/>
      <c r="AG919" s="35"/>
      <c r="AH919" s="35"/>
      <c r="AI919" s="35"/>
      <c r="AJ919" s="35"/>
      <c r="AK919" s="35"/>
      <c r="AL919" s="35"/>
      <c r="AM919" s="470"/>
    </row>
    <row r="920" spans="1:39" ht="18" customHeight="1">
      <c r="A920" s="463"/>
      <c r="B920" s="31"/>
      <c r="C920" s="463"/>
      <c r="D920" s="463"/>
      <c r="E920" s="463"/>
      <c r="F920" s="467"/>
      <c r="G920" s="467"/>
      <c r="H920" s="468"/>
      <c r="I920" s="468"/>
      <c r="J920" s="467"/>
      <c r="K920" s="469"/>
      <c r="L920" s="469"/>
      <c r="M920" s="469"/>
      <c r="N920" s="469"/>
      <c r="O920" s="470"/>
      <c r="P920" s="469"/>
      <c r="Q920" s="469"/>
      <c r="R920" s="469"/>
      <c r="S920" s="469"/>
      <c r="T920" s="35"/>
      <c r="U920" s="35"/>
      <c r="V920" s="35"/>
      <c r="W920" s="35"/>
      <c r="X920" s="35"/>
      <c r="Y920" s="35"/>
      <c r="Z920" s="35"/>
      <c r="AA920" s="35"/>
      <c r="AB920" s="35"/>
      <c r="AC920" s="35"/>
      <c r="AD920" s="35"/>
      <c r="AE920" s="35"/>
      <c r="AF920" s="35"/>
      <c r="AG920" s="35"/>
      <c r="AH920" s="35"/>
      <c r="AI920" s="35"/>
      <c r="AJ920" s="35"/>
      <c r="AK920" s="35"/>
      <c r="AL920" s="35"/>
      <c r="AM920" s="470"/>
    </row>
    <row r="921" spans="1:39" ht="18" customHeight="1">
      <c r="A921" s="463"/>
      <c r="B921" s="31"/>
      <c r="C921" s="463"/>
      <c r="D921" s="463"/>
      <c r="E921" s="463"/>
      <c r="F921" s="467"/>
      <c r="G921" s="467"/>
      <c r="H921" s="468"/>
      <c r="I921" s="468"/>
      <c r="J921" s="467"/>
      <c r="K921" s="469"/>
      <c r="L921" s="469"/>
      <c r="M921" s="469"/>
      <c r="N921" s="469"/>
      <c r="O921" s="470"/>
      <c r="P921" s="469"/>
      <c r="Q921" s="469"/>
      <c r="R921" s="469"/>
      <c r="S921" s="469"/>
      <c r="T921" s="35"/>
      <c r="U921" s="35"/>
      <c r="V921" s="35"/>
      <c r="W921" s="35"/>
      <c r="X921" s="35"/>
      <c r="Y921" s="35"/>
      <c r="Z921" s="35"/>
      <c r="AA921" s="35"/>
      <c r="AB921" s="35"/>
      <c r="AC921" s="35"/>
      <c r="AD921" s="35"/>
      <c r="AE921" s="35"/>
      <c r="AF921" s="35"/>
      <c r="AG921" s="35"/>
      <c r="AH921" s="35"/>
      <c r="AI921" s="35"/>
      <c r="AJ921" s="35"/>
      <c r="AK921" s="35"/>
      <c r="AL921" s="35"/>
      <c r="AM921" s="470"/>
    </row>
    <row r="922" spans="1:39" ht="18" customHeight="1">
      <c r="A922" s="463"/>
      <c r="B922" s="31"/>
      <c r="C922" s="463"/>
      <c r="D922" s="463"/>
      <c r="E922" s="463"/>
      <c r="F922" s="467"/>
      <c r="G922" s="467"/>
      <c r="H922" s="468"/>
      <c r="I922" s="468"/>
      <c r="J922" s="467"/>
      <c r="K922" s="469"/>
      <c r="L922" s="469"/>
      <c r="M922" s="469"/>
      <c r="N922" s="469"/>
      <c r="O922" s="470"/>
      <c r="P922" s="469"/>
      <c r="Q922" s="469"/>
      <c r="R922" s="469"/>
      <c r="S922" s="469"/>
      <c r="T922" s="35"/>
      <c r="U922" s="35"/>
      <c r="V922" s="35"/>
      <c r="W922" s="35"/>
      <c r="X922" s="35"/>
      <c r="Y922" s="35"/>
      <c r="Z922" s="35"/>
      <c r="AA922" s="35"/>
      <c r="AB922" s="35"/>
      <c r="AC922" s="35"/>
      <c r="AD922" s="35"/>
      <c r="AE922" s="35"/>
      <c r="AF922" s="35"/>
      <c r="AG922" s="35"/>
      <c r="AH922" s="35"/>
      <c r="AI922" s="35"/>
      <c r="AJ922" s="35"/>
      <c r="AK922" s="35"/>
      <c r="AL922" s="35"/>
      <c r="AM922" s="470"/>
    </row>
    <row r="923" spans="1:39" ht="18" customHeight="1">
      <c r="A923" s="463"/>
      <c r="B923" s="31"/>
      <c r="C923" s="463"/>
      <c r="D923" s="463"/>
      <c r="E923" s="463"/>
      <c r="F923" s="467"/>
      <c r="G923" s="467"/>
      <c r="H923" s="468"/>
      <c r="I923" s="468"/>
      <c r="J923" s="467"/>
      <c r="K923" s="469"/>
      <c r="L923" s="469"/>
      <c r="M923" s="469"/>
      <c r="N923" s="469"/>
      <c r="O923" s="470"/>
      <c r="P923" s="469"/>
      <c r="Q923" s="469"/>
      <c r="R923" s="469"/>
      <c r="S923" s="469"/>
      <c r="T923" s="35"/>
      <c r="U923" s="35"/>
      <c r="V923" s="35"/>
      <c r="W923" s="35"/>
      <c r="X923" s="35"/>
      <c r="Y923" s="35"/>
      <c r="Z923" s="35"/>
      <c r="AA923" s="35"/>
      <c r="AB923" s="35"/>
      <c r="AC923" s="35"/>
      <c r="AD923" s="35"/>
      <c r="AE923" s="35"/>
      <c r="AF923" s="35"/>
      <c r="AG923" s="35"/>
      <c r="AH923" s="35"/>
      <c r="AI923" s="35"/>
      <c r="AJ923" s="35"/>
      <c r="AK923" s="35"/>
      <c r="AL923" s="35"/>
      <c r="AM923" s="470"/>
    </row>
    <row r="924" spans="1:39" ht="18" customHeight="1">
      <c r="A924" s="463"/>
      <c r="B924" s="31"/>
      <c r="C924" s="463"/>
      <c r="D924" s="463"/>
      <c r="E924" s="463"/>
      <c r="F924" s="467"/>
      <c r="G924" s="467"/>
      <c r="H924" s="468"/>
      <c r="I924" s="468"/>
      <c r="J924" s="467"/>
      <c r="K924" s="469"/>
      <c r="L924" s="469"/>
      <c r="M924" s="469"/>
      <c r="N924" s="469"/>
      <c r="O924" s="470"/>
      <c r="P924" s="469"/>
      <c r="Q924" s="469"/>
      <c r="R924" s="469"/>
      <c r="S924" s="469"/>
      <c r="T924" s="35"/>
      <c r="U924" s="35"/>
      <c r="V924" s="35"/>
      <c r="W924" s="35"/>
      <c r="X924" s="35"/>
      <c r="Y924" s="35"/>
      <c r="Z924" s="35"/>
      <c r="AA924" s="35"/>
      <c r="AB924" s="35"/>
      <c r="AC924" s="35"/>
      <c r="AD924" s="35"/>
      <c r="AE924" s="35"/>
      <c r="AF924" s="35"/>
      <c r="AG924" s="35"/>
      <c r="AH924" s="35"/>
      <c r="AI924" s="35"/>
      <c r="AJ924" s="35"/>
      <c r="AK924" s="35"/>
      <c r="AL924" s="35"/>
      <c r="AM924" s="470"/>
    </row>
    <row r="925" spans="1:39" ht="18" customHeight="1">
      <c r="A925" s="463"/>
      <c r="B925" s="31"/>
      <c r="C925" s="463"/>
      <c r="D925" s="463"/>
      <c r="E925" s="463"/>
      <c r="F925" s="467"/>
      <c r="G925" s="467"/>
      <c r="H925" s="468"/>
      <c r="I925" s="468"/>
      <c r="J925" s="467"/>
      <c r="K925" s="469"/>
      <c r="L925" s="469"/>
      <c r="M925" s="469"/>
      <c r="N925" s="469"/>
      <c r="O925" s="470"/>
      <c r="P925" s="469"/>
      <c r="Q925" s="469"/>
      <c r="R925" s="469"/>
      <c r="S925" s="469"/>
      <c r="T925" s="35"/>
      <c r="U925" s="35"/>
      <c r="V925" s="35"/>
      <c r="W925" s="35"/>
      <c r="X925" s="35"/>
      <c r="Y925" s="35"/>
      <c r="Z925" s="35"/>
      <c r="AA925" s="35"/>
      <c r="AB925" s="35"/>
      <c r="AC925" s="35"/>
      <c r="AD925" s="35"/>
      <c r="AE925" s="35"/>
      <c r="AF925" s="35"/>
      <c r="AG925" s="35"/>
      <c r="AH925" s="35"/>
      <c r="AI925" s="35"/>
      <c r="AJ925" s="35"/>
      <c r="AK925" s="35"/>
      <c r="AL925" s="35"/>
      <c r="AM925" s="470"/>
    </row>
    <row r="926" spans="1:39" ht="18" customHeight="1">
      <c r="A926" s="463"/>
      <c r="B926" s="31"/>
      <c r="C926" s="463"/>
      <c r="D926" s="463"/>
      <c r="E926" s="463"/>
      <c r="F926" s="467"/>
      <c r="G926" s="467"/>
      <c r="H926" s="468"/>
      <c r="I926" s="468"/>
      <c r="J926" s="467"/>
      <c r="K926" s="469"/>
      <c r="L926" s="469"/>
      <c r="M926" s="469"/>
      <c r="N926" s="469"/>
      <c r="O926" s="470"/>
      <c r="P926" s="469"/>
      <c r="Q926" s="469"/>
      <c r="R926" s="469"/>
      <c r="S926" s="469"/>
      <c r="T926" s="35"/>
      <c r="U926" s="35"/>
      <c r="V926" s="35"/>
      <c r="W926" s="35"/>
      <c r="X926" s="35"/>
      <c r="Y926" s="35"/>
      <c r="Z926" s="35"/>
      <c r="AA926" s="35"/>
      <c r="AB926" s="35"/>
      <c r="AC926" s="35"/>
      <c r="AD926" s="35"/>
      <c r="AE926" s="35"/>
      <c r="AF926" s="35"/>
      <c r="AG926" s="35"/>
      <c r="AH926" s="35"/>
      <c r="AI926" s="35"/>
      <c r="AJ926" s="35"/>
      <c r="AK926" s="35"/>
      <c r="AL926" s="35"/>
      <c r="AM926" s="470"/>
    </row>
    <row r="927" spans="1:39" ht="18" customHeight="1">
      <c r="A927" s="463"/>
      <c r="B927" s="31"/>
      <c r="C927" s="463"/>
      <c r="D927" s="463"/>
      <c r="E927" s="463"/>
      <c r="F927" s="467"/>
      <c r="G927" s="467"/>
      <c r="H927" s="468"/>
      <c r="I927" s="468"/>
      <c r="J927" s="467"/>
      <c r="K927" s="469"/>
      <c r="L927" s="469"/>
      <c r="M927" s="469"/>
      <c r="N927" s="469"/>
      <c r="O927" s="470"/>
      <c r="P927" s="469"/>
      <c r="Q927" s="469"/>
      <c r="R927" s="469"/>
      <c r="S927" s="469"/>
      <c r="T927" s="35"/>
      <c r="U927" s="35"/>
      <c r="V927" s="35"/>
      <c r="W927" s="35"/>
      <c r="X927" s="35"/>
      <c r="Y927" s="35"/>
      <c r="Z927" s="35"/>
      <c r="AA927" s="35"/>
      <c r="AB927" s="35"/>
      <c r="AC927" s="35"/>
      <c r="AD927" s="35"/>
      <c r="AE927" s="35"/>
      <c r="AF927" s="35"/>
      <c r="AG927" s="35"/>
      <c r="AH927" s="35"/>
      <c r="AI927" s="35"/>
      <c r="AJ927" s="35"/>
      <c r="AK927" s="35"/>
      <c r="AL927" s="35"/>
      <c r="AM927" s="470"/>
    </row>
    <row r="928" spans="1:39" ht="18" customHeight="1">
      <c r="A928" s="463"/>
      <c r="B928" s="31"/>
      <c r="C928" s="463"/>
      <c r="D928" s="463"/>
      <c r="E928" s="463"/>
      <c r="F928" s="467"/>
      <c r="G928" s="467"/>
      <c r="H928" s="468"/>
      <c r="I928" s="468"/>
      <c r="J928" s="467"/>
      <c r="K928" s="469"/>
      <c r="L928" s="469"/>
      <c r="M928" s="469"/>
      <c r="N928" s="469"/>
      <c r="O928" s="470"/>
      <c r="P928" s="469"/>
      <c r="Q928" s="469"/>
      <c r="R928" s="469"/>
      <c r="S928" s="469"/>
      <c r="T928" s="35"/>
      <c r="U928" s="35"/>
      <c r="V928" s="35"/>
      <c r="W928" s="35"/>
      <c r="X928" s="35"/>
      <c r="Y928" s="35"/>
      <c r="Z928" s="35"/>
      <c r="AA928" s="35"/>
      <c r="AB928" s="35"/>
      <c r="AC928" s="35"/>
      <c r="AD928" s="35"/>
      <c r="AE928" s="35"/>
      <c r="AF928" s="35"/>
      <c r="AG928" s="35"/>
      <c r="AH928" s="35"/>
      <c r="AI928" s="35"/>
      <c r="AJ928" s="35"/>
      <c r="AK928" s="35"/>
      <c r="AL928" s="35"/>
      <c r="AM928" s="470"/>
    </row>
    <row r="929" spans="1:39" ht="18" customHeight="1">
      <c r="A929" s="463"/>
      <c r="B929" s="31"/>
      <c r="C929" s="463"/>
      <c r="D929" s="463"/>
      <c r="E929" s="463"/>
      <c r="F929" s="467"/>
      <c r="G929" s="467"/>
      <c r="H929" s="468"/>
      <c r="I929" s="468"/>
      <c r="J929" s="467"/>
      <c r="K929" s="469"/>
      <c r="L929" s="469"/>
      <c r="M929" s="469"/>
      <c r="N929" s="469"/>
      <c r="O929" s="470"/>
      <c r="P929" s="469"/>
      <c r="Q929" s="469"/>
      <c r="R929" s="469"/>
      <c r="S929" s="469"/>
      <c r="T929" s="35"/>
      <c r="U929" s="35"/>
      <c r="V929" s="35"/>
      <c r="W929" s="35"/>
      <c r="X929" s="35"/>
      <c r="Y929" s="35"/>
      <c r="Z929" s="35"/>
      <c r="AA929" s="35"/>
      <c r="AB929" s="35"/>
      <c r="AC929" s="35"/>
      <c r="AD929" s="35"/>
      <c r="AE929" s="35"/>
      <c r="AF929" s="35"/>
      <c r="AG929" s="35"/>
      <c r="AH929" s="35"/>
      <c r="AI929" s="35"/>
      <c r="AJ929" s="35"/>
      <c r="AK929" s="35"/>
      <c r="AL929" s="35"/>
      <c r="AM929" s="470"/>
    </row>
    <row r="930" spans="1:39" ht="18" customHeight="1">
      <c r="A930" s="463"/>
      <c r="B930" s="31"/>
      <c r="C930" s="463"/>
      <c r="D930" s="463"/>
      <c r="E930" s="463"/>
      <c r="F930" s="467"/>
      <c r="G930" s="467"/>
      <c r="H930" s="468"/>
      <c r="I930" s="468"/>
      <c r="J930" s="467"/>
      <c r="K930" s="469"/>
      <c r="L930" s="469"/>
      <c r="M930" s="469"/>
      <c r="N930" s="469"/>
      <c r="O930" s="470"/>
      <c r="P930" s="469"/>
      <c r="Q930" s="469"/>
      <c r="R930" s="469"/>
      <c r="S930" s="469"/>
      <c r="T930" s="35"/>
      <c r="U930" s="35"/>
      <c r="V930" s="35"/>
      <c r="W930" s="35"/>
      <c r="X930" s="35"/>
      <c r="Y930" s="35"/>
      <c r="Z930" s="35"/>
      <c r="AA930" s="35"/>
      <c r="AB930" s="35"/>
      <c r="AC930" s="35"/>
      <c r="AD930" s="35"/>
      <c r="AE930" s="35"/>
      <c r="AF930" s="35"/>
      <c r="AG930" s="35"/>
      <c r="AH930" s="35"/>
      <c r="AI930" s="35"/>
      <c r="AJ930" s="35"/>
      <c r="AK930" s="35"/>
      <c r="AL930" s="35"/>
      <c r="AM930" s="470"/>
    </row>
    <row r="931" spans="1:39" ht="18" customHeight="1">
      <c r="A931" s="463"/>
      <c r="B931" s="31"/>
      <c r="C931" s="463"/>
      <c r="D931" s="463"/>
      <c r="E931" s="463"/>
      <c r="F931" s="467"/>
      <c r="G931" s="467"/>
      <c r="H931" s="468"/>
      <c r="I931" s="468"/>
      <c r="J931" s="467"/>
      <c r="K931" s="469"/>
      <c r="L931" s="469"/>
      <c r="M931" s="469"/>
      <c r="N931" s="469"/>
      <c r="O931" s="470"/>
      <c r="P931" s="469"/>
      <c r="Q931" s="469"/>
      <c r="R931" s="469"/>
      <c r="S931" s="469"/>
      <c r="T931" s="35"/>
      <c r="U931" s="35"/>
      <c r="V931" s="35"/>
      <c r="W931" s="35"/>
      <c r="X931" s="35"/>
      <c r="Y931" s="35"/>
      <c r="Z931" s="35"/>
      <c r="AA931" s="35"/>
      <c r="AB931" s="35"/>
      <c r="AC931" s="35"/>
      <c r="AD931" s="35"/>
      <c r="AE931" s="35"/>
      <c r="AF931" s="35"/>
      <c r="AG931" s="35"/>
      <c r="AH931" s="35"/>
      <c r="AI931" s="35"/>
      <c r="AJ931" s="35"/>
      <c r="AK931" s="35"/>
      <c r="AL931" s="35"/>
      <c r="AM931" s="470"/>
    </row>
    <row r="932" spans="1:39" ht="18" customHeight="1">
      <c r="A932" s="463"/>
      <c r="B932" s="31"/>
      <c r="C932" s="463"/>
      <c r="D932" s="463"/>
      <c r="E932" s="463"/>
      <c r="F932" s="467"/>
      <c r="G932" s="467"/>
      <c r="H932" s="468"/>
      <c r="I932" s="468"/>
      <c r="J932" s="467"/>
      <c r="K932" s="469"/>
      <c r="L932" s="469"/>
      <c r="M932" s="469"/>
      <c r="N932" s="469"/>
      <c r="O932" s="470"/>
      <c r="P932" s="469"/>
      <c r="Q932" s="469"/>
      <c r="R932" s="469"/>
      <c r="S932" s="469"/>
      <c r="T932" s="35"/>
      <c r="U932" s="35"/>
      <c r="V932" s="35"/>
      <c r="W932" s="35"/>
      <c r="X932" s="35"/>
      <c r="Y932" s="35"/>
      <c r="Z932" s="35"/>
      <c r="AA932" s="35"/>
      <c r="AB932" s="35"/>
      <c r="AC932" s="35"/>
      <c r="AD932" s="35"/>
      <c r="AE932" s="35"/>
      <c r="AF932" s="35"/>
      <c r="AG932" s="35"/>
      <c r="AH932" s="35"/>
      <c r="AI932" s="35"/>
      <c r="AJ932" s="35"/>
      <c r="AK932" s="35"/>
      <c r="AL932" s="35"/>
      <c r="AM932" s="470"/>
    </row>
    <row r="933" spans="1:39" ht="18" customHeight="1">
      <c r="A933" s="463"/>
      <c r="B933" s="31"/>
      <c r="C933" s="463"/>
      <c r="D933" s="463"/>
      <c r="E933" s="463"/>
      <c r="F933" s="467"/>
      <c r="G933" s="467"/>
      <c r="H933" s="468"/>
      <c r="I933" s="468"/>
      <c r="J933" s="467"/>
      <c r="K933" s="469"/>
      <c r="L933" s="469"/>
      <c r="M933" s="469"/>
      <c r="N933" s="469"/>
      <c r="O933" s="470"/>
      <c r="P933" s="469"/>
      <c r="Q933" s="469"/>
      <c r="R933" s="469"/>
      <c r="S933" s="469"/>
      <c r="T933" s="35"/>
      <c r="U933" s="35"/>
      <c r="V933" s="35"/>
      <c r="W933" s="35"/>
      <c r="X933" s="35"/>
      <c r="Y933" s="35"/>
      <c r="Z933" s="35"/>
      <c r="AA933" s="35"/>
      <c r="AB933" s="35"/>
      <c r="AC933" s="35"/>
      <c r="AD933" s="35"/>
      <c r="AE933" s="35"/>
      <c r="AF933" s="35"/>
      <c r="AG933" s="35"/>
      <c r="AH933" s="35"/>
      <c r="AI933" s="35"/>
      <c r="AJ933" s="35"/>
      <c r="AK933" s="35"/>
      <c r="AL933" s="35"/>
      <c r="AM933" s="470"/>
    </row>
    <row r="934" spans="1:39" ht="18" customHeight="1">
      <c r="A934" s="463"/>
      <c r="B934" s="31"/>
      <c r="C934" s="463"/>
      <c r="D934" s="463"/>
      <c r="E934" s="463"/>
      <c r="F934" s="467"/>
      <c r="G934" s="467"/>
      <c r="H934" s="468"/>
      <c r="I934" s="468"/>
      <c r="J934" s="467"/>
      <c r="K934" s="469"/>
      <c r="L934" s="469"/>
      <c r="M934" s="469"/>
      <c r="N934" s="469"/>
      <c r="O934" s="470"/>
      <c r="P934" s="469"/>
      <c r="Q934" s="469"/>
      <c r="R934" s="469"/>
      <c r="S934" s="469"/>
      <c r="T934" s="35"/>
      <c r="U934" s="35"/>
      <c r="V934" s="35"/>
      <c r="W934" s="35"/>
      <c r="X934" s="35"/>
      <c r="Y934" s="35"/>
      <c r="Z934" s="35"/>
      <c r="AA934" s="35"/>
      <c r="AB934" s="35"/>
      <c r="AC934" s="35"/>
      <c r="AD934" s="35"/>
      <c r="AE934" s="35"/>
      <c r="AF934" s="35"/>
      <c r="AG934" s="35"/>
      <c r="AH934" s="35"/>
      <c r="AI934" s="35"/>
      <c r="AJ934" s="35"/>
      <c r="AK934" s="35"/>
      <c r="AL934" s="35"/>
      <c r="AM934" s="470"/>
    </row>
    <row r="935" spans="1:39" ht="18" customHeight="1">
      <c r="A935" s="463"/>
      <c r="B935" s="31"/>
      <c r="C935" s="463"/>
      <c r="D935" s="463"/>
      <c r="E935" s="463"/>
      <c r="F935" s="467"/>
      <c r="G935" s="467"/>
      <c r="H935" s="468"/>
      <c r="I935" s="468"/>
      <c r="J935" s="467"/>
      <c r="K935" s="469"/>
      <c r="L935" s="469"/>
      <c r="M935" s="469"/>
      <c r="N935" s="469"/>
      <c r="O935" s="470"/>
      <c r="P935" s="469"/>
      <c r="Q935" s="469"/>
      <c r="R935" s="469"/>
      <c r="S935" s="469"/>
      <c r="T935" s="35"/>
      <c r="U935" s="35"/>
      <c r="V935" s="35"/>
      <c r="W935" s="35"/>
      <c r="X935" s="35"/>
      <c r="Y935" s="35"/>
      <c r="Z935" s="35"/>
      <c r="AA935" s="35"/>
      <c r="AB935" s="35"/>
      <c r="AC935" s="35"/>
      <c r="AD935" s="35"/>
      <c r="AE935" s="35"/>
      <c r="AF935" s="35"/>
      <c r="AG935" s="35"/>
      <c r="AH935" s="35"/>
      <c r="AI935" s="35"/>
      <c r="AJ935" s="35"/>
      <c r="AK935" s="35"/>
      <c r="AL935" s="35"/>
      <c r="AM935" s="470"/>
    </row>
    <row r="936" spans="1:39" ht="18" customHeight="1">
      <c r="A936" s="463"/>
      <c r="B936" s="31"/>
      <c r="C936" s="463"/>
      <c r="D936" s="463"/>
      <c r="E936" s="463"/>
      <c r="F936" s="467"/>
      <c r="G936" s="467"/>
      <c r="H936" s="468"/>
      <c r="I936" s="468"/>
      <c r="J936" s="467"/>
      <c r="K936" s="469"/>
      <c r="L936" s="469"/>
      <c r="M936" s="469"/>
      <c r="N936" s="469"/>
      <c r="O936" s="470"/>
      <c r="P936" s="469"/>
      <c r="Q936" s="469"/>
      <c r="R936" s="469"/>
      <c r="S936" s="469"/>
      <c r="T936" s="35"/>
      <c r="U936" s="35"/>
      <c r="V936" s="35"/>
      <c r="W936" s="35"/>
      <c r="X936" s="35"/>
      <c r="Y936" s="35"/>
      <c r="Z936" s="35"/>
      <c r="AA936" s="35"/>
      <c r="AB936" s="35"/>
      <c r="AC936" s="35"/>
      <c r="AD936" s="35"/>
      <c r="AE936" s="35"/>
      <c r="AF936" s="35"/>
      <c r="AG936" s="35"/>
      <c r="AH936" s="35"/>
      <c r="AI936" s="35"/>
      <c r="AJ936" s="35"/>
      <c r="AK936" s="35"/>
      <c r="AL936" s="35"/>
      <c r="AM936" s="470"/>
    </row>
    <row r="937" spans="1:39" ht="18" customHeight="1">
      <c r="A937" s="463"/>
      <c r="B937" s="31"/>
      <c r="C937" s="463"/>
      <c r="D937" s="463"/>
      <c r="E937" s="463"/>
      <c r="F937" s="467"/>
      <c r="G937" s="467"/>
      <c r="H937" s="468"/>
      <c r="I937" s="468"/>
      <c r="J937" s="467"/>
      <c r="K937" s="469"/>
      <c r="L937" s="469"/>
      <c r="M937" s="469"/>
      <c r="N937" s="469"/>
      <c r="O937" s="470"/>
      <c r="P937" s="469"/>
      <c r="Q937" s="469"/>
      <c r="R937" s="469"/>
      <c r="S937" s="469"/>
      <c r="T937" s="35"/>
      <c r="U937" s="35"/>
      <c r="V937" s="35"/>
      <c r="W937" s="35"/>
      <c r="X937" s="35"/>
      <c r="Y937" s="35"/>
      <c r="Z937" s="35"/>
      <c r="AA937" s="35"/>
      <c r="AB937" s="35"/>
      <c r="AC937" s="35"/>
      <c r="AD937" s="35"/>
      <c r="AE937" s="35"/>
      <c r="AF937" s="35"/>
      <c r="AG937" s="35"/>
      <c r="AH937" s="35"/>
      <c r="AI937" s="35"/>
      <c r="AJ937" s="35"/>
      <c r="AK937" s="35"/>
      <c r="AL937" s="35"/>
      <c r="AM937" s="470"/>
    </row>
    <row r="938" spans="1:39" ht="18" customHeight="1">
      <c r="A938" s="463"/>
      <c r="B938" s="31"/>
      <c r="C938" s="463"/>
      <c r="D938" s="463"/>
      <c r="E938" s="463"/>
      <c r="F938" s="467"/>
      <c r="G938" s="467"/>
      <c r="H938" s="468"/>
      <c r="I938" s="468"/>
      <c r="J938" s="467"/>
      <c r="K938" s="469"/>
      <c r="L938" s="469"/>
      <c r="M938" s="469"/>
      <c r="N938" s="469"/>
      <c r="O938" s="470"/>
      <c r="P938" s="469"/>
      <c r="Q938" s="469"/>
      <c r="R938" s="469"/>
      <c r="S938" s="469"/>
      <c r="T938" s="35"/>
      <c r="U938" s="35"/>
      <c r="V938" s="35"/>
      <c r="W938" s="35"/>
      <c r="X938" s="35"/>
      <c r="Y938" s="35"/>
      <c r="Z938" s="35"/>
      <c r="AA938" s="35"/>
      <c r="AB938" s="35"/>
      <c r="AC938" s="35"/>
      <c r="AD938" s="35"/>
      <c r="AE938" s="35"/>
      <c r="AF938" s="35"/>
      <c r="AG938" s="35"/>
      <c r="AH938" s="35"/>
      <c r="AI938" s="35"/>
      <c r="AJ938" s="35"/>
      <c r="AK938" s="35"/>
      <c r="AL938" s="35"/>
      <c r="AM938" s="470"/>
    </row>
    <row r="939" spans="1:39" ht="18" customHeight="1">
      <c r="A939" s="463"/>
      <c r="B939" s="31"/>
      <c r="C939" s="463"/>
      <c r="D939" s="463"/>
      <c r="E939" s="463"/>
      <c r="F939" s="467"/>
      <c r="G939" s="467"/>
      <c r="H939" s="468"/>
      <c r="I939" s="468"/>
      <c r="J939" s="467"/>
      <c r="K939" s="469"/>
      <c r="L939" s="469"/>
      <c r="M939" s="469"/>
      <c r="N939" s="469"/>
      <c r="O939" s="470"/>
      <c r="P939" s="469"/>
      <c r="Q939" s="469"/>
      <c r="R939" s="469"/>
      <c r="S939" s="469"/>
      <c r="T939" s="35"/>
      <c r="U939" s="35"/>
      <c r="V939" s="35"/>
      <c r="W939" s="35"/>
      <c r="X939" s="35"/>
      <c r="Y939" s="35"/>
      <c r="Z939" s="35"/>
      <c r="AA939" s="35"/>
      <c r="AB939" s="35"/>
      <c r="AC939" s="35"/>
      <c r="AD939" s="35"/>
      <c r="AE939" s="35"/>
      <c r="AF939" s="35"/>
      <c r="AG939" s="35"/>
      <c r="AH939" s="35"/>
      <c r="AI939" s="35"/>
      <c r="AJ939" s="35"/>
      <c r="AK939" s="35"/>
      <c r="AL939" s="35"/>
      <c r="AM939" s="470"/>
    </row>
    <row r="940" spans="1:39" ht="18" customHeight="1">
      <c r="A940" s="463"/>
      <c r="B940" s="31"/>
      <c r="C940" s="463"/>
      <c r="D940" s="463"/>
      <c r="E940" s="463"/>
      <c r="F940" s="467"/>
      <c r="G940" s="467"/>
      <c r="H940" s="468"/>
      <c r="I940" s="468"/>
      <c r="J940" s="467"/>
      <c r="K940" s="469"/>
      <c r="L940" s="469"/>
      <c r="M940" s="469"/>
      <c r="N940" s="469"/>
      <c r="O940" s="470"/>
      <c r="P940" s="469"/>
      <c r="Q940" s="469"/>
      <c r="R940" s="469"/>
      <c r="S940" s="469"/>
      <c r="T940" s="35"/>
      <c r="U940" s="35"/>
      <c r="V940" s="35"/>
      <c r="W940" s="35"/>
      <c r="X940" s="35"/>
      <c r="Y940" s="35"/>
      <c r="Z940" s="35"/>
      <c r="AA940" s="35"/>
      <c r="AB940" s="35"/>
      <c r="AC940" s="35"/>
      <c r="AD940" s="35"/>
      <c r="AE940" s="35"/>
      <c r="AF940" s="35"/>
      <c r="AG940" s="35"/>
      <c r="AH940" s="35"/>
      <c r="AI940" s="35"/>
      <c r="AJ940" s="35"/>
      <c r="AK940" s="35"/>
      <c r="AL940" s="35"/>
      <c r="AM940" s="470"/>
    </row>
    <row r="941" spans="1:39" ht="18" customHeight="1">
      <c r="A941" s="463"/>
      <c r="B941" s="31"/>
      <c r="C941" s="463"/>
      <c r="D941" s="463"/>
      <c r="E941" s="463"/>
      <c r="F941" s="467"/>
      <c r="G941" s="467"/>
      <c r="H941" s="468"/>
      <c r="I941" s="468"/>
      <c r="J941" s="467"/>
      <c r="K941" s="469"/>
      <c r="L941" s="469"/>
      <c r="M941" s="469"/>
      <c r="N941" s="469"/>
      <c r="O941" s="470"/>
      <c r="P941" s="469"/>
      <c r="Q941" s="469"/>
      <c r="R941" s="469"/>
      <c r="S941" s="469"/>
      <c r="T941" s="35"/>
      <c r="U941" s="35"/>
      <c r="V941" s="35"/>
      <c r="W941" s="35"/>
      <c r="X941" s="35"/>
      <c r="Y941" s="35"/>
      <c r="Z941" s="35"/>
      <c r="AA941" s="35"/>
      <c r="AB941" s="35"/>
      <c r="AC941" s="35"/>
      <c r="AD941" s="35"/>
      <c r="AE941" s="35"/>
      <c r="AF941" s="35"/>
      <c r="AG941" s="35"/>
      <c r="AH941" s="35"/>
      <c r="AI941" s="35"/>
      <c r="AJ941" s="35"/>
      <c r="AK941" s="35"/>
      <c r="AL941" s="35"/>
      <c r="AM941" s="470"/>
    </row>
    <row r="942" spans="1:39" ht="18" customHeight="1">
      <c r="A942" s="463"/>
      <c r="B942" s="31"/>
      <c r="C942" s="463"/>
      <c r="D942" s="463"/>
      <c r="E942" s="463"/>
      <c r="F942" s="467"/>
      <c r="G942" s="467"/>
      <c r="H942" s="468"/>
      <c r="I942" s="468"/>
      <c r="J942" s="467"/>
      <c r="K942" s="469"/>
      <c r="L942" s="469"/>
      <c r="M942" s="469"/>
      <c r="N942" s="469"/>
      <c r="O942" s="470"/>
      <c r="P942" s="469"/>
      <c r="Q942" s="469"/>
      <c r="R942" s="469"/>
      <c r="S942" s="469"/>
      <c r="T942" s="35"/>
      <c r="U942" s="35"/>
      <c r="V942" s="35"/>
      <c r="W942" s="35"/>
      <c r="X942" s="35"/>
      <c r="Y942" s="35"/>
      <c r="Z942" s="35"/>
      <c r="AA942" s="35"/>
      <c r="AB942" s="35"/>
      <c r="AC942" s="35"/>
      <c r="AD942" s="35"/>
      <c r="AE942" s="35"/>
      <c r="AF942" s="35"/>
      <c r="AG942" s="35"/>
      <c r="AH942" s="35"/>
      <c r="AI942" s="35"/>
      <c r="AJ942" s="35"/>
      <c r="AK942" s="35"/>
      <c r="AL942" s="35"/>
      <c r="AM942" s="470"/>
    </row>
    <row r="943" spans="1:39" ht="18" customHeight="1">
      <c r="A943" s="463"/>
      <c r="B943" s="31"/>
      <c r="C943" s="463"/>
      <c r="D943" s="463"/>
      <c r="E943" s="463"/>
      <c r="F943" s="467"/>
      <c r="G943" s="467"/>
      <c r="H943" s="468"/>
      <c r="I943" s="468"/>
      <c r="J943" s="467"/>
      <c r="K943" s="469"/>
      <c r="L943" s="469"/>
      <c r="M943" s="469"/>
      <c r="N943" s="469"/>
      <c r="O943" s="470"/>
      <c r="P943" s="469"/>
      <c r="Q943" s="469"/>
      <c r="R943" s="469"/>
      <c r="S943" s="469"/>
      <c r="T943" s="35"/>
      <c r="U943" s="35"/>
      <c r="V943" s="35"/>
      <c r="W943" s="35"/>
      <c r="X943" s="35"/>
      <c r="Y943" s="35"/>
      <c r="Z943" s="35"/>
      <c r="AA943" s="35"/>
      <c r="AB943" s="35"/>
      <c r="AC943" s="35"/>
      <c r="AD943" s="35"/>
      <c r="AE943" s="35"/>
      <c r="AF943" s="35"/>
      <c r="AG943" s="35"/>
      <c r="AH943" s="35"/>
      <c r="AI943" s="35"/>
      <c r="AJ943" s="35"/>
      <c r="AK943" s="35"/>
      <c r="AL943" s="35"/>
      <c r="AM943" s="470"/>
    </row>
    <row r="944" spans="1:39" ht="18" customHeight="1">
      <c r="A944" s="463"/>
      <c r="B944" s="31"/>
      <c r="C944" s="463"/>
      <c r="D944" s="463"/>
      <c r="E944" s="463"/>
      <c r="F944" s="467"/>
      <c r="G944" s="467"/>
      <c r="H944" s="468"/>
      <c r="I944" s="468"/>
      <c r="J944" s="467"/>
      <c r="K944" s="469"/>
      <c r="L944" s="469"/>
      <c r="M944" s="469"/>
      <c r="N944" s="469"/>
      <c r="O944" s="470"/>
      <c r="P944" s="469"/>
      <c r="Q944" s="469"/>
      <c r="R944" s="469"/>
      <c r="S944" s="469"/>
      <c r="T944" s="35"/>
      <c r="U944" s="35"/>
      <c r="V944" s="35"/>
      <c r="W944" s="35"/>
      <c r="X944" s="35"/>
      <c r="Y944" s="35"/>
      <c r="Z944" s="35"/>
      <c r="AA944" s="35"/>
      <c r="AB944" s="35"/>
      <c r="AC944" s="35"/>
      <c r="AD944" s="35"/>
      <c r="AE944" s="35"/>
      <c r="AF944" s="35"/>
      <c r="AG944" s="35"/>
      <c r="AH944" s="35"/>
      <c r="AI944" s="35"/>
      <c r="AJ944" s="35"/>
      <c r="AK944" s="35"/>
      <c r="AL944" s="35"/>
      <c r="AM944" s="470"/>
    </row>
    <row r="945" spans="1:39" ht="18" customHeight="1">
      <c r="A945" s="463"/>
      <c r="B945" s="31"/>
      <c r="C945" s="463"/>
      <c r="D945" s="463"/>
      <c r="E945" s="463"/>
      <c r="F945" s="467"/>
      <c r="G945" s="467"/>
      <c r="H945" s="468"/>
      <c r="I945" s="468"/>
      <c r="J945" s="467"/>
      <c r="K945" s="469"/>
      <c r="L945" s="469"/>
      <c r="M945" s="469"/>
      <c r="N945" s="469"/>
      <c r="O945" s="470"/>
      <c r="P945" s="469"/>
      <c r="Q945" s="469"/>
      <c r="R945" s="469"/>
      <c r="S945" s="469"/>
      <c r="T945" s="35"/>
      <c r="U945" s="35"/>
      <c r="V945" s="35"/>
      <c r="W945" s="35"/>
      <c r="X945" s="35"/>
      <c r="Y945" s="35"/>
      <c r="Z945" s="35"/>
      <c r="AA945" s="35"/>
      <c r="AB945" s="35"/>
      <c r="AC945" s="35"/>
      <c r="AD945" s="35"/>
      <c r="AE945" s="35"/>
      <c r="AF945" s="35"/>
      <c r="AG945" s="35"/>
      <c r="AH945" s="35"/>
      <c r="AI945" s="35"/>
      <c r="AJ945" s="35"/>
      <c r="AK945" s="35"/>
      <c r="AL945" s="35"/>
      <c r="AM945" s="470"/>
    </row>
    <row r="946" spans="1:39" ht="18" customHeight="1">
      <c r="A946" s="463"/>
      <c r="B946" s="31"/>
      <c r="C946" s="463"/>
      <c r="D946" s="463"/>
      <c r="E946" s="463"/>
      <c r="F946" s="467"/>
      <c r="G946" s="467"/>
      <c r="H946" s="468"/>
      <c r="I946" s="468"/>
      <c r="J946" s="467"/>
      <c r="K946" s="469"/>
      <c r="L946" s="469"/>
      <c r="M946" s="469"/>
      <c r="N946" s="469"/>
      <c r="O946" s="470"/>
      <c r="P946" s="469"/>
      <c r="Q946" s="469"/>
      <c r="R946" s="469"/>
      <c r="S946" s="469"/>
      <c r="T946" s="35"/>
      <c r="U946" s="35"/>
      <c r="V946" s="35"/>
      <c r="W946" s="35"/>
      <c r="X946" s="35"/>
      <c r="Y946" s="35"/>
      <c r="Z946" s="35"/>
      <c r="AA946" s="35"/>
      <c r="AB946" s="35"/>
      <c r="AC946" s="35"/>
      <c r="AD946" s="35"/>
      <c r="AE946" s="35"/>
      <c r="AF946" s="35"/>
      <c r="AG946" s="35"/>
      <c r="AH946" s="35"/>
      <c r="AI946" s="35"/>
      <c r="AJ946" s="35"/>
      <c r="AK946" s="35"/>
      <c r="AL946" s="35"/>
      <c r="AM946" s="470"/>
    </row>
    <row r="947" spans="1:39" ht="18" customHeight="1">
      <c r="A947" s="463"/>
      <c r="B947" s="31"/>
      <c r="C947" s="463"/>
      <c r="D947" s="463"/>
      <c r="E947" s="463"/>
      <c r="F947" s="467"/>
      <c r="G947" s="467"/>
      <c r="H947" s="468"/>
      <c r="I947" s="468"/>
      <c r="J947" s="467"/>
      <c r="K947" s="469"/>
      <c r="L947" s="469"/>
      <c r="M947" s="469"/>
      <c r="N947" s="469"/>
      <c r="O947" s="470"/>
      <c r="P947" s="469"/>
      <c r="Q947" s="469"/>
      <c r="R947" s="469"/>
      <c r="S947" s="469"/>
      <c r="T947" s="35"/>
      <c r="U947" s="35"/>
      <c r="V947" s="35"/>
      <c r="W947" s="35"/>
      <c r="X947" s="35"/>
      <c r="Y947" s="35"/>
      <c r="Z947" s="35"/>
      <c r="AA947" s="35"/>
      <c r="AB947" s="35"/>
      <c r="AC947" s="35"/>
      <c r="AD947" s="35"/>
      <c r="AE947" s="35"/>
      <c r="AF947" s="35"/>
      <c r="AG947" s="35"/>
      <c r="AH947" s="35"/>
      <c r="AI947" s="35"/>
      <c r="AJ947" s="35"/>
      <c r="AK947" s="35"/>
      <c r="AL947" s="35"/>
      <c r="AM947" s="470"/>
    </row>
    <row r="948" spans="1:39" ht="18" customHeight="1">
      <c r="A948" s="463"/>
      <c r="B948" s="31"/>
      <c r="C948" s="463"/>
      <c r="D948" s="463"/>
      <c r="E948" s="463"/>
      <c r="F948" s="467"/>
      <c r="G948" s="467"/>
      <c r="H948" s="468"/>
      <c r="I948" s="468"/>
      <c r="J948" s="467"/>
      <c r="K948" s="469"/>
      <c r="L948" s="469"/>
      <c r="M948" s="469"/>
      <c r="N948" s="469"/>
      <c r="O948" s="470"/>
      <c r="P948" s="469"/>
      <c r="Q948" s="469"/>
      <c r="R948" s="469"/>
      <c r="S948" s="469"/>
      <c r="T948" s="35"/>
      <c r="U948" s="35"/>
      <c r="V948" s="35"/>
      <c r="W948" s="35"/>
      <c r="X948" s="35"/>
      <c r="Y948" s="35"/>
      <c r="Z948" s="35"/>
      <c r="AA948" s="35"/>
      <c r="AB948" s="35"/>
      <c r="AC948" s="35"/>
      <c r="AD948" s="35"/>
      <c r="AE948" s="35"/>
      <c r="AF948" s="35"/>
      <c r="AG948" s="35"/>
      <c r="AH948" s="35"/>
      <c r="AI948" s="35"/>
      <c r="AJ948" s="35"/>
      <c r="AK948" s="35"/>
      <c r="AL948" s="35"/>
      <c r="AM948" s="470"/>
    </row>
    <row r="949" spans="1:39" ht="18" customHeight="1">
      <c r="A949" s="463"/>
      <c r="B949" s="31"/>
      <c r="C949" s="463"/>
      <c r="D949" s="463"/>
      <c r="E949" s="463"/>
      <c r="F949" s="467"/>
      <c r="G949" s="467"/>
      <c r="H949" s="468"/>
      <c r="I949" s="468"/>
      <c r="J949" s="467"/>
      <c r="K949" s="469"/>
      <c r="L949" s="469"/>
      <c r="M949" s="469"/>
      <c r="N949" s="469"/>
      <c r="O949" s="470"/>
      <c r="P949" s="469"/>
      <c r="Q949" s="469"/>
      <c r="R949" s="469"/>
      <c r="S949" s="469"/>
      <c r="T949" s="35"/>
      <c r="U949" s="35"/>
      <c r="V949" s="35"/>
      <c r="W949" s="35"/>
      <c r="X949" s="35"/>
      <c r="Y949" s="35"/>
      <c r="Z949" s="35"/>
      <c r="AA949" s="35"/>
      <c r="AB949" s="35"/>
      <c r="AC949" s="35"/>
      <c r="AD949" s="35"/>
      <c r="AE949" s="35"/>
      <c r="AF949" s="35"/>
      <c r="AG949" s="35"/>
      <c r="AH949" s="35"/>
      <c r="AI949" s="35"/>
      <c r="AJ949" s="35"/>
      <c r="AK949" s="35"/>
      <c r="AL949" s="35"/>
      <c r="AM949" s="470"/>
    </row>
    <row r="950" spans="1:39" ht="18" customHeight="1">
      <c r="A950" s="463"/>
      <c r="B950" s="31"/>
      <c r="C950" s="463"/>
      <c r="D950" s="463"/>
      <c r="E950" s="463"/>
      <c r="F950" s="467"/>
      <c r="G950" s="467"/>
      <c r="H950" s="468"/>
      <c r="I950" s="468"/>
      <c r="J950" s="467"/>
      <c r="K950" s="469"/>
      <c r="L950" s="469"/>
      <c r="M950" s="469"/>
      <c r="N950" s="469"/>
      <c r="O950" s="470"/>
      <c r="P950" s="469"/>
      <c r="Q950" s="469"/>
      <c r="R950" s="469"/>
      <c r="S950" s="469"/>
      <c r="T950" s="35"/>
      <c r="U950" s="35"/>
      <c r="V950" s="35"/>
      <c r="W950" s="35"/>
      <c r="X950" s="35"/>
      <c r="Y950" s="35"/>
      <c r="Z950" s="35"/>
      <c r="AA950" s="35"/>
      <c r="AB950" s="35"/>
      <c r="AC950" s="35"/>
      <c r="AD950" s="35"/>
      <c r="AE950" s="35"/>
      <c r="AF950" s="35"/>
      <c r="AG950" s="35"/>
      <c r="AH950" s="35"/>
      <c r="AI950" s="35"/>
      <c r="AJ950" s="35"/>
      <c r="AK950" s="35"/>
      <c r="AL950" s="35"/>
      <c r="AM950" s="470"/>
    </row>
    <row r="951" spans="1:39" ht="18" customHeight="1">
      <c r="A951" s="463"/>
      <c r="B951" s="31"/>
      <c r="C951" s="463"/>
      <c r="D951" s="463"/>
      <c r="E951" s="463"/>
      <c r="F951" s="467"/>
      <c r="G951" s="467"/>
      <c r="H951" s="468"/>
      <c r="I951" s="468"/>
      <c r="J951" s="467"/>
      <c r="K951" s="469"/>
      <c r="L951" s="469"/>
      <c r="M951" s="469"/>
      <c r="N951" s="469"/>
      <c r="O951" s="470"/>
      <c r="P951" s="469"/>
      <c r="Q951" s="469"/>
      <c r="R951" s="469"/>
      <c r="S951" s="469"/>
      <c r="T951" s="35"/>
      <c r="U951" s="35"/>
      <c r="V951" s="35"/>
      <c r="W951" s="35"/>
      <c r="X951" s="35"/>
      <c r="Y951" s="35"/>
      <c r="Z951" s="35"/>
      <c r="AA951" s="35"/>
      <c r="AB951" s="35"/>
      <c r="AC951" s="35"/>
      <c r="AD951" s="35"/>
      <c r="AE951" s="35"/>
      <c r="AF951" s="35"/>
      <c r="AG951" s="35"/>
      <c r="AH951" s="35"/>
      <c r="AI951" s="35"/>
      <c r="AJ951" s="35"/>
      <c r="AK951" s="35"/>
      <c r="AL951" s="35"/>
      <c r="AM951" s="470"/>
    </row>
    <row r="952" spans="1:39" ht="18" customHeight="1">
      <c r="A952" s="463"/>
      <c r="B952" s="31"/>
      <c r="C952" s="463"/>
      <c r="D952" s="463"/>
      <c r="E952" s="463"/>
      <c r="F952" s="467"/>
      <c r="G952" s="467"/>
      <c r="H952" s="468"/>
      <c r="I952" s="468"/>
      <c r="J952" s="467"/>
      <c r="K952" s="469"/>
      <c r="L952" s="469"/>
      <c r="M952" s="469"/>
      <c r="N952" s="469"/>
      <c r="O952" s="470"/>
      <c r="P952" s="469"/>
      <c r="Q952" s="469"/>
      <c r="R952" s="469"/>
      <c r="S952" s="469"/>
      <c r="T952" s="35"/>
      <c r="U952" s="35"/>
      <c r="V952" s="35"/>
      <c r="W952" s="35"/>
      <c r="X952" s="35"/>
      <c r="Y952" s="35"/>
      <c r="Z952" s="35"/>
      <c r="AA952" s="35"/>
      <c r="AB952" s="35"/>
      <c r="AC952" s="35"/>
      <c r="AD952" s="35"/>
      <c r="AE952" s="35"/>
      <c r="AF952" s="35"/>
      <c r="AG952" s="35"/>
      <c r="AH952" s="35"/>
      <c r="AI952" s="35"/>
      <c r="AJ952" s="35"/>
      <c r="AK952" s="35"/>
      <c r="AL952" s="35"/>
      <c r="AM952" s="470"/>
    </row>
    <row r="953" spans="1:39" ht="18" customHeight="1">
      <c r="A953" s="463"/>
      <c r="B953" s="31"/>
      <c r="C953" s="463"/>
      <c r="D953" s="463"/>
      <c r="E953" s="463"/>
      <c r="F953" s="467"/>
      <c r="G953" s="467"/>
      <c r="H953" s="468"/>
      <c r="I953" s="468"/>
      <c r="J953" s="467"/>
      <c r="K953" s="469"/>
      <c r="L953" s="469"/>
      <c r="M953" s="469"/>
      <c r="N953" s="469"/>
      <c r="O953" s="470"/>
      <c r="P953" s="469"/>
      <c r="Q953" s="469"/>
      <c r="R953" s="469"/>
      <c r="S953" s="469"/>
      <c r="T953" s="35"/>
      <c r="U953" s="35"/>
      <c r="V953" s="35"/>
      <c r="W953" s="35"/>
      <c r="X953" s="35"/>
      <c r="Y953" s="35"/>
      <c r="Z953" s="35"/>
      <c r="AA953" s="35"/>
      <c r="AB953" s="35"/>
      <c r="AC953" s="35"/>
      <c r="AD953" s="35"/>
      <c r="AE953" s="35"/>
      <c r="AF953" s="35"/>
      <c r="AG953" s="35"/>
      <c r="AH953" s="35"/>
      <c r="AI953" s="35"/>
      <c r="AJ953" s="35"/>
      <c r="AK953" s="35"/>
      <c r="AL953" s="35"/>
      <c r="AM953" s="470"/>
    </row>
    <row r="954" spans="1:39" ht="18" customHeight="1">
      <c r="A954" s="463"/>
      <c r="B954" s="31"/>
      <c r="C954" s="463"/>
      <c r="D954" s="463"/>
      <c r="E954" s="463"/>
      <c r="F954" s="467"/>
      <c r="G954" s="467"/>
      <c r="H954" s="468"/>
      <c r="I954" s="468"/>
      <c r="J954" s="467"/>
      <c r="K954" s="469"/>
      <c r="L954" s="469"/>
      <c r="M954" s="469"/>
      <c r="N954" s="469"/>
      <c r="O954" s="470"/>
      <c r="P954" s="469"/>
      <c r="Q954" s="469"/>
      <c r="R954" s="469"/>
      <c r="S954" s="469"/>
      <c r="T954" s="35"/>
      <c r="U954" s="35"/>
      <c r="V954" s="35"/>
      <c r="W954" s="35"/>
      <c r="X954" s="35"/>
      <c r="Y954" s="35"/>
      <c r="Z954" s="35"/>
      <c r="AA954" s="35"/>
      <c r="AB954" s="35"/>
      <c r="AC954" s="35"/>
      <c r="AD954" s="35"/>
      <c r="AE954" s="35"/>
      <c r="AF954" s="35"/>
      <c r="AG954" s="35"/>
      <c r="AH954" s="35"/>
      <c r="AI954" s="35"/>
      <c r="AJ954" s="35"/>
      <c r="AK954" s="35"/>
      <c r="AL954" s="35"/>
      <c r="AM954" s="470"/>
    </row>
    <row r="955" spans="1:39" ht="18" customHeight="1">
      <c r="A955" s="463"/>
      <c r="B955" s="31"/>
      <c r="C955" s="463"/>
      <c r="D955" s="463"/>
      <c r="E955" s="463"/>
      <c r="F955" s="467"/>
      <c r="G955" s="467"/>
      <c r="H955" s="468"/>
      <c r="I955" s="468"/>
      <c r="J955" s="467"/>
      <c r="K955" s="469"/>
      <c r="L955" s="469"/>
      <c r="M955" s="469"/>
      <c r="N955" s="469"/>
      <c r="O955" s="470"/>
      <c r="P955" s="469"/>
      <c r="Q955" s="469"/>
      <c r="R955" s="469"/>
      <c r="S955" s="469"/>
      <c r="T955" s="35"/>
      <c r="U955" s="35"/>
      <c r="V955" s="35"/>
      <c r="W955" s="35"/>
      <c r="X955" s="35"/>
      <c r="Y955" s="35"/>
      <c r="Z955" s="35"/>
      <c r="AA955" s="35"/>
      <c r="AB955" s="35"/>
      <c r="AC955" s="35"/>
      <c r="AD955" s="35"/>
      <c r="AE955" s="35"/>
      <c r="AF955" s="35"/>
      <c r="AG955" s="35"/>
      <c r="AH955" s="35"/>
      <c r="AI955" s="35"/>
      <c r="AJ955" s="35"/>
      <c r="AK955" s="35"/>
      <c r="AL955" s="35"/>
      <c r="AM955" s="470"/>
    </row>
    <row r="956" spans="1:39" ht="18" customHeight="1">
      <c r="A956" s="463"/>
      <c r="B956" s="31"/>
      <c r="C956" s="463"/>
      <c r="D956" s="463"/>
      <c r="E956" s="463"/>
      <c r="F956" s="467"/>
      <c r="G956" s="467"/>
      <c r="H956" s="468"/>
      <c r="I956" s="468"/>
      <c r="J956" s="467"/>
      <c r="K956" s="469"/>
      <c r="L956" s="469"/>
      <c r="M956" s="469"/>
      <c r="N956" s="469"/>
      <c r="O956" s="470"/>
      <c r="P956" s="469"/>
      <c r="Q956" s="469"/>
      <c r="R956" s="469"/>
      <c r="S956" s="469"/>
      <c r="T956" s="35"/>
      <c r="U956" s="35"/>
      <c r="V956" s="35"/>
      <c r="W956" s="35"/>
      <c r="X956" s="35"/>
      <c r="Y956" s="35"/>
      <c r="Z956" s="35"/>
      <c r="AA956" s="35"/>
      <c r="AB956" s="35"/>
      <c r="AC956" s="35"/>
      <c r="AD956" s="35"/>
      <c r="AE956" s="35"/>
      <c r="AF956" s="35"/>
      <c r="AG956" s="35"/>
      <c r="AH956" s="35"/>
      <c r="AI956" s="35"/>
      <c r="AJ956" s="35"/>
      <c r="AK956" s="35"/>
      <c r="AL956" s="35"/>
      <c r="AM956" s="470"/>
    </row>
    <row r="957" spans="1:39" ht="18" customHeight="1">
      <c r="A957" s="463"/>
      <c r="B957" s="31"/>
      <c r="C957" s="463"/>
      <c r="D957" s="463"/>
      <c r="E957" s="463"/>
      <c r="F957" s="467"/>
      <c r="G957" s="467"/>
      <c r="H957" s="468"/>
      <c r="I957" s="468"/>
      <c r="J957" s="467"/>
      <c r="K957" s="469"/>
      <c r="L957" s="469"/>
      <c r="M957" s="469"/>
      <c r="N957" s="469"/>
      <c r="O957" s="470"/>
      <c r="P957" s="469"/>
      <c r="Q957" s="469"/>
      <c r="R957" s="469"/>
      <c r="S957" s="469"/>
      <c r="T957" s="35"/>
      <c r="U957" s="35"/>
      <c r="V957" s="35"/>
      <c r="W957" s="35"/>
      <c r="X957" s="35"/>
      <c r="Y957" s="35"/>
      <c r="Z957" s="35"/>
      <c r="AA957" s="35"/>
      <c r="AB957" s="35"/>
      <c r="AC957" s="35"/>
      <c r="AD957" s="35"/>
      <c r="AE957" s="35"/>
      <c r="AF957" s="35"/>
      <c r="AG957" s="35"/>
      <c r="AH957" s="35"/>
      <c r="AI957" s="35"/>
      <c r="AJ957" s="35"/>
      <c r="AK957" s="35"/>
      <c r="AL957" s="35"/>
      <c r="AM957" s="470"/>
    </row>
    <row r="958" spans="1:39" ht="18" customHeight="1">
      <c r="A958" s="463"/>
      <c r="B958" s="31"/>
      <c r="C958" s="463"/>
      <c r="D958" s="463"/>
      <c r="E958" s="463"/>
      <c r="F958" s="467"/>
      <c r="G958" s="467"/>
      <c r="H958" s="468"/>
      <c r="I958" s="468"/>
      <c r="J958" s="467"/>
      <c r="K958" s="469"/>
      <c r="L958" s="469"/>
      <c r="M958" s="469"/>
      <c r="N958" s="469"/>
      <c r="O958" s="470"/>
      <c r="P958" s="469"/>
      <c r="Q958" s="469"/>
      <c r="R958" s="469"/>
      <c r="S958" s="469"/>
      <c r="T958" s="35"/>
      <c r="U958" s="35"/>
      <c r="V958" s="35"/>
      <c r="W958" s="35"/>
      <c r="X958" s="35"/>
      <c r="Y958" s="35"/>
      <c r="Z958" s="35"/>
      <c r="AA958" s="35"/>
      <c r="AB958" s="35"/>
      <c r="AC958" s="35"/>
      <c r="AD958" s="35"/>
      <c r="AE958" s="35"/>
      <c r="AF958" s="35"/>
      <c r="AG958" s="35"/>
      <c r="AH958" s="35"/>
      <c r="AI958" s="35"/>
      <c r="AJ958" s="35"/>
      <c r="AK958" s="35"/>
      <c r="AL958" s="35"/>
      <c r="AM958" s="470"/>
    </row>
    <row r="959" spans="1:39" ht="18" customHeight="1">
      <c r="A959" s="463"/>
      <c r="B959" s="31"/>
      <c r="C959" s="463"/>
      <c r="D959" s="463"/>
      <c r="E959" s="463"/>
      <c r="F959" s="467"/>
      <c r="G959" s="467"/>
      <c r="H959" s="468"/>
      <c r="I959" s="468"/>
      <c r="J959" s="467"/>
      <c r="K959" s="469"/>
      <c r="L959" s="469"/>
      <c r="M959" s="469"/>
      <c r="N959" s="469"/>
      <c r="O959" s="470"/>
      <c r="P959" s="469"/>
      <c r="Q959" s="469"/>
      <c r="R959" s="469"/>
      <c r="S959" s="469"/>
      <c r="T959" s="35"/>
      <c r="U959" s="35"/>
      <c r="V959" s="35"/>
      <c r="W959" s="35"/>
      <c r="X959" s="35"/>
      <c r="Y959" s="35"/>
      <c r="Z959" s="35"/>
      <c r="AA959" s="35"/>
      <c r="AB959" s="35"/>
      <c r="AC959" s="35"/>
      <c r="AD959" s="35"/>
      <c r="AE959" s="35"/>
      <c r="AF959" s="35"/>
      <c r="AG959" s="35"/>
      <c r="AH959" s="35"/>
      <c r="AI959" s="35"/>
      <c r="AJ959" s="35"/>
      <c r="AK959" s="35"/>
      <c r="AL959" s="35"/>
      <c r="AM959" s="470"/>
    </row>
    <row r="960" spans="1:39" ht="18" customHeight="1">
      <c r="A960" s="463"/>
      <c r="B960" s="31"/>
      <c r="C960" s="463"/>
      <c r="D960" s="463"/>
      <c r="E960" s="463"/>
      <c r="F960" s="467"/>
      <c r="G960" s="467"/>
      <c r="H960" s="468"/>
      <c r="I960" s="468"/>
      <c r="J960" s="467"/>
      <c r="K960" s="469"/>
      <c r="L960" s="469"/>
      <c r="M960" s="469"/>
      <c r="N960" s="469"/>
      <c r="O960" s="470"/>
      <c r="P960" s="469"/>
      <c r="Q960" s="469"/>
      <c r="R960" s="469"/>
      <c r="S960" s="469"/>
      <c r="T960" s="35"/>
      <c r="U960" s="35"/>
      <c r="V960" s="35"/>
      <c r="W960" s="35"/>
      <c r="X960" s="35"/>
      <c r="Y960" s="35"/>
      <c r="Z960" s="35"/>
      <c r="AA960" s="35"/>
      <c r="AB960" s="35"/>
      <c r="AC960" s="35"/>
      <c r="AD960" s="35"/>
      <c r="AE960" s="35"/>
      <c r="AF960" s="35"/>
      <c r="AG960" s="35"/>
      <c r="AH960" s="35"/>
      <c r="AI960" s="35"/>
      <c r="AJ960" s="35"/>
      <c r="AK960" s="35"/>
      <c r="AL960" s="35"/>
      <c r="AM960" s="470"/>
    </row>
    <row r="961" spans="1:39" ht="18" customHeight="1">
      <c r="A961" s="463"/>
      <c r="B961" s="31"/>
      <c r="C961" s="463"/>
      <c r="D961" s="463"/>
      <c r="E961" s="463"/>
      <c r="F961" s="467"/>
      <c r="G961" s="467"/>
      <c r="H961" s="468"/>
      <c r="I961" s="468"/>
      <c r="J961" s="467"/>
      <c r="K961" s="469"/>
      <c r="L961" s="469"/>
      <c r="M961" s="469"/>
      <c r="N961" s="469"/>
      <c r="O961" s="470"/>
      <c r="P961" s="469"/>
      <c r="Q961" s="469"/>
      <c r="R961" s="469"/>
      <c r="S961" s="469"/>
      <c r="T961" s="35"/>
      <c r="U961" s="35"/>
      <c r="V961" s="35"/>
      <c r="W961" s="35"/>
      <c r="X961" s="35"/>
      <c r="Y961" s="35"/>
      <c r="Z961" s="35"/>
      <c r="AA961" s="35"/>
      <c r="AB961" s="35"/>
      <c r="AC961" s="35"/>
      <c r="AD961" s="35"/>
      <c r="AE961" s="35"/>
      <c r="AF961" s="35"/>
      <c r="AG961" s="35"/>
      <c r="AH961" s="35"/>
      <c r="AI961" s="35"/>
      <c r="AJ961" s="35"/>
      <c r="AK961" s="35"/>
      <c r="AL961" s="35"/>
      <c r="AM961" s="470"/>
    </row>
    <row r="962" spans="1:39" ht="18" customHeight="1">
      <c r="A962" s="463"/>
      <c r="B962" s="31"/>
      <c r="C962" s="463"/>
      <c r="D962" s="463"/>
      <c r="E962" s="463"/>
      <c r="F962" s="467"/>
      <c r="G962" s="467"/>
      <c r="H962" s="468"/>
      <c r="I962" s="468"/>
      <c r="J962" s="467"/>
      <c r="K962" s="469"/>
      <c r="L962" s="469"/>
      <c r="M962" s="469"/>
      <c r="N962" s="469"/>
      <c r="O962" s="470"/>
      <c r="P962" s="469"/>
      <c r="Q962" s="469"/>
      <c r="R962" s="469"/>
      <c r="S962" s="469"/>
      <c r="T962" s="35"/>
      <c r="U962" s="35"/>
      <c r="V962" s="35"/>
      <c r="W962" s="35"/>
      <c r="X962" s="35"/>
      <c r="Y962" s="35"/>
      <c r="Z962" s="35"/>
      <c r="AA962" s="35"/>
      <c r="AB962" s="35"/>
      <c r="AC962" s="35"/>
      <c r="AD962" s="35"/>
      <c r="AE962" s="35"/>
      <c r="AF962" s="35"/>
      <c r="AG962" s="35"/>
      <c r="AH962" s="35"/>
      <c r="AI962" s="35"/>
      <c r="AJ962" s="35"/>
      <c r="AK962" s="35"/>
      <c r="AL962" s="35"/>
      <c r="AM962" s="470"/>
    </row>
    <row r="963" spans="1:39" ht="18" customHeight="1">
      <c r="A963" s="463"/>
      <c r="B963" s="31"/>
      <c r="C963" s="463"/>
      <c r="D963" s="463"/>
      <c r="E963" s="463"/>
      <c r="F963" s="467"/>
      <c r="G963" s="467"/>
      <c r="H963" s="468"/>
      <c r="I963" s="468"/>
      <c r="J963" s="467"/>
      <c r="K963" s="469"/>
      <c r="L963" s="469"/>
      <c r="M963" s="469"/>
      <c r="N963" s="469"/>
      <c r="O963" s="470"/>
      <c r="P963" s="469"/>
      <c r="Q963" s="469"/>
      <c r="R963" s="469"/>
      <c r="S963" s="469"/>
      <c r="T963" s="35"/>
      <c r="U963" s="35"/>
      <c r="V963" s="35"/>
      <c r="W963" s="35"/>
      <c r="X963" s="35"/>
      <c r="Y963" s="35"/>
      <c r="Z963" s="35"/>
      <c r="AA963" s="35"/>
      <c r="AB963" s="35"/>
      <c r="AC963" s="35"/>
      <c r="AD963" s="35"/>
      <c r="AE963" s="35"/>
      <c r="AF963" s="35"/>
      <c r="AG963" s="35"/>
      <c r="AH963" s="35"/>
      <c r="AI963" s="35"/>
      <c r="AJ963" s="35"/>
      <c r="AK963" s="35"/>
      <c r="AL963" s="35"/>
      <c r="AM963" s="470"/>
    </row>
    <row r="964" spans="1:39" ht="18" customHeight="1">
      <c r="A964" s="463"/>
      <c r="B964" s="31"/>
      <c r="C964" s="463"/>
      <c r="D964" s="463"/>
      <c r="E964" s="463"/>
      <c r="F964" s="467"/>
      <c r="G964" s="467"/>
      <c r="H964" s="468"/>
      <c r="I964" s="468"/>
      <c r="J964" s="467"/>
      <c r="K964" s="469"/>
      <c r="L964" s="469"/>
      <c r="M964" s="469"/>
      <c r="N964" s="469"/>
      <c r="O964" s="470"/>
      <c r="P964" s="469"/>
      <c r="Q964" s="469"/>
      <c r="R964" s="469"/>
      <c r="S964" s="469"/>
      <c r="T964" s="35"/>
      <c r="U964" s="35"/>
      <c r="V964" s="35"/>
      <c r="W964" s="35"/>
      <c r="X964" s="35"/>
      <c r="Y964" s="35"/>
      <c r="Z964" s="35"/>
      <c r="AA964" s="35"/>
      <c r="AB964" s="35"/>
      <c r="AC964" s="35"/>
      <c r="AD964" s="35"/>
      <c r="AE964" s="35"/>
      <c r="AF964" s="35"/>
      <c r="AG964" s="35"/>
      <c r="AH964" s="35"/>
      <c r="AI964" s="35"/>
      <c r="AJ964" s="35"/>
      <c r="AK964" s="35"/>
      <c r="AL964" s="35"/>
      <c r="AM964" s="470"/>
    </row>
    <row r="965" spans="1:39" ht="18" customHeight="1">
      <c r="A965" s="463"/>
      <c r="B965" s="31"/>
      <c r="C965" s="463"/>
      <c r="D965" s="463"/>
      <c r="E965" s="463"/>
      <c r="F965" s="467"/>
      <c r="G965" s="467"/>
      <c r="H965" s="468"/>
      <c r="I965" s="468"/>
      <c r="J965" s="467"/>
      <c r="K965" s="469"/>
      <c r="L965" s="469"/>
      <c r="M965" s="469"/>
      <c r="N965" s="469"/>
      <c r="O965" s="470"/>
      <c r="P965" s="469"/>
      <c r="Q965" s="469"/>
      <c r="R965" s="469"/>
      <c r="S965" s="469"/>
      <c r="T965" s="35"/>
      <c r="U965" s="35"/>
      <c r="V965" s="35"/>
      <c r="W965" s="35"/>
      <c r="X965" s="35"/>
      <c r="Y965" s="35"/>
      <c r="Z965" s="35"/>
      <c r="AA965" s="35"/>
      <c r="AB965" s="35"/>
      <c r="AC965" s="35"/>
      <c r="AD965" s="35"/>
      <c r="AE965" s="35"/>
      <c r="AF965" s="35"/>
      <c r="AG965" s="35"/>
      <c r="AH965" s="35"/>
      <c r="AI965" s="35"/>
      <c r="AJ965" s="35"/>
      <c r="AK965" s="35"/>
      <c r="AL965" s="35"/>
      <c r="AM965" s="470"/>
    </row>
    <row r="966" spans="1:39" ht="18" customHeight="1">
      <c r="A966" s="463"/>
      <c r="B966" s="31"/>
      <c r="C966" s="463"/>
      <c r="D966" s="463"/>
      <c r="E966" s="463"/>
      <c r="F966" s="467"/>
      <c r="G966" s="467"/>
      <c r="H966" s="468"/>
      <c r="I966" s="468"/>
      <c r="J966" s="467"/>
      <c r="K966" s="469"/>
      <c r="L966" s="469"/>
      <c r="M966" s="469"/>
      <c r="N966" s="469"/>
      <c r="O966" s="470"/>
      <c r="P966" s="469"/>
      <c r="Q966" s="469"/>
      <c r="R966" s="469"/>
      <c r="S966" s="469"/>
      <c r="T966" s="35"/>
      <c r="U966" s="35"/>
      <c r="V966" s="35"/>
      <c r="W966" s="35"/>
      <c r="X966" s="35"/>
      <c r="Y966" s="35"/>
      <c r="Z966" s="35"/>
      <c r="AA966" s="35"/>
      <c r="AB966" s="35"/>
      <c r="AC966" s="35"/>
      <c r="AD966" s="35"/>
      <c r="AE966" s="35"/>
      <c r="AF966" s="35"/>
      <c r="AG966" s="35"/>
      <c r="AH966" s="35"/>
      <c r="AI966" s="35"/>
      <c r="AJ966" s="35"/>
      <c r="AK966" s="35"/>
      <c r="AL966" s="35"/>
      <c r="AM966" s="470"/>
    </row>
    <row r="967" spans="1:39" ht="18" customHeight="1">
      <c r="A967" s="463"/>
      <c r="B967" s="31"/>
      <c r="C967" s="463"/>
      <c r="D967" s="463"/>
      <c r="E967" s="463"/>
      <c r="F967" s="467"/>
      <c r="G967" s="467"/>
      <c r="H967" s="468"/>
      <c r="I967" s="468"/>
      <c r="J967" s="467"/>
      <c r="K967" s="469"/>
      <c r="L967" s="469"/>
      <c r="M967" s="469"/>
      <c r="N967" s="469"/>
      <c r="O967" s="470"/>
      <c r="P967" s="469"/>
      <c r="Q967" s="469"/>
      <c r="R967" s="469"/>
      <c r="S967" s="469"/>
      <c r="T967" s="35"/>
      <c r="U967" s="35"/>
      <c r="V967" s="35"/>
      <c r="W967" s="35"/>
      <c r="X967" s="35"/>
      <c r="Y967" s="35"/>
      <c r="Z967" s="35"/>
      <c r="AA967" s="35"/>
      <c r="AB967" s="35"/>
      <c r="AC967" s="35"/>
      <c r="AD967" s="35"/>
      <c r="AE967" s="35"/>
      <c r="AF967" s="35"/>
      <c r="AG967" s="35"/>
      <c r="AH967" s="35"/>
      <c r="AI967" s="35"/>
      <c r="AJ967" s="35"/>
      <c r="AK967" s="35"/>
      <c r="AL967" s="35"/>
      <c r="AM967" s="470"/>
    </row>
    <row r="968" spans="1:39" ht="18" customHeight="1">
      <c r="A968" s="463"/>
      <c r="B968" s="31"/>
      <c r="C968" s="463"/>
      <c r="D968" s="463"/>
      <c r="E968" s="463"/>
      <c r="F968" s="467"/>
      <c r="G968" s="467"/>
      <c r="H968" s="468"/>
      <c r="I968" s="468"/>
      <c r="J968" s="467"/>
      <c r="K968" s="469"/>
      <c r="L968" s="469"/>
      <c r="M968" s="469"/>
      <c r="N968" s="469"/>
      <c r="O968" s="470"/>
      <c r="P968" s="469"/>
      <c r="Q968" s="469"/>
      <c r="R968" s="469"/>
      <c r="S968" s="469"/>
      <c r="T968" s="35"/>
      <c r="U968" s="35"/>
      <c r="V968" s="35"/>
      <c r="W968" s="35"/>
      <c r="X968" s="35"/>
      <c r="Y968" s="35"/>
      <c r="Z968" s="35"/>
      <c r="AA968" s="35"/>
      <c r="AB968" s="35"/>
      <c r="AC968" s="35"/>
      <c r="AD968" s="35"/>
      <c r="AE968" s="35"/>
      <c r="AF968" s="35"/>
      <c r="AG968" s="35"/>
      <c r="AH968" s="35"/>
      <c r="AI968" s="35"/>
      <c r="AJ968" s="35"/>
      <c r="AK968" s="35"/>
      <c r="AL968" s="35"/>
      <c r="AM968" s="470"/>
    </row>
    <row r="969" spans="1:39" ht="18" customHeight="1">
      <c r="A969" s="463"/>
      <c r="B969" s="31"/>
      <c r="C969" s="463"/>
      <c r="D969" s="463"/>
      <c r="E969" s="463"/>
      <c r="F969" s="467"/>
      <c r="G969" s="467"/>
      <c r="H969" s="468"/>
      <c r="I969" s="468"/>
      <c r="J969" s="467"/>
      <c r="K969" s="469"/>
      <c r="L969" s="469"/>
      <c r="M969" s="469"/>
      <c r="N969" s="469"/>
      <c r="O969" s="470"/>
      <c r="P969" s="469"/>
      <c r="Q969" s="469"/>
      <c r="R969" s="469"/>
      <c r="S969" s="469"/>
      <c r="T969" s="35"/>
      <c r="U969" s="35"/>
      <c r="V969" s="35"/>
      <c r="W969" s="35"/>
      <c r="X969" s="35"/>
      <c r="Y969" s="35"/>
      <c r="Z969" s="35"/>
      <c r="AA969" s="35"/>
      <c r="AB969" s="35"/>
      <c r="AC969" s="35"/>
      <c r="AD969" s="35"/>
      <c r="AE969" s="35"/>
      <c r="AF969" s="35"/>
      <c r="AG969" s="35"/>
      <c r="AH969" s="35"/>
      <c r="AI969" s="35"/>
      <c r="AJ969" s="35"/>
      <c r="AK969" s="35"/>
      <c r="AL969" s="35"/>
      <c r="AM969" s="470"/>
    </row>
    <row r="970" spans="1:39" ht="18" customHeight="1">
      <c r="A970" s="463"/>
      <c r="B970" s="31"/>
      <c r="C970" s="463"/>
      <c r="D970" s="463"/>
      <c r="E970" s="463"/>
      <c r="F970" s="467"/>
      <c r="G970" s="467"/>
      <c r="H970" s="468"/>
      <c r="I970" s="468"/>
      <c r="J970" s="467"/>
      <c r="K970" s="469"/>
      <c r="L970" s="469"/>
      <c r="M970" s="469"/>
      <c r="N970" s="469"/>
      <c r="O970" s="470"/>
      <c r="P970" s="469"/>
      <c r="Q970" s="469"/>
      <c r="R970" s="469"/>
      <c r="S970" s="469"/>
      <c r="T970" s="35"/>
      <c r="U970" s="35"/>
      <c r="V970" s="35"/>
      <c r="W970" s="35"/>
      <c r="X970" s="35"/>
      <c r="Y970" s="35"/>
      <c r="Z970" s="35"/>
      <c r="AA970" s="35"/>
      <c r="AB970" s="35"/>
      <c r="AC970" s="35"/>
      <c r="AD970" s="35"/>
      <c r="AE970" s="35"/>
      <c r="AF970" s="35"/>
      <c r="AG970" s="35"/>
      <c r="AH970" s="35"/>
      <c r="AI970" s="35"/>
      <c r="AJ970" s="35"/>
      <c r="AK970" s="35"/>
      <c r="AL970" s="35"/>
      <c r="AM970" s="470"/>
    </row>
    <row r="971" spans="1:39" ht="18" customHeight="1">
      <c r="A971" s="463"/>
      <c r="B971" s="31"/>
      <c r="C971" s="463"/>
      <c r="D971" s="463"/>
      <c r="E971" s="463"/>
      <c r="F971" s="467"/>
      <c r="G971" s="467"/>
      <c r="H971" s="468"/>
      <c r="I971" s="468"/>
      <c r="J971" s="467"/>
      <c r="K971" s="469"/>
      <c r="L971" s="469"/>
      <c r="M971" s="469"/>
      <c r="N971" s="469"/>
      <c r="O971" s="470"/>
      <c r="P971" s="469"/>
      <c r="Q971" s="469"/>
      <c r="R971" s="469"/>
      <c r="S971" s="469"/>
      <c r="T971" s="35"/>
      <c r="U971" s="35"/>
      <c r="V971" s="35"/>
      <c r="W971" s="35"/>
      <c r="X971" s="35"/>
      <c r="Y971" s="35"/>
      <c r="Z971" s="35"/>
      <c r="AA971" s="35"/>
      <c r="AB971" s="35"/>
      <c r="AC971" s="35"/>
      <c r="AD971" s="35"/>
      <c r="AE971" s="35"/>
      <c r="AF971" s="35"/>
      <c r="AG971" s="35"/>
      <c r="AH971" s="35"/>
      <c r="AI971" s="35"/>
      <c r="AJ971" s="35"/>
      <c r="AK971" s="35"/>
      <c r="AL971" s="35"/>
      <c r="AM971" s="470"/>
    </row>
    <row r="972" spans="1:39" ht="18" customHeight="1">
      <c r="A972" s="463"/>
      <c r="B972" s="31"/>
      <c r="C972" s="463"/>
      <c r="D972" s="463"/>
      <c r="E972" s="463"/>
      <c r="F972" s="467"/>
      <c r="G972" s="467"/>
      <c r="H972" s="468"/>
      <c r="I972" s="468"/>
      <c r="J972" s="467"/>
      <c r="K972" s="469"/>
      <c r="L972" s="469"/>
      <c r="M972" s="469"/>
      <c r="N972" s="469"/>
      <c r="O972" s="470"/>
      <c r="P972" s="469"/>
      <c r="Q972" s="469"/>
      <c r="R972" s="469"/>
      <c r="S972" s="469"/>
      <c r="T972" s="35"/>
      <c r="U972" s="35"/>
      <c r="V972" s="35"/>
      <c r="W972" s="35"/>
      <c r="X972" s="35"/>
      <c r="Y972" s="35"/>
      <c r="Z972" s="35"/>
      <c r="AA972" s="35"/>
      <c r="AB972" s="35"/>
      <c r="AC972" s="35"/>
      <c r="AD972" s="35"/>
      <c r="AE972" s="35"/>
      <c r="AF972" s="35"/>
      <c r="AG972" s="35"/>
      <c r="AH972" s="35"/>
      <c r="AI972" s="35"/>
      <c r="AJ972" s="35"/>
      <c r="AK972" s="35"/>
      <c r="AL972" s="35"/>
      <c r="AM972" s="470"/>
    </row>
    <row r="973" spans="1:39" ht="18" customHeight="1">
      <c r="A973" s="463"/>
      <c r="B973" s="31"/>
      <c r="C973" s="463"/>
      <c r="D973" s="463"/>
      <c r="E973" s="463"/>
      <c r="F973" s="467"/>
      <c r="G973" s="467"/>
      <c r="H973" s="468"/>
      <c r="I973" s="468"/>
      <c r="J973" s="467"/>
      <c r="K973" s="469"/>
      <c r="L973" s="469"/>
      <c r="M973" s="469"/>
      <c r="N973" s="469"/>
      <c r="O973" s="470"/>
      <c r="P973" s="469"/>
      <c r="Q973" s="469"/>
      <c r="R973" s="469"/>
      <c r="S973" s="469"/>
      <c r="T973" s="35"/>
      <c r="U973" s="35"/>
      <c r="V973" s="35"/>
      <c r="W973" s="35"/>
      <c r="X973" s="35"/>
      <c r="Y973" s="35"/>
      <c r="Z973" s="35"/>
      <c r="AA973" s="35"/>
      <c r="AB973" s="35"/>
      <c r="AC973" s="35"/>
      <c r="AD973" s="35"/>
      <c r="AE973" s="35"/>
      <c r="AF973" s="35"/>
      <c r="AG973" s="35"/>
      <c r="AH973" s="35"/>
      <c r="AI973" s="35"/>
      <c r="AJ973" s="35"/>
      <c r="AK973" s="35"/>
      <c r="AL973" s="35"/>
      <c r="AM973" s="470"/>
    </row>
    <row r="974" spans="1:39" ht="18" customHeight="1">
      <c r="A974" s="463"/>
      <c r="B974" s="31"/>
      <c r="C974" s="463"/>
      <c r="D974" s="463"/>
      <c r="E974" s="463"/>
      <c r="F974" s="467"/>
      <c r="G974" s="467"/>
      <c r="H974" s="468"/>
      <c r="I974" s="468"/>
      <c r="J974" s="467"/>
      <c r="K974" s="469"/>
      <c r="L974" s="469"/>
      <c r="M974" s="469"/>
      <c r="N974" s="469"/>
      <c r="O974" s="470"/>
      <c r="P974" s="469"/>
      <c r="Q974" s="469"/>
      <c r="R974" s="469"/>
      <c r="S974" s="469"/>
      <c r="T974" s="35"/>
      <c r="U974" s="35"/>
      <c r="V974" s="35"/>
      <c r="W974" s="35"/>
      <c r="X974" s="35"/>
      <c r="Y974" s="35"/>
      <c r="Z974" s="35"/>
      <c r="AA974" s="35"/>
      <c r="AB974" s="35"/>
      <c r="AC974" s="35"/>
      <c r="AD974" s="35"/>
      <c r="AE974" s="35"/>
      <c r="AF974" s="35"/>
      <c r="AG974" s="35"/>
      <c r="AH974" s="35"/>
      <c r="AI974" s="35"/>
      <c r="AJ974" s="35"/>
      <c r="AK974" s="35"/>
      <c r="AL974" s="35"/>
      <c r="AM974" s="470"/>
    </row>
    <row r="975" spans="1:39" ht="18" customHeight="1">
      <c r="A975" s="463"/>
      <c r="B975" s="31"/>
      <c r="C975" s="463"/>
      <c r="D975" s="463"/>
      <c r="E975" s="463"/>
      <c r="F975" s="467"/>
      <c r="G975" s="467"/>
      <c r="H975" s="468"/>
      <c r="I975" s="468"/>
      <c r="J975" s="467"/>
      <c r="K975" s="469"/>
      <c r="L975" s="469"/>
      <c r="M975" s="469"/>
      <c r="N975" s="469"/>
      <c r="O975" s="470"/>
      <c r="P975" s="469"/>
      <c r="Q975" s="469"/>
      <c r="R975" s="469"/>
      <c r="S975" s="469"/>
      <c r="T975" s="35"/>
      <c r="U975" s="35"/>
      <c r="V975" s="35"/>
      <c r="W975" s="35"/>
      <c r="X975" s="35"/>
      <c r="Y975" s="35"/>
      <c r="Z975" s="35"/>
      <c r="AA975" s="35"/>
      <c r="AB975" s="35"/>
      <c r="AC975" s="35"/>
      <c r="AD975" s="35"/>
      <c r="AE975" s="35"/>
      <c r="AF975" s="35"/>
      <c r="AG975" s="35"/>
      <c r="AH975" s="35"/>
      <c r="AI975" s="35"/>
      <c r="AJ975" s="35"/>
      <c r="AK975" s="35"/>
      <c r="AL975" s="35"/>
      <c r="AM975" s="470"/>
    </row>
    <row r="976" spans="1:39" ht="18" customHeight="1">
      <c r="A976" s="463"/>
      <c r="B976" s="31"/>
      <c r="C976" s="463"/>
      <c r="D976" s="463"/>
      <c r="E976" s="463"/>
      <c r="F976" s="467"/>
      <c r="G976" s="467"/>
      <c r="H976" s="468"/>
      <c r="I976" s="468"/>
      <c r="J976" s="467"/>
      <c r="K976" s="469"/>
      <c r="L976" s="469"/>
      <c r="M976" s="469"/>
      <c r="N976" s="469"/>
      <c r="O976" s="470"/>
      <c r="P976" s="469"/>
      <c r="Q976" s="469"/>
      <c r="R976" s="469"/>
      <c r="S976" s="469"/>
      <c r="T976" s="35"/>
      <c r="U976" s="35"/>
      <c r="V976" s="35"/>
      <c r="W976" s="35"/>
      <c r="X976" s="35"/>
      <c r="Y976" s="35"/>
      <c r="Z976" s="35"/>
      <c r="AA976" s="35"/>
      <c r="AB976" s="35"/>
      <c r="AC976" s="35"/>
      <c r="AD976" s="35"/>
      <c r="AE976" s="35"/>
      <c r="AF976" s="35"/>
      <c r="AG976" s="35"/>
      <c r="AH976" s="35"/>
      <c r="AI976" s="35"/>
      <c r="AJ976" s="35"/>
      <c r="AK976" s="35"/>
      <c r="AL976" s="35"/>
      <c r="AM976" s="470"/>
    </row>
    <row r="977" spans="1:39" ht="18" customHeight="1">
      <c r="A977" s="463"/>
      <c r="B977" s="31"/>
      <c r="C977" s="463"/>
      <c r="D977" s="463"/>
      <c r="E977" s="463"/>
      <c r="F977" s="467"/>
      <c r="G977" s="467"/>
      <c r="H977" s="468"/>
      <c r="I977" s="468"/>
      <c r="J977" s="467"/>
      <c r="K977" s="469"/>
      <c r="L977" s="469"/>
      <c r="M977" s="469"/>
      <c r="N977" s="469"/>
      <c r="O977" s="470"/>
      <c r="P977" s="469"/>
      <c r="Q977" s="469"/>
      <c r="R977" s="469"/>
      <c r="S977" s="469"/>
      <c r="T977" s="35"/>
      <c r="U977" s="35"/>
      <c r="V977" s="35"/>
      <c r="W977" s="35"/>
      <c r="X977" s="35"/>
      <c r="Y977" s="35"/>
      <c r="Z977" s="35"/>
      <c r="AA977" s="35"/>
      <c r="AB977" s="35"/>
      <c r="AC977" s="35"/>
      <c r="AD977" s="35"/>
      <c r="AE977" s="35"/>
      <c r="AF977" s="35"/>
      <c r="AG977" s="35"/>
      <c r="AH977" s="35"/>
      <c r="AI977" s="35"/>
      <c r="AJ977" s="35"/>
      <c r="AK977" s="35"/>
      <c r="AL977" s="35"/>
      <c r="AM977" s="470"/>
    </row>
    <row r="978" spans="1:39" ht="18" customHeight="1">
      <c r="A978" s="463"/>
      <c r="B978" s="31"/>
      <c r="C978" s="463"/>
      <c r="D978" s="463"/>
      <c r="E978" s="463"/>
      <c r="F978" s="467"/>
      <c r="G978" s="467"/>
      <c r="H978" s="468"/>
      <c r="I978" s="468"/>
      <c r="J978" s="467"/>
      <c r="K978" s="469"/>
      <c r="L978" s="469"/>
      <c r="M978" s="469"/>
      <c r="N978" s="469"/>
      <c r="O978" s="470"/>
      <c r="P978" s="469"/>
      <c r="Q978" s="469"/>
      <c r="R978" s="469"/>
      <c r="S978" s="469"/>
      <c r="T978" s="35"/>
      <c r="U978" s="35"/>
      <c r="V978" s="35"/>
      <c r="W978" s="35"/>
      <c r="X978" s="35"/>
      <c r="Y978" s="35"/>
      <c r="Z978" s="35"/>
      <c r="AA978" s="35"/>
      <c r="AB978" s="35"/>
      <c r="AC978" s="35"/>
      <c r="AD978" s="35"/>
      <c r="AE978" s="35"/>
      <c r="AF978" s="35"/>
      <c r="AG978" s="35"/>
      <c r="AH978" s="35"/>
      <c r="AI978" s="35"/>
      <c r="AJ978" s="35"/>
      <c r="AK978" s="35"/>
      <c r="AL978" s="35"/>
      <c r="AM978" s="470"/>
    </row>
    <row r="979" spans="1:39" ht="18" customHeight="1">
      <c r="A979" s="463"/>
      <c r="B979" s="31"/>
      <c r="C979" s="463"/>
      <c r="D979" s="463"/>
      <c r="E979" s="463"/>
      <c r="F979" s="467"/>
      <c r="G979" s="467"/>
      <c r="H979" s="468"/>
      <c r="I979" s="468"/>
      <c r="J979" s="467"/>
      <c r="K979" s="469"/>
      <c r="L979" s="469"/>
      <c r="M979" s="469"/>
      <c r="N979" s="469"/>
      <c r="O979" s="470"/>
      <c r="P979" s="469"/>
      <c r="Q979" s="469"/>
      <c r="R979" s="469"/>
      <c r="S979" s="469"/>
      <c r="T979" s="35"/>
      <c r="U979" s="35"/>
      <c r="V979" s="35"/>
      <c r="W979" s="35"/>
      <c r="X979" s="35"/>
      <c r="Y979" s="35"/>
      <c r="Z979" s="35"/>
      <c r="AA979" s="35"/>
      <c r="AB979" s="35"/>
      <c r="AC979" s="35"/>
      <c r="AD979" s="35"/>
      <c r="AE979" s="35"/>
      <c r="AF979" s="35"/>
      <c r="AG979" s="35"/>
      <c r="AH979" s="35"/>
      <c r="AI979" s="35"/>
      <c r="AJ979" s="35"/>
      <c r="AK979" s="35"/>
      <c r="AL979" s="35"/>
      <c r="AM979" s="470"/>
    </row>
    <row r="980" spans="1:39" ht="18" customHeight="1">
      <c r="A980" s="463"/>
      <c r="B980" s="31"/>
      <c r="C980" s="463"/>
      <c r="D980" s="463"/>
      <c r="E980" s="463"/>
      <c r="F980" s="467"/>
      <c r="G980" s="467"/>
      <c r="H980" s="468"/>
      <c r="I980" s="468"/>
      <c r="J980" s="467"/>
      <c r="K980" s="469"/>
      <c r="L980" s="469"/>
      <c r="M980" s="469"/>
      <c r="N980" s="469"/>
      <c r="O980" s="470"/>
      <c r="P980" s="469"/>
      <c r="Q980" s="469"/>
      <c r="R980" s="469"/>
      <c r="S980" s="469"/>
      <c r="T980" s="35"/>
      <c r="U980" s="35"/>
      <c r="V980" s="35"/>
      <c r="W980" s="35"/>
      <c r="X980" s="35"/>
      <c r="Y980" s="35"/>
      <c r="Z980" s="35"/>
      <c r="AA980" s="35"/>
      <c r="AB980" s="35"/>
      <c r="AC980" s="35"/>
      <c r="AD980" s="35"/>
      <c r="AE980" s="35"/>
      <c r="AF980" s="35"/>
      <c r="AG980" s="35"/>
      <c r="AH980" s="35"/>
      <c r="AI980" s="35"/>
      <c r="AJ980" s="35"/>
      <c r="AK980" s="35"/>
      <c r="AL980" s="35"/>
      <c r="AM980" s="470"/>
    </row>
    <row r="981" spans="1:39" ht="18" customHeight="1">
      <c r="A981" s="463"/>
      <c r="B981" s="31"/>
      <c r="C981" s="463"/>
      <c r="D981" s="463"/>
      <c r="E981" s="463"/>
      <c r="F981" s="467"/>
      <c r="G981" s="467"/>
      <c r="H981" s="468"/>
      <c r="I981" s="468"/>
      <c r="J981" s="467"/>
      <c r="K981" s="469"/>
      <c r="L981" s="469"/>
      <c r="M981" s="469"/>
      <c r="N981" s="469"/>
      <c r="O981" s="470"/>
      <c r="P981" s="469"/>
      <c r="Q981" s="469"/>
      <c r="R981" s="469"/>
      <c r="S981" s="469"/>
      <c r="T981" s="35"/>
      <c r="U981" s="35"/>
      <c r="V981" s="35"/>
      <c r="W981" s="35"/>
      <c r="X981" s="35"/>
      <c r="Y981" s="35"/>
      <c r="Z981" s="35"/>
      <c r="AA981" s="35"/>
      <c r="AB981" s="35"/>
      <c r="AC981" s="35"/>
      <c r="AD981" s="35"/>
      <c r="AE981" s="35"/>
      <c r="AF981" s="35"/>
      <c r="AG981" s="35"/>
      <c r="AH981" s="35"/>
      <c r="AI981" s="35"/>
      <c r="AJ981" s="35"/>
      <c r="AK981" s="35"/>
      <c r="AL981" s="35"/>
      <c r="AM981" s="470"/>
    </row>
    <row r="982" spans="1:39" ht="18" customHeight="1">
      <c r="A982" s="463"/>
      <c r="B982" s="31"/>
      <c r="C982" s="463"/>
      <c r="D982" s="463"/>
      <c r="E982" s="463"/>
      <c r="F982" s="467"/>
      <c r="G982" s="467"/>
      <c r="H982" s="468"/>
      <c r="I982" s="468"/>
      <c r="J982" s="467"/>
      <c r="K982" s="469"/>
      <c r="L982" s="469"/>
      <c r="M982" s="469"/>
      <c r="N982" s="469"/>
      <c r="O982" s="470"/>
      <c r="P982" s="469"/>
      <c r="Q982" s="469"/>
      <c r="R982" s="469"/>
      <c r="S982" s="469"/>
      <c r="T982" s="35"/>
      <c r="U982" s="35"/>
      <c r="V982" s="35"/>
      <c r="W982" s="35"/>
      <c r="X982" s="35"/>
      <c r="Y982" s="35"/>
      <c r="Z982" s="35"/>
      <c r="AA982" s="35"/>
      <c r="AB982" s="35"/>
      <c r="AC982" s="35"/>
      <c r="AD982" s="35"/>
      <c r="AE982" s="35"/>
      <c r="AF982" s="35"/>
      <c r="AG982" s="35"/>
      <c r="AH982" s="35"/>
      <c r="AI982" s="35"/>
      <c r="AJ982" s="35"/>
      <c r="AK982" s="35"/>
      <c r="AL982" s="35"/>
      <c r="AM982" s="470"/>
    </row>
    <row r="983" spans="1:39" ht="18" customHeight="1">
      <c r="A983" s="463"/>
      <c r="B983" s="31"/>
      <c r="C983" s="463"/>
      <c r="D983" s="463"/>
      <c r="E983" s="463"/>
      <c r="F983" s="467"/>
      <c r="G983" s="467"/>
      <c r="H983" s="468"/>
      <c r="I983" s="468"/>
      <c r="J983" s="467"/>
      <c r="K983" s="469"/>
      <c r="L983" s="469"/>
      <c r="M983" s="469"/>
      <c r="N983" s="469"/>
      <c r="O983" s="470"/>
      <c r="P983" s="469"/>
      <c r="Q983" s="469"/>
      <c r="R983" s="469"/>
      <c r="S983" s="469"/>
      <c r="T983" s="35"/>
      <c r="U983" s="35"/>
      <c r="V983" s="35"/>
      <c r="W983" s="35"/>
      <c r="X983" s="35"/>
      <c r="Y983" s="35"/>
      <c r="Z983" s="35"/>
      <c r="AA983" s="35"/>
      <c r="AB983" s="35"/>
      <c r="AC983" s="35"/>
      <c r="AD983" s="35"/>
      <c r="AE983" s="35"/>
      <c r="AF983" s="35"/>
      <c r="AG983" s="35"/>
      <c r="AH983" s="35"/>
      <c r="AI983" s="35"/>
      <c r="AJ983" s="35"/>
      <c r="AK983" s="35"/>
      <c r="AL983" s="35"/>
      <c r="AM983" s="470"/>
    </row>
    <row r="984" spans="1:39" ht="18" customHeight="1">
      <c r="A984" s="463"/>
      <c r="B984" s="31"/>
      <c r="C984" s="463"/>
      <c r="D984" s="463"/>
      <c r="E984" s="463"/>
      <c r="F984" s="467"/>
      <c r="G984" s="467"/>
      <c r="H984" s="468"/>
      <c r="I984" s="468"/>
      <c r="J984" s="467"/>
      <c r="K984" s="469"/>
      <c r="L984" s="469"/>
      <c r="M984" s="469"/>
      <c r="N984" s="469"/>
      <c r="O984" s="470"/>
      <c r="P984" s="469"/>
      <c r="Q984" s="469"/>
      <c r="R984" s="469"/>
      <c r="S984" s="469"/>
      <c r="T984" s="35"/>
      <c r="U984" s="35"/>
      <c r="V984" s="35"/>
      <c r="W984" s="35"/>
      <c r="X984" s="35"/>
      <c r="Y984" s="35"/>
      <c r="Z984" s="35"/>
      <c r="AA984" s="35"/>
      <c r="AB984" s="35"/>
      <c r="AC984" s="35"/>
      <c r="AD984" s="35"/>
      <c r="AE984" s="35"/>
      <c r="AF984" s="35"/>
      <c r="AG984" s="35"/>
      <c r="AH984" s="35"/>
      <c r="AI984" s="35"/>
      <c r="AJ984" s="35"/>
      <c r="AK984" s="35"/>
      <c r="AL984" s="35"/>
      <c r="AM984" s="470"/>
    </row>
    <row r="985" spans="1:39" ht="18" customHeight="1">
      <c r="A985" s="463"/>
      <c r="B985" s="31"/>
      <c r="C985" s="463"/>
      <c r="D985" s="463"/>
      <c r="E985" s="463"/>
      <c r="F985" s="467"/>
      <c r="G985" s="467"/>
      <c r="H985" s="468"/>
      <c r="I985" s="468"/>
      <c r="J985" s="467"/>
      <c r="K985" s="469"/>
      <c r="L985" s="469"/>
      <c r="M985" s="469"/>
      <c r="N985" s="469"/>
      <c r="O985" s="470"/>
      <c r="P985" s="469"/>
      <c r="Q985" s="469"/>
      <c r="R985" s="469"/>
      <c r="S985" s="469"/>
      <c r="T985" s="35"/>
      <c r="U985" s="35"/>
      <c r="V985" s="35"/>
      <c r="W985" s="35"/>
      <c r="X985" s="35"/>
      <c r="Y985" s="35"/>
      <c r="Z985" s="35"/>
      <c r="AA985" s="35"/>
      <c r="AB985" s="35"/>
      <c r="AC985" s="35"/>
      <c r="AD985" s="35"/>
      <c r="AE985" s="35"/>
      <c r="AF985" s="35"/>
      <c r="AG985" s="35"/>
      <c r="AH985" s="35"/>
      <c r="AI985" s="35"/>
      <c r="AJ985" s="35"/>
      <c r="AK985" s="35"/>
      <c r="AL985" s="35"/>
      <c r="AM985" s="470"/>
    </row>
    <row r="986" spans="1:39" ht="18" customHeight="1">
      <c r="A986" s="463"/>
      <c r="B986" s="31"/>
      <c r="C986" s="463"/>
      <c r="D986" s="463"/>
      <c r="E986" s="463"/>
      <c r="F986" s="467"/>
      <c r="G986" s="467"/>
      <c r="H986" s="468"/>
      <c r="I986" s="468"/>
      <c r="J986" s="467"/>
      <c r="K986" s="469"/>
      <c r="L986" s="469"/>
      <c r="M986" s="469"/>
      <c r="N986" s="469"/>
      <c r="O986" s="470"/>
      <c r="P986" s="469"/>
      <c r="Q986" s="469"/>
      <c r="R986" s="469"/>
      <c r="S986" s="469"/>
      <c r="T986" s="35"/>
      <c r="U986" s="35"/>
      <c r="V986" s="35"/>
      <c r="W986" s="35"/>
      <c r="X986" s="35"/>
      <c r="Y986" s="35"/>
      <c r="Z986" s="35"/>
      <c r="AA986" s="35"/>
      <c r="AB986" s="35"/>
      <c r="AC986" s="35"/>
      <c r="AD986" s="35"/>
      <c r="AE986" s="35"/>
      <c r="AF986" s="35"/>
      <c r="AG986" s="35"/>
      <c r="AH986" s="35"/>
      <c r="AI986" s="35"/>
      <c r="AJ986" s="35"/>
      <c r="AK986" s="35"/>
      <c r="AL986" s="35"/>
      <c r="AM986" s="470"/>
    </row>
    <row r="987" spans="1:39" ht="18" customHeight="1">
      <c r="A987" s="463"/>
      <c r="B987" s="31"/>
      <c r="C987" s="463"/>
      <c r="D987" s="463"/>
      <c r="E987" s="463"/>
      <c r="F987" s="467"/>
      <c r="G987" s="467"/>
      <c r="H987" s="468"/>
      <c r="I987" s="468"/>
      <c r="J987" s="467"/>
      <c r="K987" s="469"/>
      <c r="L987" s="469"/>
      <c r="M987" s="469"/>
      <c r="N987" s="469"/>
      <c r="O987" s="470"/>
      <c r="P987" s="469"/>
      <c r="Q987" s="469"/>
      <c r="R987" s="469"/>
      <c r="S987" s="469"/>
      <c r="T987" s="35"/>
      <c r="U987" s="35"/>
      <c r="V987" s="35"/>
      <c r="W987" s="35"/>
      <c r="X987" s="35"/>
      <c r="Y987" s="35"/>
      <c r="Z987" s="35"/>
      <c r="AA987" s="35"/>
      <c r="AB987" s="35"/>
      <c r="AC987" s="35"/>
      <c r="AD987" s="35"/>
      <c r="AE987" s="35"/>
      <c r="AF987" s="35"/>
      <c r="AG987" s="35"/>
      <c r="AH987" s="35"/>
      <c r="AI987" s="35"/>
      <c r="AJ987" s="35"/>
      <c r="AK987" s="35"/>
      <c r="AL987" s="35"/>
      <c r="AM987" s="470"/>
    </row>
    <row r="988" spans="1:39" ht="18" customHeight="1">
      <c r="A988" s="463"/>
      <c r="B988" s="31"/>
      <c r="C988" s="463"/>
      <c r="D988" s="463"/>
      <c r="E988" s="463"/>
      <c r="F988" s="467"/>
      <c r="G988" s="467"/>
      <c r="H988" s="468"/>
      <c r="I988" s="468"/>
      <c r="J988" s="467"/>
      <c r="K988" s="469"/>
      <c r="L988" s="469"/>
      <c r="M988" s="469"/>
      <c r="N988" s="469"/>
      <c r="O988" s="470"/>
      <c r="P988" s="469"/>
      <c r="Q988" s="469"/>
      <c r="R988" s="469"/>
      <c r="S988" s="469"/>
      <c r="T988" s="35"/>
      <c r="U988" s="35"/>
      <c r="V988" s="35"/>
      <c r="W988" s="35"/>
      <c r="X988" s="35"/>
      <c r="Y988" s="35"/>
      <c r="Z988" s="35"/>
      <c r="AA988" s="35"/>
      <c r="AB988" s="35"/>
      <c r="AC988" s="35"/>
      <c r="AD988" s="35"/>
      <c r="AE988" s="35"/>
      <c r="AF988" s="35"/>
      <c r="AG988" s="35"/>
      <c r="AH988" s="35"/>
      <c r="AI988" s="35"/>
      <c r="AJ988" s="35"/>
      <c r="AK988" s="35"/>
      <c r="AL988" s="35"/>
      <c r="AM988" s="470"/>
    </row>
  </sheetData>
  <sheetProtection formatCells="0" formatColumns="0" formatRows="0" insertColumns="0" insertRows="0" insertHyperlinks="0" deleteColumns="0" deleteRows="0" sort="0" autoFilter="0" pivotTables="0"/>
  <mergeCells count="59">
    <mergeCell ref="A4:AM4"/>
    <mergeCell ref="D5:D11"/>
    <mergeCell ref="F5:F11"/>
    <mergeCell ref="G5:G11"/>
    <mergeCell ref="H5:H11"/>
    <mergeCell ref="I5:I11"/>
    <mergeCell ref="K7:K11"/>
    <mergeCell ref="E5:E11"/>
    <mergeCell ref="L7:S7"/>
    <mergeCell ref="L9:L11"/>
    <mergeCell ref="M9:N9"/>
    <mergeCell ref="O9:O11"/>
    <mergeCell ref="P9:S9"/>
    <mergeCell ref="J6:J11"/>
    <mergeCell ref="K6:S6"/>
    <mergeCell ref="AK9:AK11"/>
    <mergeCell ref="AC5:AK5"/>
    <mergeCell ref="AD6:AK6"/>
    <mergeCell ref="AC6:AC11"/>
    <mergeCell ref="AF10:AF11"/>
    <mergeCell ref="AJ9:AJ11"/>
    <mergeCell ref="AD8:AD11"/>
    <mergeCell ref="AE8:AG8"/>
    <mergeCell ref="AH8:AH11"/>
    <mergeCell ref="AE10:AE11"/>
    <mergeCell ref="AI8:AK8"/>
    <mergeCell ref="AI9:AI11"/>
    <mergeCell ref="A1:AM1"/>
    <mergeCell ref="A2:AM2"/>
    <mergeCell ref="A3:AM3"/>
    <mergeCell ref="A5:A11"/>
    <mergeCell ref="B5:B11"/>
    <mergeCell ref="C5:C11"/>
    <mergeCell ref="U7:W7"/>
    <mergeCell ref="X7:AB7"/>
    <mergeCell ref="AD7:AG7"/>
    <mergeCell ref="AH7:AK7"/>
    <mergeCell ref="J5:S5"/>
    <mergeCell ref="T5:AB5"/>
    <mergeCell ref="U8:U11"/>
    <mergeCell ref="V8:W8"/>
    <mergeCell ref="AM5:AM11"/>
    <mergeCell ref="AE9:AF9"/>
    <mergeCell ref="Z9:AB10"/>
    <mergeCell ref="AL5:AL11"/>
    <mergeCell ref="M10:M11"/>
    <mergeCell ref="N10:N11"/>
    <mergeCell ref="P10:P11"/>
    <mergeCell ref="Q10:S10"/>
    <mergeCell ref="L8:N8"/>
    <mergeCell ref="O8:S8"/>
    <mergeCell ref="T6:T11"/>
    <mergeCell ref="U6:AB6"/>
    <mergeCell ref="Y9:Y11"/>
    <mergeCell ref="V9:V11"/>
    <mergeCell ref="W9:W11"/>
    <mergeCell ref="X8:X11"/>
    <mergeCell ref="Y8:AB8"/>
    <mergeCell ref="AG9:AG11"/>
  </mergeCells>
  <printOptions horizontalCentered="1"/>
  <pageMargins left="0.23622047244094491" right="0.23622047244094491" top="0.39370078740157483" bottom="0.39370078740157483" header="0.31496062992125984" footer="0.31496062992125984"/>
  <pageSetup paperSize="9" scale="24" fitToHeight="0" orientation="landscape" r:id="rId1"/>
  <headerFooter differentFirst="1">
    <oddHeader>&amp;C&amp;P</oddHead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G1014"/>
  <sheetViews>
    <sheetView topLeftCell="B43" zoomScale="55" zoomScaleNormal="55" workbookViewId="0">
      <selection activeCell="B61" sqref="A61:XFD61"/>
    </sheetView>
    <sheetView topLeftCell="B1" workbookViewId="1">
      <selection sqref="A1:W1"/>
    </sheetView>
  </sheetViews>
  <sheetFormatPr defaultColWidth="11.109375" defaultRowHeight="15" customHeight="1"/>
  <cols>
    <col min="1" max="1" width="6.88671875" hidden="1" customWidth="1"/>
    <col min="2" max="2" width="9.6640625" customWidth="1"/>
    <col min="3" max="3" width="37.88671875" customWidth="1"/>
    <col min="4" max="9" width="14.5546875" customWidth="1"/>
    <col min="10" max="10" width="23.109375" customWidth="1"/>
    <col min="11" max="11" width="19.88671875" customWidth="1"/>
    <col min="12" max="12" width="18" customWidth="1"/>
    <col min="13" max="13" width="17.33203125" customWidth="1"/>
    <col min="14" max="14" width="14.109375" customWidth="1"/>
    <col min="15" max="15" width="14" customWidth="1"/>
    <col min="16" max="16" width="23.109375" customWidth="1"/>
    <col min="17" max="17" width="28.109375" style="251" customWidth="1"/>
    <col min="18" max="18" width="20.6640625" customWidth="1"/>
    <col min="19" max="19" width="21.109375" style="251" customWidth="1"/>
    <col min="20" max="21" width="22.33203125" customWidth="1"/>
    <col min="22" max="22" width="24.44140625" customWidth="1"/>
    <col min="23" max="23" width="60.5546875" customWidth="1"/>
    <col min="24" max="27" width="15" hidden="1" customWidth="1"/>
    <col min="28" max="32" width="9.109375" hidden="1" customWidth="1"/>
    <col min="33" max="33" width="17.109375" customWidth="1"/>
    <col min="34" max="34" width="27" style="421" customWidth="1"/>
    <col min="35" max="35" width="16.6640625" customWidth="1"/>
  </cols>
  <sheetData>
    <row r="1" spans="1:59" ht="18.75" customHeight="1">
      <c r="A1" s="765" t="s">
        <v>388</v>
      </c>
      <c r="B1" s="766"/>
      <c r="C1" s="766"/>
      <c r="D1" s="766"/>
      <c r="E1" s="766"/>
      <c r="F1" s="766"/>
      <c r="G1" s="766"/>
      <c r="H1" s="766"/>
      <c r="I1" s="766"/>
      <c r="J1" s="766"/>
      <c r="K1" s="766"/>
      <c r="L1" s="766"/>
      <c r="M1" s="766"/>
      <c r="N1" s="766"/>
      <c r="O1" s="766"/>
      <c r="P1" s="766"/>
      <c r="Q1" s="766"/>
      <c r="R1" s="766"/>
      <c r="S1" s="766"/>
      <c r="T1" s="766"/>
      <c r="U1" s="766"/>
      <c r="V1" s="766"/>
      <c r="W1" s="766"/>
      <c r="X1" s="150"/>
      <c r="Y1" s="150"/>
      <c r="Z1" s="150"/>
      <c r="AA1" s="150"/>
      <c r="AB1" s="63"/>
      <c r="AC1" s="63"/>
      <c r="AD1" s="63"/>
      <c r="AE1" s="63"/>
      <c r="AF1" s="63"/>
      <c r="AG1" s="63"/>
      <c r="AH1" s="413"/>
      <c r="AI1" s="63"/>
    </row>
    <row r="2" spans="1:59" ht="24" customHeight="1">
      <c r="A2" s="765" t="s">
        <v>389</v>
      </c>
      <c r="B2" s="766"/>
      <c r="C2" s="766"/>
      <c r="D2" s="766"/>
      <c r="E2" s="766"/>
      <c r="F2" s="766"/>
      <c r="G2" s="766"/>
      <c r="H2" s="766"/>
      <c r="I2" s="766"/>
      <c r="J2" s="766"/>
      <c r="K2" s="766"/>
      <c r="L2" s="766"/>
      <c r="M2" s="766"/>
      <c r="N2" s="766"/>
      <c r="O2" s="766"/>
      <c r="P2" s="766"/>
      <c r="Q2" s="766"/>
      <c r="R2" s="766"/>
      <c r="S2" s="766"/>
      <c r="T2" s="766"/>
      <c r="U2" s="766"/>
      <c r="V2" s="766"/>
      <c r="W2" s="766"/>
      <c r="X2" s="150"/>
      <c r="Y2" s="150"/>
      <c r="Z2" s="150"/>
      <c r="AA2" s="150"/>
      <c r="AB2" s="63"/>
      <c r="AC2" s="63"/>
      <c r="AD2" s="63"/>
      <c r="AE2" s="63"/>
      <c r="AF2" s="63"/>
      <c r="AG2" s="63"/>
      <c r="AH2" s="413"/>
      <c r="AI2" s="63"/>
    </row>
    <row r="3" spans="1:59" ht="36.75" customHeight="1">
      <c r="A3" s="767" t="s">
        <v>0</v>
      </c>
      <c r="B3" s="766"/>
      <c r="C3" s="766"/>
      <c r="D3" s="766"/>
      <c r="E3" s="766"/>
      <c r="F3" s="766"/>
      <c r="G3" s="766"/>
      <c r="H3" s="766"/>
      <c r="I3" s="766"/>
      <c r="J3" s="766"/>
      <c r="K3" s="766"/>
      <c r="L3" s="766"/>
      <c r="M3" s="766"/>
      <c r="N3" s="766"/>
      <c r="O3" s="766"/>
      <c r="P3" s="766"/>
      <c r="Q3" s="766"/>
      <c r="R3" s="766"/>
      <c r="S3" s="766"/>
      <c r="T3" s="766"/>
      <c r="U3" s="766"/>
      <c r="V3" s="766"/>
      <c r="W3" s="766"/>
      <c r="X3" s="151"/>
      <c r="Y3" s="150"/>
      <c r="Z3" s="150"/>
      <c r="AA3" s="150"/>
      <c r="AB3" s="63"/>
      <c r="AC3" s="63"/>
      <c r="AD3" s="63"/>
      <c r="AE3" s="63"/>
      <c r="AF3" s="63"/>
      <c r="AG3" s="63"/>
      <c r="AH3" s="413"/>
      <c r="AI3" s="63"/>
    </row>
    <row r="4" spans="1:59" ht="21">
      <c r="A4" s="98"/>
      <c r="B4" s="98"/>
      <c r="C4" s="152"/>
      <c r="D4" s="152"/>
      <c r="E4" s="152"/>
      <c r="F4" s="152"/>
      <c r="G4" s="152"/>
      <c r="H4" s="152"/>
      <c r="I4" s="152"/>
      <c r="J4" s="153"/>
      <c r="K4" s="154"/>
      <c r="L4" s="154"/>
      <c r="M4" s="154"/>
      <c r="N4" s="154"/>
      <c r="O4" s="153"/>
      <c r="P4" s="155"/>
      <c r="Q4" s="768"/>
      <c r="R4" s="768"/>
      <c r="S4" s="768"/>
      <c r="T4" s="768"/>
      <c r="U4" s="768"/>
      <c r="V4" s="768"/>
      <c r="W4" s="768"/>
      <c r="X4" s="153"/>
      <c r="Y4" s="153"/>
      <c r="Z4" s="153"/>
      <c r="AA4" s="153"/>
      <c r="AB4" s="63"/>
      <c r="AC4" s="63"/>
      <c r="AD4" s="63"/>
      <c r="AE4" s="63"/>
      <c r="AF4" s="63"/>
      <c r="AG4" s="63"/>
      <c r="AH4" s="413"/>
      <c r="AI4" s="63"/>
    </row>
    <row r="5" spans="1:59" s="146" customFormat="1" ht="33.75" customHeight="1">
      <c r="A5" s="769" t="s">
        <v>1</v>
      </c>
      <c r="B5" s="770"/>
      <c r="C5" s="756" t="s">
        <v>357</v>
      </c>
      <c r="D5" s="754" t="s">
        <v>35</v>
      </c>
      <c r="E5" s="754" t="s">
        <v>36</v>
      </c>
      <c r="F5" s="754" t="s">
        <v>436</v>
      </c>
      <c r="G5" s="754" t="s">
        <v>437</v>
      </c>
      <c r="H5" s="754" t="s">
        <v>438</v>
      </c>
      <c r="I5" s="754" t="s">
        <v>439</v>
      </c>
      <c r="J5" s="763" t="s">
        <v>386</v>
      </c>
      <c r="K5" s="775"/>
      <c r="L5" s="775"/>
      <c r="M5" s="764"/>
      <c r="N5" s="776" t="s">
        <v>358</v>
      </c>
      <c r="O5" s="777"/>
      <c r="P5" s="778"/>
      <c r="Q5" s="760" t="s">
        <v>477</v>
      </c>
      <c r="R5" s="759" t="s">
        <v>2</v>
      </c>
      <c r="S5" s="760" t="s">
        <v>3</v>
      </c>
      <c r="T5" s="759" t="s">
        <v>4</v>
      </c>
      <c r="U5" s="457"/>
      <c r="V5" s="756" t="s">
        <v>100</v>
      </c>
      <c r="W5" s="756" t="s">
        <v>5</v>
      </c>
      <c r="X5" s="98"/>
      <c r="Y5" s="98"/>
      <c r="Z5" s="98"/>
      <c r="AA5" s="98"/>
      <c r="AB5" s="81"/>
      <c r="AC5" s="81"/>
      <c r="AD5" s="81"/>
      <c r="AE5" s="81"/>
      <c r="AF5" s="81"/>
      <c r="AG5" s="81"/>
      <c r="AH5" s="406"/>
      <c r="AI5" s="81"/>
    </row>
    <row r="6" spans="1:59" s="146" customFormat="1" ht="26.25" customHeight="1">
      <c r="A6" s="771"/>
      <c r="B6" s="772"/>
      <c r="C6" s="757"/>
      <c r="D6" s="780"/>
      <c r="E6" s="780"/>
      <c r="F6" s="780"/>
      <c r="G6" s="755"/>
      <c r="H6" s="755"/>
      <c r="I6" s="755"/>
      <c r="J6" s="756" t="s">
        <v>359</v>
      </c>
      <c r="K6" s="756" t="s">
        <v>40</v>
      </c>
      <c r="L6" s="763" t="s">
        <v>105</v>
      </c>
      <c r="M6" s="764"/>
      <c r="N6" s="756" t="s">
        <v>40</v>
      </c>
      <c r="O6" s="763" t="s">
        <v>37</v>
      </c>
      <c r="P6" s="764"/>
      <c r="Q6" s="761"/>
      <c r="R6" s="757"/>
      <c r="S6" s="761"/>
      <c r="T6" s="757"/>
      <c r="U6" s="456"/>
      <c r="V6" s="757"/>
      <c r="W6" s="757"/>
      <c r="X6" s="98"/>
      <c r="Y6" s="98"/>
      <c r="Z6" s="98"/>
      <c r="AA6" s="156"/>
      <c r="AB6" s="81"/>
      <c r="AC6" s="81"/>
      <c r="AD6" s="81"/>
      <c r="AE6" s="81"/>
      <c r="AF6" s="81"/>
      <c r="AG6" s="81"/>
      <c r="AH6" s="406">
        <v>7828214.5729999999</v>
      </c>
      <c r="AI6" s="81">
        <v>317439</v>
      </c>
    </row>
    <row r="7" spans="1:59" s="146" customFormat="1" ht="92.1" customHeight="1">
      <c r="A7" s="773"/>
      <c r="B7" s="774"/>
      <c r="C7" s="758"/>
      <c r="D7" s="781"/>
      <c r="E7" s="781"/>
      <c r="F7" s="780"/>
      <c r="G7" s="755"/>
      <c r="H7" s="755"/>
      <c r="I7" s="779"/>
      <c r="J7" s="758"/>
      <c r="K7" s="758"/>
      <c r="L7" s="95" t="s">
        <v>41</v>
      </c>
      <c r="M7" s="95" t="s">
        <v>390</v>
      </c>
      <c r="N7" s="758"/>
      <c r="O7" s="95" t="s">
        <v>41</v>
      </c>
      <c r="P7" s="157" t="s">
        <v>390</v>
      </c>
      <c r="Q7" s="762"/>
      <c r="R7" s="758"/>
      <c r="S7" s="762"/>
      <c r="T7" s="758"/>
      <c r="U7" s="458"/>
      <c r="V7" s="758"/>
      <c r="W7" s="758"/>
      <c r="X7" s="98"/>
      <c r="Y7" s="98"/>
      <c r="Z7" s="156"/>
      <c r="AA7" s="98"/>
      <c r="AB7" s="81"/>
      <c r="AC7" s="81"/>
      <c r="AD7" s="81"/>
      <c r="AE7" s="81"/>
      <c r="AF7" s="81"/>
      <c r="AG7" s="450"/>
      <c r="AH7" s="406">
        <v>6080417.5729999999</v>
      </c>
      <c r="AI7" s="81">
        <v>484353</v>
      </c>
    </row>
    <row r="8" spans="1:59" ht="26.25" hidden="1" customHeight="1">
      <c r="A8" s="102"/>
      <c r="B8" s="102"/>
      <c r="C8" s="102"/>
      <c r="D8" s="102"/>
      <c r="E8" s="102"/>
      <c r="F8" s="102"/>
      <c r="G8" s="102"/>
      <c r="H8" s="102"/>
      <c r="I8" s="102"/>
      <c r="J8" s="102"/>
      <c r="K8" s="87">
        <v>-444209.69999999925</v>
      </c>
      <c r="L8" s="87">
        <v>0</v>
      </c>
      <c r="M8" s="87">
        <v>10620</v>
      </c>
      <c r="N8" s="87">
        <v>264279.17300000042</v>
      </c>
      <c r="O8" s="87">
        <v>0</v>
      </c>
      <c r="P8" s="158">
        <v>0</v>
      </c>
      <c r="Q8" s="240"/>
      <c r="R8" s="159"/>
      <c r="S8" s="240"/>
      <c r="T8" s="159"/>
      <c r="U8" s="159"/>
      <c r="V8" s="160"/>
      <c r="W8" s="102"/>
      <c r="X8" s="161"/>
      <c r="Y8" s="161"/>
      <c r="Z8" s="86"/>
      <c r="AA8" s="161"/>
      <c r="AB8" s="62"/>
      <c r="AC8" s="62"/>
      <c r="AD8" s="62"/>
      <c r="AE8" s="62"/>
      <c r="AF8" s="62"/>
      <c r="AG8" s="62"/>
      <c r="AH8" s="406"/>
      <c r="AI8" s="62"/>
    </row>
    <row r="9" spans="1:59" ht="32.25" hidden="1" customHeight="1">
      <c r="A9" s="102"/>
      <c r="B9" s="102"/>
      <c r="C9" s="102"/>
      <c r="D9" s="102"/>
      <c r="E9" s="102"/>
      <c r="F9" s="102"/>
      <c r="G9" s="102"/>
      <c r="H9" s="102"/>
      <c r="I9" s="102"/>
      <c r="J9" s="102"/>
      <c r="K9" s="89">
        <v>15388955</v>
      </c>
      <c r="L9" s="89">
        <v>4595824</v>
      </c>
      <c r="M9" s="89">
        <v>7368532</v>
      </c>
      <c r="N9" s="89">
        <v>15206068</v>
      </c>
      <c r="O9" s="89">
        <v>4591300</v>
      </c>
      <c r="P9" s="90">
        <v>7189415</v>
      </c>
      <c r="Q9" s="241"/>
      <c r="R9" s="162"/>
      <c r="S9" s="241"/>
      <c r="T9" s="162"/>
      <c r="U9" s="162"/>
      <c r="V9" s="87"/>
      <c r="W9" s="87"/>
      <c r="X9" s="86"/>
      <c r="Y9" s="156" t="e">
        <f>N9-#REF!</f>
        <v>#REF!</v>
      </c>
      <c r="Z9" s="156" t="e">
        <f>P9-#REF!</f>
        <v>#REF!</v>
      </c>
      <c r="AA9" s="156" t="e">
        <f>#REF!-Z9</f>
        <v>#REF!</v>
      </c>
      <c r="AB9" s="62"/>
      <c r="AC9" s="62"/>
      <c r="AD9" s="62"/>
      <c r="AE9" s="62"/>
      <c r="AF9" s="62"/>
      <c r="AG9" s="62"/>
      <c r="AH9" s="406"/>
      <c r="AI9" s="62"/>
    </row>
    <row r="10" spans="1:59" ht="32.25" customHeight="1">
      <c r="A10" s="102"/>
      <c r="B10" s="102"/>
      <c r="C10" s="102" t="s">
        <v>6</v>
      </c>
      <c r="D10" s="102"/>
      <c r="E10" s="102"/>
      <c r="F10" s="102"/>
      <c r="G10" s="102"/>
      <c r="H10" s="102"/>
      <c r="I10" s="102"/>
      <c r="J10" s="102"/>
      <c r="K10" s="317">
        <f>+K15</f>
        <v>14391689.699999999</v>
      </c>
      <c r="L10" s="317">
        <f>+L15</f>
        <v>4549349</v>
      </c>
      <c r="M10" s="317">
        <f>+M15</f>
        <v>7012212</v>
      </c>
      <c r="N10" s="317">
        <f t="shared" ref="N10:T10" si="0">+N15</f>
        <v>0</v>
      </c>
      <c r="O10" s="317">
        <f t="shared" si="0"/>
        <v>0</v>
      </c>
      <c r="P10" s="317">
        <f t="shared" si="0"/>
        <v>0</v>
      </c>
      <c r="Q10" s="241">
        <f t="shared" si="0"/>
        <v>7181489.5726039987</v>
      </c>
      <c r="R10" s="317">
        <f t="shared" si="0"/>
        <v>14000</v>
      </c>
      <c r="S10" s="241">
        <f t="shared" si="0"/>
        <v>542637.90099999995</v>
      </c>
      <c r="T10" s="317">
        <f t="shared" si="0"/>
        <v>732874.18696399999</v>
      </c>
      <c r="U10" s="317"/>
      <c r="V10" s="87"/>
      <c r="W10" s="318" t="e">
        <f>+Q10+#REF!</f>
        <v>#REF!</v>
      </c>
      <c r="X10" s="87" t="e">
        <f>+T10+#REF!</f>
        <v>#REF!</v>
      </c>
      <c r="Y10" s="87" t="s">
        <v>435</v>
      </c>
      <c r="Z10" s="87" t="s">
        <v>435</v>
      </c>
      <c r="AA10" s="87"/>
      <c r="AB10" s="62"/>
      <c r="AC10" s="62"/>
      <c r="AD10" s="62"/>
      <c r="AE10" s="62"/>
      <c r="AF10" s="62"/>
      <c r="AG10" s="427" t="e">
        <f>+Q10+#REF!</f>
        <v>#REF!</v>
      </c>
      <c r="AH10" s="406" t="e">
        <f>+T10+#REF!</f>
        <v>#REF!</v>
      </c>
      <c r="AI10" s="64">
        <f>+AI7+AI6</f>
        <v>801792</v>
      </c>
    </row>
    <row r="11" spans="1:59" ht="38.25" customHeight="1">
      <c r="A11" s="4"/>
      <c r="B11" s="4"/>
      <c r="C11" s="4" t="s">
        <v>8</v>
      </c>
      <c r="D11" s="4"/>
      <c r="E11" s="4"/>
      <c r="F11" s="4"/>
      <c r="G11" s="4"/>
      <c r="H11" s="4"/>
      <c r="I11" s="4"/>
      <c r="J11" s="4"/>
      <c r="K11" s="14">
        <f>+K16+K18+K20+K22+K24+K29+K57+K66</f>
        <v>14391689.699999999</v>
      </c>
      <c r="L11" s="14">
        <f>+L16+L18+L20+L22+L24+L29+L57+L66</f>
        <v>4549349</v>
      </c>
      <c r="M11" s="14">
        <f>+M16+M18+M20+M22+M24+M29+M57+M66</f>
        <v>7012212</v>
      </c>
      <c r="N11" s="14">
        <f t="shared" ref="N11:T11" si="1">+N16+N18+N20+N22+N24+N29+N57+N66</f>
        <v>0</v>
      </c>
      <c r="O11" s="14">
        <f t="shared" si="1"/>
        <v>0</v>
      </c>
      <c r="P11" s="14">
        <f t="shared" si="1"/>
        <v>0</v>
      </c>
      <c r="Q11" s="14">
        <f t="shared" si="1"/>
        <v>6386512.5056039989</v>
      </c>
      <c r="R11" s="14">
        <f t="shared" si="1"/>
        <v>14000</v>
      </c>
      <c r="S11" s="321">
        <f t="shared" si="1"/>
        <v>542637.90099999995</v>
      </c>
      <c r="T11" s="14">
        <f t="shared" si="1"/>
        <v>542690.18696399999</v>
      </c>
      <c r="U11" s="14"/>
      <c r="V11" s="14"/>
      <c r="W11" s="15">
        <v>299.42700000000002</v>
      </c>
      <c r="X11" s="15"/>
      <c r="Y11" s="20"/>
      <c r="Z11" s="316"/>
      <c r="AA11" s="316"/>
      <c r="AB11" s="316"/>
      <c r="AC11" s="316"/>
      <c r="AD11" s="3"/>
      <c r="AE11" s="57"/>
      <c r="AF11" s="57"/>
      <c r="AG11" s="30"/>
      <c r="AH11" s="407">
        <v>317439</v>
      </c>
      <c r="AI11" s="16">
        <f>+T10-AI10</f>
        <v>-68917.813036000007</v>
      </c>
      <c r="AJ11" s="3"/>
      <c r="AK11" s="3"/>
      <c r="AL11" s="234"/>
      <c r="AM11" s="13"/>
      <c r="AN11" s="3"/>
      <c r="AO11" s="3"/>
      <c r="AP11" s="3"/>
      <c r="AQ11" s="3"/>
      <c r="AR11" s="3"/>
      <c r="AS11" s="3"/>
      <c r="AT11" s="3"/>
      <c r="AU11" s="3"/>
      <c r="AV11" s="3"/>
      <c r="AW11" s="3"/>
      <c r="AX11" s="3"/>
      <c r="AY11" s="3"/>
      <c r="AZ11" s="3"/>
      <c r="BA11" s="3"/>
      <c r="BB11" s="3"/>
      <c r="BC11" s="3"/>
      <c r="BD11" s="3"/>
      <c r="BE11" s="3"/>
      <c r="BF11" s="3"/>
      <c r="BG11" s="3"/>
    </row>
    <row r="12" spans="1:59" ht="38.25" customHeight="1">
      <c r="A12" s="4"/>
      <c r="B12" s="4"/>
      <c r="C12" s="4" t="s">
        <v>474</v>
      </c>
      <c r="D12" s="4"/>
      <c r="E12" s="4"/>
      <c r="F12" s="4"/>
      <c r="G12" s="4"/>
      <c r="H12" s="4"/>
      <c r="I12" s="4"/>
      <c r="J12" s="4"/>
      <c r="K12" s="14">
        <f t="shared" ref="K12:T12" si="2">+K68</f>
        <v>0</v>
      </c>
      <c r="L12" s="14">
        <f t="shared" si="2"/>
        <v>0</v>
      </c>
      <c r="M12" s="14">
        <f t="shared" si="2"/>
        <v>0</v>
      </c>
      <c r="N12" s="319">
        <f t="shared" si="2"/>
        <v>0</v>
      </c>
      <c r="O12" s="319">
        <f t="shared" si="2"/>
        <v>0</v>
      </c>
      <c r="P12" s="319">
        <f t="shared" si="2"/>
        <v>0</v>
      </c>
      <c r="Q12" s="319">
        <f t="shared" si="2"/>
        <v>794677.06700000004</v>
      </c>
      <c r="R12" s="319">
        <f t="shared" si="2"/>
        <v>0</v>
      </c>
      <c r="S12" s="321">
        <f t="shared" si="2"/>
        <v>0</v>
      </c>
      <c r="T12" s="319">
        <f t="shared" si="2"/>
        <v>190184</v>
      </c>
      <c r="U12" s="319"/>
      <c r="V12" s="14"/>
      <c r="W12" s="15" t="e">
        <f>+W10+W11</f>
        <v>#REF!</v>
      </c>
      <c r="X12" s="15"/>
      <c r="Y12" s="20"/>
      <c r="Z12" s="316"/>
      <c r="AA12" s="316"/>
      <c r="AB12" s="316"/>
      <c r="AC12" s="316"/>
      <c r="AD12" s="3"/>
      <c r="AE12" s="57"/>
      <c r="AF12" s="57"/>
      <c r="AG12" s="30"/>
      <c r="AH12" s="407">
        <v>637872</v>
      </c>
      <c r="AI12" s="3"/>
      <c r="AJ12" s="3"/>
      <c r="AK12" s="3"/>
      <c r="AL12" s="234"/>
      <c r="AM12" s="13"/>
      <c r="AN12" s="3"/>
      <c r="AO12" s="3"/>
      <c r="AP12" s="3"/>
      <c r="AQ12" s="3"/>
      <c r="AR12" s="3"/>
      <c r="AS12" s="3"/>
      <c r="AT12" s="3"/>
      <c r="AU12" s="3"/>
      <c r="AV12" s="3"/>
      <c r="AW12" s="3"/>
      <c r="AX12" s="3"/>
      <c r="AY12" s="3"/>
      <c r="AZ12" s="3"/>
      <c r="BA12" s="3"/>
      <c r="BB12" s="3"/>
      <c r="BC12" s="3"/>
      <c r="BD12" s="3"/>
      <c r="BE12" s="3"/>
      <c r="BF12" s="3"/>
      <c r="BG12" s="3"/>
    </row>
    <row r="13" spans="1:59" ht="38.25" customHeight="1">
      <c r="A13" s="4"/>
      <c r="B13" s="4"/>
      <c r="C13" s="4" t="s">
        <v>475</v>
      </c>
      <c r="D13" s="4"/>
      <c r="E13" s="4"/>
      <c r="F13" s="4"/>
      <c r="G13" s="4"/>
      <c r="H13" s="4"/>
      <c r="I13" s="4"/>
      <c r="J13" s="4"/>
      <c r="K13" s="14">
        <f t="shared" ref="K13:T13" si="3">+K10-K14</f>
        <v>14391689.699999999</v>
      </c>
      <c r="L13" s="14">
        <f t="shared" si="3"/>
        <v>4549349</v>
      </c>
      <c r="M13" s="14">
        <f t="shared" si="3"/>
        <v>7012212</v>
      </c>
      <c r="N13" s="319">
        <f t="shared" si="3"/>
        <v>0</v>
      </c>
      <c r="O13" s="319">
        <f t="shared" si="3"/>
        <v>0</v>
      </c>
      <c r="P13" s="319">
        <f t="shared" si="3"/>
        <v>0</v>
      </c>
      <c r="Q13" s="319">
        <f t="shared" si="3"/>
        <v>7181489.5726039987</v>
      </c>
      <c r="R13" s="319">
        <f t="shared" si="3"/>
        <v>14000</v>
      </c>
      <c r="S13" s="321">
        <f t="shared" si="3"/>
        <v>542637.90099999995</v>
      </c>
      <c r="T13" s="319">
        <f t="shared" si="3"/>
        <v>732874.18696399999</v>
      </c>
      <c r="U13" s="319"/>
      <c r="V13" s="14"/>
      <c r="W13" s="15"/>
      <c r="X13" s="15"/>
      <c r="Y13" s="20"/>
      <c r="Z13" s="316"/>
      <c r="AA13" s="316"/>
      <c r="AB13" s="316"/>
      <c r="AC13" s="316"/>
      <c r="AD13" s="3"/>
      <c r="AE13" s="57"/>
      <c r="AF13" s="57"/>
      <c r="AG13" s="30"/>
      <c r="AH13" s="407">
        <f>+AH12+AH11</f>
        <v>955311</v>
      </c>
      <c r="AI13" s="3"/>
      <c r="AJ13" s="3"/>
      <c r="AK13" s="3"/>
      <c r="AL13" s="234"/>
      <c r="AM13" s="13"/>
      <c r="AN13" s="3"/>
      <c r="AO13" s="3"/>
      <c r="AP13" s="3"/>
      <c r="AQ13" s="3"/>
      <c r="AR13" s="3"/>
      <c r="AS13" s="3"/>
      <c r="AT13" s="3"/>
      <c r="AU13" s="3"/>
      <c r="AV13" s="3"/>
      <c r="AW13" s="3"/>
      <c r="AX13" s="3"/>
      <c r="AY13" s="3"/>
      <c r="AZ13" s="3"/>
      <c r="BA13" s="3"/>
      <c r="BB13" s="3"/>
      <c r="BC13" s="3"/>
      <c r="BD13" s="3"/>
      <c r="BE13" s="3"/>
      <c r="BF13" s="3"/>
      <c r="BG13" s="3"/>
    </row>
    <row r="14" spans="1:59" ht="38.25" customHeight="1">
      <c r="A14" s="4"/>
      <c r="B14" s="4"/>
      <c r="C14" s="4" t="s">
        <v>476</v>
      </c>
      <c r="D14" s="4"/>
      <c r="E14" s="4"/>
      <c r="F14" s="4"/>
      <c r="G14" s="4"/>
      <c r="H14" s="4"/>
      <c r="I14" s="4"/>
      <c r="J14" s="4"/>
      <c r="K14" s="14">
        <v>0</v>
      </c>
      <c r="L14" s="14">
        <v>0</v>
      </c>
      <c r="M14" s="14">
        <v>0</v>
      </c>
      <c r="N14" s="14">
        <v>0</v>
      </c>
      <c r="O14" s="14">
        <v>0</v>
      </c>
      <c r="P14" s="14">
        <v>0</v>
      </c>
      <c r="Q14" s="14">
        <v>0</v>
      </c>
      <c r="R14" s="14">
        <v>0</v>
      </c>
      <c r="S14" s="321">
        <v>0</v>
      </c>
      <c r="T14" s="14">
        <v>0</v>
      </c>
      <c r="U14" s="14"/>
      <c r="V14" s="14"/>
      <c r="W14" s="15"/>
      <c r="X14" s="15"/>
      <c r="Y14" s="20"/>
      <c r="Z14" s="316"/>
      <c r="AA14" s="316"/>
      <c r="AB14" s="316"/>
      <c r="AC14" s="316"/>
      <c r="AD14" s="3"/>
      <c r="AE14" s="57"/>
      <c r="AF14" s="57"/>
      <c r="AG14" s="30"/>
      <c r="AH14" s="407"/>
      <c r="AI14" s="3"/>
      <c r="AJ14" s="3"/>
      <c r="AK14" s="3"/>
      <c r="AL14" s="234"/>
      <c r="AM14" s="13"/>
      <c r="AN14" s="3"/>
      <c r="AO14" s="3"/>
      <c r="AP14" s="3"/>
      <c r="AQ14" s="3"/>
      <c r="AR14" s="3"/>
      <c r="AS14" s="3"/>
      <c r="AT14" s="3"/>
      <c r="AU14" s="3"/>
      <c r="AV14" s="3"/>
      <c r="AW14" s="3"/>
      <c r="AX14" s="3"/>
      <c r="AY14" s="3"/>
      <c r="AZ14" s="3"/>
      <c r="BA14" s="3"/>
      <c r="BB14" s="3"/>
      <c r="BC14" s="3"/>
      <c r="BD14" s="3"/>
      <c r="BE14" s="3"/>
      <c r="BF14" s="3"/>
      <c r="BG14" s="3"/>
    </row>
    <row r="15" spans="1:59" ht="36.75" customHeight="1">
      <c r="A15" s="163"/>
      <c r="B15" s="163"/>
      <c r="C15" s="164" t="s">
        <v>387</v>
      </c>
      <c r="D15" s="164"/>
      <c r="E15" s="164"/>
      <c r="F15" s="164"/>
      <c r="G15" s="164"/>
      <c r="H15" s="164"/>
      <c r="I15" s="164"/>
      <c r="J15" s="163"/>
      <c r="K15" s="317">
        <f>+K16+K18+K20+K22+K24+K29+K57+K66+K68</f>
        <v>14391689.699999999</v>
      </c>
      <c r="L15" s="317">
        <f t="shared" ref="L15:T15" si="4">+L16+L18+L20+L22+L24+L29+L57+L66+L68</f>
        <v>4549349</v>
      </c>
      <c r="M15" s="317">
        <f t="shared" si="4"/>
        <v>7012212</v>
      </c>
      <c r="N15" s="317">
        <f t="shared" si="4"/>
        <v>0</v>
      </c>
      <c r="O15" s="317">
        <f t="shared" si="4"/>
        <v>0</v>
      </c>
      <c r="P15" s="317">
        <f t="shared" si="4"/>
        <v>0</v>
      </c>
      <c r="Q15" s="317">
        <f>+Q16+Q18+Q20+Q22+Q24+Q29+Q57+Q66+Q68+300</f>
        <v>7181489.5726039987</v>
      </c>
      <c r="R15" s="317">
        <f t="shared" si="4"/>
        <v>14000</v>
      </c>
      <c r="S15" s="241">
        <f t="shared" si="4"/>
        <v>542637.90099999995</v>
      </c>
      <c r="T15" s="317">
        <f t="shared" si="4"/>
        <v>732874.18696399999</v>
      </c>
      <c r="U15" s="317"/>
      <c r="V15" s="162"/>
      <c r="W15" s="166"/>
      <c r="X15" s="167"/>
      <c r="Y15" s="168"/>
      <c r="Z15" s="168"/>
      <c r="AA15" s="168"/>
      <c r="AB15" s="65"/>
      <c r="AC15" s="65"/>
      <c r="AD15" s="65"/>
      <c r="AE15" s="65"/>
      <c r="AF15" s="65"/>
      <c r="AG15" s="368" t="s">
        <v>484</v>
      </c>
      <c r="AH15" s="408" t="e">
        <f>+#REF!-#REF!</f>
        <v>#REF!</v>
      </c>
      <c r="AI15" s="66"/>
    </row>
    <row r="16" spans="1:59" ht="44.25" customHeight="1">
      <c r="A16" s="163" t="s">
        <v>47</v>
      </c>
      <c r="B16" s="163" t="s">
        <v>43</v>
      </c>
      <c r="C16" s="164" t="s">
        <v>10</v>
      </c>
      <c r="D16" s="164"/>
      <c r="E16" s="164"/>
      <c r="F16" s="164"/>
      <c r="G16" s="164"/>
      <c r="H16" s="164"/>
      <c r="I16" s="164"/>
      <c r="J16" s="169"/>
      <c r="K16" s="162">
        <v>639540</v>
      </c>
      <c r="L16" s="162">
        <v>0</v>
      </c>
      <c r="M16" s="162">
        <v>99580</v>
      </c>
      <c r="N16" s="162"/>
      <c r="O16" s="162"/>
      <c r="P16" s="165"/>
      <c r="Q16" s="241">
        <f>Q17</f>
        <v>99580</v>
      </c>
      <c r="R16" s="162">
        <f>R17</f>
        <v>0</v>
      </c>
      <c r="S16" s="241">
        <f>S17</f>
        <v>0</v>
      </c>
      <c r="T16" s="162">
        <f>T17</f>
        <v>43388.650964</v>
      </c>
      <c r="U16" s="162"/>
      <c r="V16" s="162"/>
      <c r="W16" s="169"/>
      <c r="X16" s="170" t="e">
        <f>+R10+#REF!</f>
        <v>#REF!</v>
      </c>
      <c r="Y16" s="168"/>
      <c r="Z16" s="168"/>
      <c r="AA16" s="168"/>
      <c r="AB16" s="67"/>
      <c r="AC16" s="67"/>
      <c r="AD16" s="67"/>
      <c r="AE16" s="67"/>
      <c r="AF16" s="67"/>
      <c r="AG16" s="67"/>
      <c r="AH16" s="409" t="e">
        <f>+#REF!-Q10</f>
        <v>#REF!</v>
      </c>
      <c r="AI16" s="67"/>
    </row>
    <row r="17" spans="1:35" ht="144">
      <c r="A17" s="95">
        <v>1</v>
      </c>
      <c r="B17" s="95"/>
      <c r="C17" s="112" t="s">
        <v>331</v>
      </c>
      <c r="D17" s="112" t="s">
        <v>514</v>
      </c>
      <c r="F17" s="112" t="s">
        <v>496</v>
      </c>
      <c r="G17" s="112">
        <v>7004692</v>
      </c>
      <c r="H17" s="112" t="s">
        <v>453</v>
      </c>
      <c r="I17" s="112" t="s">
        <v>515</v>
      </c>
      <c r="J17" s="370" t="s">
        <v>486</v>
      </c>
      <c r="K17" s="97">
        <v>108140.697932</v>
      </c>
      <c r="L17" s="97"/>
      <c r="M17" s="97">
        <v>99580</v>
      </c>
      <c r="N17" s="97"/>
      <c r="O17" s="97"/>
      <c r="P17" s="100"/>
      <c r="Q17" s="242">
        <v>99580</v>
      </c>
      <c r="R17" s="172"/>
      <c r="S17" s="444">
        <v>0</v>
      </c>
      <c r="T17" s="425">
        <v>43388.650964</v>
      </c>
      <c r="U17" s="425"/>
      <c r="V17" s="88" t="s">
        <v>360</v>
      </c>
      <c r="W17" s="88" t="s">
        <v>490</v>
      </c>
      <c r="X17" s="91" t="e">
        <f>+S10+#REF!</f>
        <v>#REF!</v>
      </c>
      <c r="Y17" s="156"/>
      <c r="Z17" s="156"/>
      <c r="AA17" s="156"/>
      <c r="AB17" s="68"/>
      <c r="AC17" s="68"/>
      <c r="AD17" s="68"/>
      <c r="AE17" s="68"/>
      <c r="AF17" s="68"/>
      <c r="AG17" s="392">
        <f t="shared" ref="AG17:AG82" si="5">+Q17-R17-S17-T17</f>
        <v>56191.349036</v>
      </c>
      <c r="AH17" s="414"/>
      <c r="AI17" s="69">
        <f>+T17-14700</f>
        <v>28688.650964</v>
      </c>
    </row>
    <row r="18" spans="1:35" ht="39.75" customHeight="1">
      <c r="A18" s="163" t="s">
        <v>55</v>
      </c>
      <c r="B18" s="163" t="s">
        <v>501</v>
      </c>
      <c r="C18" s="173" t="s">
        <v>13</v>
      </c>
      <c r="D18" s="173"/>
      <c r="E18" s="173"/>
      <c r="F18" s="173"/>
      <c r="G18" s="173"/>
      <c r="H18" s="173"/>
      <c r="I18" s="173"/>
      <c r="J18" s="174"/>
      <c r="K18" s="162">
        <f>+K19</f>
        <v>266725</v>
      </c>
      <c r="L18" s="162">
        <f t="shared" ref="L18:T18" si="6">+L19</f>
        <v>53525</v>
      </c>
      <c r="M18" s="162">
        <f t="shared" si="6"/>
        <v>185000</v>
      </c>
      <c r="N18" s="162">
        <f t="shared" si="6"/>
        <v>0</v>
      </c>
      <c r="O18" s="162">
        <f t="shared" si="6"/>
        <v>0</v>
      </c>
      <c r="P18" s="162">
        <f t="shared" si="6"/>
        <v>0</v>
      </c>
      <c r="Q18" s="426">
        <f t="shared" si="6"/>
        <v>53536.641000000003</v>
      </c>
      <c r="R18" s="162">
        <f t="shared" si="6"/>
        <v>0</v>
      </c>
      <c r="S18" s="241">
        <f t="shared" si="6"/>
        <v>0</v>
      </c>
      <c r="T18" s="162">
        <f t="shared" si="6"/>
        <v>0</v>
      </c>
      <c r="U18" s="162"/>
      <c r="V18" s="162"/>
      <c r="W18" s="166"/>
      <c r="X18" s="175" t="e">
        <f>+T8+#REF!</f>
        <v>#REF!</v>
      </c>
      <c r="Y18" s="168"/>
      <c r="Z18" s="168"/>
      <c r="AA18" s="168"/>
      <c r="AB18" s="70"/>
      <c r="AC18" s="70"/>
      <c r="AD18" s="70"/>
      <c r="AE18" s="70"/>
      <c r="AF18" s="70"/>
      <c r="AG18" s="392">
        <f>+Q18-R18-S18-T18</f>
        <v>53536.641000000003</v>
      </c>
      <c r="AH18" s="409"/>
      <c r="AI18" s="70"/>
    </row>
    <row r="19" spans="1:35" ht="145.5" customHeight="1">
      <c r="A19" s="95">
        <v>2</v>
      </c>
      <c r="B19" s="95">
        <v>1</v>
      </c>
      <c r="C19" s="112" t="s">
        <v>233</v>
      </c>
      <c r="D19" s="112"/>
      <c r="E19" s="112"/>
      <c r="F19" s="112"/>
      <c r="G19" s="112"/>
      <c r="H19" s="112"/>
      <c r="I19" s="112"/>
      <c r="J19" s="370" t="s">
        <v>367</v>
      </c>
      <c r="K19" s="97">
        <v>266725</v>
      </c>
      <c r="L19" s="97">
        <v>53525</v>
      </c>
      <c r="M19" s="97">
        <v>185000</v>
      </c>
      <c r="N19" s="97"/>
      <c r="O19" s="97"/>
      <c r="P19" s="100"/>
      <c r="Q19" s="425">
        <v>53536.641000000003</v>
      </c>
      <c r="R19" s="172"/>
      <c r="S19" s="444"/>
      <c r="T19" s="373"/>
      <c r="U19" s="373"/>
      <c r="V19" s="88" t="s">
        <v>368</v>
      </c>
      <c r="W19" s="252" t="s">
        <v>517</v>
      </c>
      <c r="X19" s="91"/>
      <c r="Y19" s="156"/>
      <c r="Z19" s="156"/>
      <c r="AA19" s="156"/>
      <c r="AB19" s="68"/>
      <c r="AC19" s="68"/>
      <c r="AD19" s="68"/>
      <c r="AE19" s="68"/>
      <c r="AF19" s="68"/>
      <c r="AG19" s="392">
        <f>+Q19-R19-S19-T19</f>
        <v>53536.641000000003</v>
      </c>
      <c r="AH19" s="414" t="e">
        <f>+#REF!+#REF!+#REF!+#REF!+'8.VON DAT TANG THEM'!S42+'8.VON DAT TANG THEM'!T42</f>
        <v>#REF!</v>
      </c>
      <c r="AI19" s="69"/>
    </row>
    <row r="20" spans="1:35" ht="39.75" customHeight="1">
      <c r="A20" s="163" t="s">
        <v>55</v>
      </c>
      <c r="B20" s="163" t="s">
        <v>47</v>
      </c>
      <c r="C20" s="173" t="s">
        <v>12</v>
      </c>
      <c r="D20" s="173"/>
      <c r="E20" s="173"/>
      <c r="F20" s="173"/>
      <c r="G20" s="173"/>
      <c r="H20" s="173"/>
      <c r="I20" s="173"/>
      <c r="J20" s="174"/>
      <c r="K20" s="162">
        <v>50000</v>
      </c>
      <c r="L20" s="162">
        <v>0</v>
      </c>
      <c r="M20" s="162">
        <v>50000</v>
      </c>
      <c r="N20" s="162"/>
      <c r="O20" s="162"/>
      <c r="P20" s="165"/>
      <c r="Q20" s="241">
        <f>Q21</f>
        <v>50000</v>
      </c>
      <c r="R20" s="162">
        <f>R21</f>
        <v>0</v>
      </c>
      <c r="S20" s="241">
        <f>S21</f>
        <v>0</v>
      </c>
      <c r="T20" s="162">
        <f>T21</f>
        <v>0</v>
      </c>
      <c r="U20" s="162"/>
      <c r="V20" s="162"/>
      <c r="W20" s="166"/>
      <c r="X20" s="175" t="e">
        <f>+T10+#REF!</f>
        <v>#REF!</v>
      </c>
      <c r="Y20" s="168"/>
      <c r="Z20" s="168"/>
      <c r="AA20" s="168"/>
      <c r="AB20" s="70"/>
      <c r="AC20" s="70"/>
      <c r="AD20" s="70"/>
      <c r="AE20" s="70"/>
      <c r="AF20" s="70"/>
      <c r="AG20" s="392">
        <f t="shared" si="5"/>
        <v>50000</v>
      </c>
      <c r="AH20" s="409"/>
      <c r="AI20" s="70"/>
    </row>
    <row r="21" spans="1:35" ht="91.5" customHeight="1">
      <c r="A21" s="176">
        <v>2</v>
      </c>
      <c r="B21" s="429">
        <v>1</v>
      </c>
      <c r="C21" s="430" t="s">
        <v>169</v>
      </c>
      <c r="D21" s="177"/>
      <c r="E21" s="177"/>
      <c r="F21" s="177"/>
      <c r="G21" s="177"/>
      <c r="H21" s="177"/>
      <c r="I21" s="177"/>
      <c r="J21" s="178" t="s">
        <v>391</v>
      </c>
      <c r="K21" s="179">
        <v>50000</v>
      </c>
      <c r="L21" s="179"/>
      <c r="M21" s="179">
        <v>50000</v>
      </c>
      <c r="N21" s="179"/>
      <c r="O21" s="179"/>
      <c r="P21" s="180"/>
      <c r="Q21" s="243">
        <v>50000</v>
      </c>
      <c r="R21" s="179"/>
      <c r="S21" s="243"/>
      <c r="T21" s="179"/>
      <c r="U21" s="179"/>
      <c r="V21" s="178" t="s">
        <v>489</v>
      </c>
      <c r="W21" s="178">
        <f>+Q21+Q26+Q27+Q28+Q31+Q33+Q34+Q44+Q45+Q48+Q50+Q52+Q63+Q67</f>
        <v>3315422</v>
      </c>
      <c r="X21" s="182"/>
      <c r="Y21" s="183"/>
      <c r="Z21" s="183"/>
      <c r="AA21" s="183"/>
      <c r="AB21" s="71"/>
      <c r="AC21" s="71"/>
      <c r="AD21" s="71"/>
      <c r="AE21" s="71"/>
      <c r="AF21" s="71"/>
      <c r="AG21" s="392">
        <f t="shared" si="5"/>
        <v>50000</v>
      </c>
      <c r="AH21" s="410" t="e">
        <f>+AH19+AH20</f>
        <v>#REF!</v>
      </c>
      <c r="AI21" s="71"/>
    </row>
    <row r="22" spans="1:35" ht="36.75" customHeight="1">
      <c r="A22" s="163" t="s">
        <v>54</v>
      </c>
      <c r="B22" s="163" t="s">
        <v>46</v>
      </c>
      <c r="C22" s="164" t="s">
        <v>56</v>
      </c>
      <c r="D22" s="164"/>
      <c r="E22" s="164"/>
      <c r="F22" s="164"/>
      <c r="G22" s="164"/>
      <c r="H22" s="164"/>
      <c r="I22" s="164"/>
      <c r="J22" s="166"/>
      <c r="K22" s="162">
        <v>22000</v>
      </c>
      <c r="L22" s="162">
        <v>0</v>
      </c>
      <c r="M22" s="162">
        <v>15000</v>
      </c>
      <c r="N22" s="162"/>
      <c r="O22" s="162"/>
      <c r="P22" s="165"/>
      <c r="Q22" s="241">
        <f>+Q23</f>
        <v>15000</v>
      </c>
      <c r="R22" s="162">
        <f>R23</f>
        <v>0</v>
      </c>
      <c r="S22" s="241">
        <f>S23</f>
        <v>5000</v>
      </c>
      <c r="T22" s="162">
        <f>T23</f>
        <v>10000</v>
      </c>
      <c r="U22" s="162"/>
      <c r="V22" s="166"/>
      <c r="W22" s="166"/>
      <c r="X22" s="184"/>
      <c r="Y22" s="167"/>
      <c r="Z22" s="167"/>
      <c r="AA22" s="167"/>
      <c r="AB22" s="70"/>
      <c r="AC22" s="70"/>
      <c r="AD22" s="70"/>
      <c r="AE22" s="70"/>
      <c r="AF22" s="70"/>
      <c r="AG22" s="392">
        <f t="shared" si="5"/>
        <v>0</v>
      </c>
      <c r="AH22" s="409" t="e">
        <f>+#REF!+#REF!+#REF!+#REF!+#REF!+'8.VON DAT TANG THEM'!S42+'8.VON DAT TANG THEM'!T42</f>
        <v>#REF!</v>
      </c>
      <c r="AI22" s="70"/>
    </row>
    <row r="23" spans="1:35" ht="110.25" customHeight="1">
      <c r="A23" s="95">
        <v>3</v>
      </c>
      <c r="B23" s="95">
        <v>1</v>
      </c>
      <c r="C23" s="185" t="s">
        <v>459</v>
      </c>
      <c r="D23" s="186" t="s">
        <v>460</v>
      </c>
      <c r="E23" s="187" t="s">
        <v>461</v>
      </c>
      <c r="F23" s="188" t="s">
        <v>462</v>
      </c>
      <c r="G23" s="189">
        <v>7981390</v>
      </c>
      <c r="H23" s="190">
        <v>351</v>
      </c>
      <c r="I23" s="191" t="s">
        <v>454</v>
      </c>
      <c r="J23" s="88" t="s">
        <v>500</v>
      </c>
      <c r="K23" s="97">
        <v>22000</v>
      </c>
      <c r="L23" s="97"/>
      <c r="M23" s="97">
        <v>15000</v>
      </c>
      <c r="N23" s="97"/>
      <c r="O23" s="97"/>
      <c r="P23" s="100"/>
      <c r="Q23" s="242">
        <v>15000</v>
      </c>
      <c r="R23" s="172"/>
      <c r="S23" s="242">
        <v>5000</v>
      </c>
      <c r="T23" s="405">
        <v>10000</v>
      </c>
      <c r="U23" s="405"/>
      <c r="V23" s="88" t="s">
        <v>524</v>
      </c>
      <c r="W23" s="88" t="s">
        <v>507</v>
      </c>
      <c r="X23" s="153"/>
      <c r="Y23" s="156"/>
      <c r="Z23" s="156"/>
      <c r="AA23" s="156"/>
      <c r="AB23" s="68"/>
      <c r="AC23" s="68"/>
      <c r="AD23" s="68"/>
      <c r="AE23" s="68"/>
      <c r="AF23" s="68"/>
      <c r="AG23" s="392">
        <f t="shared" si="5"/>
        <v>0</v>
      </c>
      <c r="AH23" s="414"/>
      <c r="AI23" s="68"/>
    </row>
    <row r="24" spans="1:35" ht="39" customHeight="1">
      <c r="A24" s="163" t="s">
        <v>58</v>
      </c>
      <c r="B24" s="163" t="s">
        <v>55</v>
      </c>
      <c r="C24" s="164" t="s">
        <v>15</v>
      </c>
      <c r="D24" s="164"/>
      <c r="E24" s="164"/>
      <c r="F24" s="164"/>
      <c r="G24" s="164"/>
      <c r="H24" s="164"/>
      <c r="I24" s="164"/>
      <c r="J24" s="166"/>
      <c r="K24" s="162">
        <v>866654</v>
      </c>
      <c r="L24" s="162">
        <v>200000</v>
      </c>
      <c r="M24" s="162">
        <v>535724</v>
      </c>
      <c r="N24" s="162"/>
      <c r="O24" s="162"/>
      <c r="P24" s="165"/>
      <c r="Q24" s="241">
        <f>SUM(Q25:Q28)</f>
        <v>605354</v>
      </c>
      <c r="R24" s="162">
        <f>SUM(R25:R28)</f>
        <v>0</v>
      </c>
      <c r="S24" s="241">
        <f>SUM(S25:S28)</f>
        <v>30100</v>
      </c>
      <c r="T24" s="162">
        <f>SUM(T25:T28)</f>
        <v>97583</v>
      </c>
      <c r="U24" s="162"/>
      <c r="V24" s="162"/>
      <c r="W24" s="166"/>
      <c r="X24" s="184"/>
      <c r="Y24" s="167"/>
      <c r="Z24" s="167"/>
      <c r="AA24" s="167"/>
      <c r="AB24" s="70"/>
      <c r="AC24" s="70"/>
      <c r="AD24" s="70"/>
      <c r="AE24" s="70"/>
      <c r="AF24" s="70"/>
      <c r="AG24" s="392">
        <f t="shared" si="5"/>
        <v>477671</v>
      </c>
      <c r="AH24" s="409" t="e">
        <f>+AH22+AH20</f>
        <v>#REF!</v>
      </c>
      <c r="AI24" s="70"/>
    </row>
    <row r="25" spans="1:35" ht="252">
      <c r="A25" s="95">
        <v>4</v>
      </c>
      <c r="B25" s="95">
        <v>1</v>
      </c>
      <c r="C25" s="147" t="s">
        <v>442</v>
      </c>
      <c r="D25" s="149" t="s">
        <v>443</v>
      </c>
      <c r="E25" s="145" t="s">
        <v>444</v>
      </c>
      <c r="F25" s="148" t="s">
        <v>440</v>
      </c>
      <c r="G25" s="192">
        <v>7912689</v>
      </c>
      <c r="H25" s="148">
        <v>221</v>
      </c>
      <c r="I25" s="148" t="s">
        <v>441</v>
      </c>
      <c r="J25" s="449" t="s">
        <v>512</v>
      </c>
      <c r="K25" s="236">
        <v>535992</v>
      </c>
      <c r="L25" s="97">
        <v>200000</v>
      </c>
      <c r="M25" s="97">
        <v>266062</v>
      </c>
      <c r="N25" s="97"/>
      <c r="O25" s="97"/>
      <c r="P25" s="100"/>
      <c r="Q25" s="331">
        <v>335692</v>
      </c>
      <c r="R25" s="172"/>
      <c r="S25" s="242">
        <v>30000</v>
      </c>
      <c r="T25" s="405">
        <v>97583</v>
      </c>
      <c r="U25" s="405"/>
      <c r="V25" s="88" t="s">
        <v>489</v>
      </c>
      <c r="W25" s="88"/>
      <c r="X25" s="153"/>
      <c r="Y25" s="156"/>
      <c r="Z25" s="156"/>
      <c r="AA25" s="156"/>
      <c r="AB25" s="68"/>
      <c r="AC25" s="68"/>
      <c r="AD25" s="68"/>
      <c r="AE25" s="68"/>
      <c r="AF25" s="68"/>
      <c r="AG25" s="392">
        <f t="shared" si="5"/>
        <v>208109</v>
      </c>
      <c r="AH25" s="414"/>
      <c r="AI25" s="68"/>
    </row>
    <row r="26" spans="1:35" ht="67.2">
      <c r="A26" s="193">
        <v>5</v>
      </c>
      <c r="B26" s="431">
        <v>2</v>
      </c>
      <c r="C26" s="432" t="s">
        <v>170</v>
      </c>
      <c r="D26" s="194"/>
      <c r="E26" s="194"/>
      <c r="F26" s="194"/>
      <c r="G26" s="194"/>
      <c r="H26" s="194"/>
      <c r="I26" s="194"/>
      <c r="J26" s="195" t="s">
        <v>369</v>
      </c>
      <c r="K26" s="196">
        <v>99662</v>
      </c>
      <c r="L26" s="196"/>
      <c r="M26" s="196">
        <v>99662</v>
      </c>
      <c r="N26" s="196"/>
      <c r="O26" s="196"/>
      <c r="P26" s="197"/>
      <c r="Q26" s="244">
        <v>99662</v>
      </c>
      <c r="R26" s="196"/>
      <c r="S26" s="244"/>
      <c r="T26" s="196"/>
      <c r="U26" s="196"/>
      <c r="V26" s="195" t="s">
        <v>489</v>
      </c>
      <c r="W26" s="195"/>
      <c r="X26" s="199"/>
      <c r="Y26" s="200"/>
      <c r="Z26" s="200"/>
      <c r="AA26" s="200"/>
      <c r="AB26" s="73"/>
      <c r="AC26" s="73"/>
      <c r="AD26" s="73"/>
      <c r="AE26" s="73"/>
      <c r="AF26" s="73"/>
      <c r="AG26" s="392">
        <f t="shared" si="5"/>
        <v>99662</v>
      </c>
      <c r="AH26" s="415"/>
      <c r="AI26" s="73"/>
    </row>
    <row r="27" spans="1:35" ht="67.2">
      <c r="A27" s="193">
        <v>6</v>
      </c>
      <c r="B27" s="431">
        <v>3</v>
      </c>
      <c r="C27" s="432" t="s">
        <v>171</v>
      </c>
      <c r="D27" s="194"/>
      <c r="E27" s="194"/>
      <c r="F27" s="194"/>
      <c r="G27" s="194"/>
      <c r="H27" s="194"/>
      <c r="I27" s="194"/>
      <c r="J27" s="195" t="s">
        <v>369</v>
      </c>
      <c r="K27" s="196">
        <v>120000</v>
      </c>
      <c r="L27" s="196"/>
      <c r="M27" s="196">
        <v>120000</v>
      </c>
      <c r="N27" s="196"/>
      <c r="O27" s="196"/>
      <c r="P27" s="197"/>
      <c r="Q27" s="244">
        <v>120000</v>
      </c>
      <c r="R27" s="196"/>
      <c r="S27" s="244">
        <v>100</v>
      </c>
      <c r="T27" s="442">
        <v>0</v>
      </c>
      <c r="U27" s="442"/>
      <c r="V27" s="195" t="s">
        <v>489</v>
      </c>
      <c r="W27" s="195" t="s">
        <v>503</v>
      </c>
      <c r="X27" s="199"/>
      <c r="Y27" s="200"/>
      <c r="Z27" s="200"/>
      <c r="AA27" s="200"/>
      <c r="AB27" s="73"/>
      <c r="AC27" s="73"/>
      <c r="AD27" s="73"/>
      <c r="AE27" s="73"/>
      <c r="AF27" s="73"/>
      <c r="AG27" s="392">
        <f t="shared" si="5"/>
        <v>119900</v>
      </c>
      <c r="AH27" s="415"/>
      <c r="AI27" s="73"/>
    </row>
    <row r="28" spans="1:35" ht="75.75" customHeight="1">
      <c r="A28" s="176">
        <v>7</v>
      </c>
      <c r="B28" s="429">
        <v>4</v>
      </c>
      <c r="C28" s="430" t="s">
        <v>172</v>
      </c>
      <c r="D28" s="177"/>
      <c r="E28" s="177"/>
      <c r="F28" s="177"/>
      <c r="G28" s="177"/>
      <c r="H28" s="177"/>
      <c r="I28" s="177"/>
      <c r="J28" s="176" t="s">
        <v>369</v>
      </c>
      <c r="K28" s="179">
        <v>111000</v>
      </c>
      <c r="L28" s="179"/>
      <c r="M28" s="179">
        <v>50000</v>
      </c>
      <c r="N28" s="179"/>
      <c r="O28" s="179"/>
      <c r="P28" s="180"/>
      <c r="Q28" s="243">
        <v>50000</v>
      </c>
      <c r="R28" s="179"/>
      <c r="S28" s="243"/>
      <c r="T28" s="179"/>
      <c r="U28" s="179"/>
      <c r="V28" s="178" t="s">
        <v>524</v>
      </c>
      <c r="W28" s="178"/>
      <c r="X28" s="182"/>
      <c r="Y28" s="183"/>
      <c r="Z28" s="183"/>
      <c r="AA28" s="183"/>
      <c r="AB28" s="71"/>
      <c r="AC28" s="71"/>
      <c r="AD28" s="71"/>
      <c r="AE28" s="71"/>
      <c r="AF28" s="71"/>
      <c r="AG28" s="392">
        <f t="shared" si="5"/>
        <v>50000</v>
      </c>
      <c r="AH28" s="410"/>
      <c r="AI28" s="71"/>
    </row>
    <row r="29" spans="1:35" ht="37.5" customHeight="1">
      <c r="A29" s="163" t="s">
        <v>60</v>
      </c>
      <c r="B29" s="163" t="s">
        <v>49</v>
      </c>
      <c r="C29" s="164" t="s">
        <v>17</v>
      </c>
      <c r="D29" s="164"/>
      <c r="E29" s="164"/>
      <c r="F29" s="164"/>
      <c r="G29" s="164"/>
      <c r="H29" s="164"/>
      <c r="I29" s="164"/>
      <c r="J29" s="163"/>
      <c r="K29" s="162">
        <v>11351111</v>
      </c>
      <c r="L29" s="162">
        <v>4050824</v>
      </c>
      <c r="M29" s="162">
        <v>5176746</v>
      </c>
      <c r="N29" s="162"/>
      <c r="O29" s="162"/>
      <c r="P29" s="165"/>
      <c r="Q29" s="241">
        <f>+Q30+Q41+Q55</f>
        <v>4701020.9629999995</v>
      </c>
      <c r="R29" s="162">
        <f>+R30+R41+R55</f>
        <v>0</v>
      </c>
      <c r="S29" s="241">
        <f>+S30+S41+S55</f>
        <v>431322</v>
      </c>
      <c r="T29" s="162">
        <f>+T30+T41+T55</f>
        <v>283231</v>
      </c>
      <c r="U29" s="162"/>
      <c r="V29" s="162"/>
      <c r="W29" s="166"/>
      <c r="X29" s="167"/>
      <c r="Y29" s="168"/>
      <c r="Z29" s="168"/>
      <c r="AA29" s="168"/>
      <c r="AB29" s="65"/>
      <c r="AC29" s="65"/>
      <c r="AD29" s="65"/>
      <c r="AE29" s="65"/>
      <c r="AF29" s="65"/>
      <c r="AG29" s="392">
        <f t="shared" si="5"/>
        <v>3986467.9629999995</v>
      </c>
      <c r="AH29" s="408"/>
      <c r="AI29" s="65"/>
    </row>
    <row r="30" spans="1:35" ht="51.75" customHeight="1">
      <c r="A30" s="163" t="s">
        <v>61</v>
      </c>
      <c r="B30" s="163" t="s">
        <v>392</v>
      </c>
      <c r="C30" s="201" t="s">
        <v>62</v>
      </c>
      <c r="D30" s="201"/>
      <c r="E30" s="201"/>
      <c r="F30" s="201"/>
      <c r="G30" s="201"/>
      <c r="H30" s="201"/>
      <c r="I30" s="201"/>
      <c r="J30" s="169"/>
      <c r="K30" s="317">
        <f t="shared" ref="K30:T30" si="7">SUM(K31:K40)</f>
        <v>1441330</v>
      </c>
      <c r="L30" s="317">
        <f t="shared" si="7"/>
        <v>685293</v>
      </c>
      <c r="M30" s="317">
        <f t="shared" si="7"/>
        <v>356438</v>
      </c>
      <c r="N30" s="241">
        <f t="shared" si="7"/>
        <v>0</v>
      </c>
      <c r="O30" s="241">
        <f t="shared" si="7"/>
        <v>0</v>
      </c>
      <c r="P30" s="241">
        <f t="shared" si="7"/>
        <v>0</v>
      </c>
      <c r="Q30" s="241">
        <f t="shared" si="7"/>
        <v>285983</v>
      </c>
      <c r="R30" s="241">
        <f t="shared" si="7"/>
        <v>0</v>
      </c>
      <c r="S30" s="241">
        <f t="shared" si="7"/>
        <v>3000</v>
      </c>
      <c r="T30" s="241">
        <f t="shared" si="7"/>
        <v>23500</v>
      </c>
      <c r="U30" s="241"/>
      <c r="V30" s="162"/>
      <c r="W30" s="166"/>
      <c r="X30" s="202"/>
      <c r="Y30" s="168"/>
      <c r="Z30" s="168"/>
      <c r="AA30" s="168"/>
      <c r="AB30" s="74"/>
      <c r="AC30" s="74"/>
      <c r="AD30" s="74">
        <v>269947</v>
      </c>
      <c r="AE30" s="74"/>
      <c r="AF30" s="74"/>
      <c r="AG30" s="392">
        <f t="shared" si="5"/>
        <v>259483</v>
      </c>
      <c r="AH30" s="409"/>
      <c r="AI30" s="74"/>
    </row>
    <row r="31" spans="1:35" ht="132" customHeight="1">
      <c r="A31" s="176">
        <v>8</v>
      </c>
      <c r="B31" s="176">
        <v>1</v>
      </c>
      <c r="C31" s="203" t="s">
        <v>393</v>
      </c>
      <c r="D31" s="203"/>
      <c r="E31" s="203"/>
      <c r="F31" s="203"/>
      <c r="G31" s="203"/>
      <c r="H31" s="203"/>
      <c r="I31" s="203"/>
      <c r="J31" s="178" t="s">
        <v>394</v>
      </c>
      <c r="K31" s="179">
        <v>414599</v>
      </c>
      <c r="L31" s="179">
        <v>50000</v>
      </c>
      <c r="M31" s="181">
        <v>15000</v>
      </c>
      <c r="N31" s="179"/>
      <c r="O31" s="179"/>
      <c r="P31" s="204"/>
      <c r="Q31" s="245">
        <v>14545</v>
      </c>
      <c r="R31" s="181"/>
      <c r="S31" s="245"/>
      <c r="T31" s="181"/>
      <c r="U31" s="181"/>
      <c r="V31" s="178" t="s">
        <v>66</v>
      </c>
      <c r="W31" s="178" t="s">
        <v>519</v>
      </c>
      <c r="X31" s="205"/>
      <c r="Y31" s="183"/>
      <c r="Z31" s="183"/>
      <c r="AA31" s="183"/>
      <c r="AB31" s="75"/>
      <c r="AC31" s="75"/>
      <c r="AD31" s="75"/>
      <c r="AE31" s="75"/>
      <c r="AF31" s="75"/>
      <c r="AG31" s="392">
        <f t="shared" si="5"/>
        <v>14545</v>
      </c>
      <c r="AH31" s="410"/>
      <c r="AI31" s="75"/>
    </row>
    <row r="32" spans="1:35" ht="96.75" customHeight="1">
      <c r="A32" s="176">
        <v>9</v>
      </c>
      <c r="B32" s="95">
        <v>2</v>
      </c>
      <c r="C32" s="114" t="s">
        <v>395</v>
      </c>
      <c r="D32" s="203"/>
      <c r="E32" s="203"/>
      <c r="F32" s="203"/>
      <c r="G32" s="203"/>
      <c r="H32" s="203"/>
      <c r="I32" s="203"/>
      <c r="J32" s="92" t="s">
        <v>371</v>
      </c>
      <c r="K32" s="97">
        <v>150000</v>
      </c>
      <c r="L32" s="97"/>
      <c r="M32" s="97">
        <v>100000</v>
      </c>
      <c r="N32" s="97"/>
      <c r="O32" s="97"/>
      <c r="P32" s="100"/>
      <c r="Q32" s="304">
        <v>100000</v>
      </c>
      <c r="R32" s="97"/>
      <c r="S32" s="304"/>
      <c r="T32" s="97"/>
      <c r="U32" s="97"/>
      <c r="V32" s="88" t="s">
        <v>523</v>
      </c>
      <c r="W32" s="88"/>
      <c r="X32" s="182"/>
      <c r="Y32" s="183"/>
      <c r="Z32" s="183"/>
      <c r="AA32" s="183"/>
      <c r="AB32" s="71"/>
      <c r="AC32" s="71"/>
      <c r="AD32" s="71"/>
      <c r="AE32" s="71"/>
      <c r="AF32" s="71"/>
      <c r="AG32" s="392">
        <f t="shared" si="5"/>
        <v>100000</v>
      </c>
      <c r="AH32" s="412"/>
      <c r="AI32" s="305"/>
    </row>
    <row r="33" spans="1:44" ht="110.25" customHeight="1">
      <c r="A33" s="193">
        <v>10</v>
      </c>
      <c r="B33" s="431">
        <v>3</v>
      </c>
      <c r="C33" s="433" t="s">
        <v>173</v>
      </c>
      <c r="D33" s="207"/>
      <c r="E33" s="207"/>
      <c r="F33" s="207"/>
      <c r="G33" s="207"/>
      <c r="H33" s="207"/>
      <c r="I33" s="207"/>
      <c r="J33" s="208" t="s">
        <v>371</v>
      </c>
      <c r="K33" s="196">
        <v>20000</v>
      </c>
      <c r="L33" s="196"/>
      <c r="M33" s="196">
        <v>20000</v>
      </c>
      <c r="N33" s="196"/>
      <c r="O33" s="196"/>
      <c r="P33" s="197"/>
      <c r="Q33" s="244">
        <v>20000</v>
      </c>
      <c r="R33" s="196"/>
      <c r="S33" s="244"/>
      <c r="T33" s="196"/>
      <c r="U33" s="196"/>
      <c r="V33" s="209" t="s">
        <v>524</v>
      </c>
      <c r="W33" s="195"/>
      <c r="X33" s="210"/>
      <c r="Y33" s="200"/>
      <c r="Z33" s="200"/>
      <c r="AA33" s="200"/>
      <c r="AB33" s="76"/>
      <c r="AC33" s="76"/>
      <c r="AD33" s="76"/>
      <c r="AE33" s="76"/>
      <c r="AF33" s="76"/>
      <c r="AG33" s="392">
        <f t="shared" si="5"/>
        <v>20000</v>
      </c>
      <c r="AH33" s="415"/>
      <c r="AI33" s="76"/>
    </row>
    <row r="34" spans="1:44" ht="96.75" customHeight="1">
      <c r="A34" s="176">
        <v>11</v>
      </c>
      <c r="B34" s="429">
        <v>4</v>
      </c>
      <c r="C34" s="434" t="s">
        <v>174</v>
      </c>
      <c r="D34" s="203"/>
      <c r="E34" s="203"/>
      <c r="F34" s="203"/>
      <c r="G34" s="203"/>
      <c r="H34" s="203"/>
      <c r="I34" s="203"/>
      <c r="J34" s="206" t="s">
        <v>371</v>
      </c>
      <c r="K34" s="179">
        <v>23000</v>
      </c>
      <c r="L34" s="179"/>
      <c r="M34" s="179">
        <v>23000</v>
      </c>
      <c r="N34" s="179"/>
      <c r="O34" s="179"/>
      <c r="P34" s="180"/>
      <c r="Q34" s="243">
        <v>23000</v>
      </c>
      <c r="R34" s="179"/>
      <c r="S34" s="243"/>
      <c r="T34" s="179"/>
      <c r="U34" s="179"/>
      <c r="V34" s="178" t="s">
        <v>489</v>
      </c>
      <c r="W34" s="206"/>
      <c r="X34" s="211"/>
      <c r="Y34" s="183"/>
      <c r="Z34" s="183"/>
      <c r="AA34" s="183"/>
      <c r="AB34" s="77"/>
      <c r="AC34" s="77"/>
      <c r="AD34" s="77"/>
      <c r="AE34" s="77"/>
      <c r="AF34" s="77"/>
      <c r="AG34" s="392">
        <f t="shared" si="5"/>
        <v>23000</v>
      </c>
      <c r="AH34" s="410"/>
      <c r="AI34" s="77"/>
    </row>
    <row r="35" spans="1:44" ht="104.25" customHeight="1">
      <c r="A35" s="193">
        <v>12</v>
      </c>
      <c r="B35" s="193">
        <v>5</v>
      </c>
      <c r="C35" s="212" t="s">
        <v>175</v>
      </c>
      <c r="D35" s="212"/>
      <c r="E35" s="212"/>
      <c r="F35" s="212"/>
      <c r="G35" s="212"/>
      <c r="H35" s="212"/>
      <c r="I35" s="212"/>
      <c r="J35" s="208"/>
      <c r="K35" s="196">
        <v>50000</v>
      </c>
      <c r="L35" s="196">
        <v>30000</v>
      </c>
      <c r="M35" s="196">
        <v>20000</v>
      </c>
      <c r="N35" s="196"/>
      <c r="O35" s="196"/>
      <c r="P35" s="197"/>
      <c r="Q35" s="332">
        <v>0</v>
      </c>
      <c r="R35" s="196"/>
      <c r="S35" s="244"/>
      <c r="T35" s="196"/>
      <c r="U35" s="196"/>
      <c r="V35" s="196"/>
      <c r="W35" s="99"/>
      <c r="X35" s="210" t="s">
        <v>396</v>
      </c>
      <c r="Y35" s="200"/>
      <c r="Z35" s="200"/>
      <c r="AA35" s="200"/>
      <c r="AB35" s="76"/>
      <c r="AC35" s="76"/>
      <c r="AD35" s="76"/>
      <c r="AE35" s="76"/>
      <c r="AF35" s="76"/>
      <c r="AG35" s="392">
        <f t="shared" si="5"/>
        <v>0</v>
      </c>
      <c r="AH35" s="415"/>
      <c r="AI35" s="76"/>
    </row>
    <row r="36" spans="1:44" ht="82.5" customHeight="1">
      <c r="A36" s="193">
        <v>13</v>
      </c>
      <c r="B36" s="193">
        <v>6</v>
      </c>
      <c r="C36" s="207" t="s">
        <v>178</v>
      </c>
      <c r="D36" s="207"/>
      <c r="E36" s="207"/>
      <c r="F36" s="207"/>
      <c r="G36" s="207"/>
      <c r="H36" s="207"/>
      <c r="I36" s="207"/>
      <c r="J36" s="208"/>
      <c r="K36" s="196">
        <v>230000</v>
      </c>
      <c r="L36" s="196">
        <v>200000</v>
      </c>
      <c r="M36" s="196">
        <v>30000</v>
      </c>
      <c r="N36" s="196"/>
      <c r="O36" s="196"/>
      <c r="P36" s="197"/>
      <c r="Q36" s="332">
        <v>0</v>
      </c>
      <c r="R36" s="196"/>
      <c r="S36" s="244"/>
      <c r="T36" s="196"/>
      <c r="U36" s="196"/>
      <c r="V36" s="196"/>
      <c r="W36" s="101"/>
      <c r="X36" s="210" t="s">
        <v>396</v>
      </c>
      <c r="Y36" s="200"/>
      <c r="Z36" s="200"/>
      <c r="AA36" s="200"/>
      <c r="AB36" s="76"/>
      <c r="AC36" s="76"/>
      <c r="AD36" s="76"/>
      <c r="AE36" s="76"/>
      <c r="AF36" s="76"/>
      <c r="AG36" s="392">
        <f t="shared" si="5"/>
        <v>0</v>
      </c>
      <c r="AH36" s="415"/>
      <c r="AI36" s="76"/>
    </row>
    <row r="37" spans="1:44" ht="210" customHeight="1">
      <c r="A37" s="193">
        <v>14</v>
      </c>
      <c r="B37" s="193">
        <v>7</v>
      </c>
      <c r="C37" s="207" t="s">
        <v>179</v>
      </c>
      <c r="D37" s="207"/>
      <c r="E37" s="207"/>
      <c r="F37" s="207"/>
      <c r="G37" s="207"/>
      <c r="H37" s="207"/>
      <c r="I37" s="207"/>
      <c r="J37" s="195" t="s">
        <v>397</v>
      </c>
      <c r="K37" s="196">
        <v>160000</v>
      </c>
      <c r="L37" s="196">
        <v>140000</v>
      </c>
      <c r="M37" s="196">
        <v>20000</v>
      </c>
      <c r="N37" s="196"/>
      <c r="O37" s="196"/>
      <c r="P37" s="197"/>
      <c r="Q37" s="332">
        <v>0</v>
      </c>
      <c r="R37" s="196"/>
      <c r="S37" s="244"/>
      <c r="T37" s="196"/>
      <c r="U37" s="196"/>
      <c r="V37" s="196"/>
      <c r="W37" s="101"/>
      <c r="X37" s="210"/>
      <c r="Y37" s="200"/>
      <c r="Z37" s="200"/>
      <c r="AA37" s="200"/>
      <c r="AB37" s="76"/>
      <c r="AC37" s="76"/>
      <c r="AD37" s="76"/>
      <c r="AE37" s="76"/>
      <c r="AF37" s="76"/>
      <c r="AG37" s="392">
        <f t="shared" si="5"/>
        <v>0</v>
      </c>
      <c r="AH37" s="415"/>
      <c r="AI37" s="76"/>
    </row>
    <row r="38" spans="1:44" ht="110.25" customHeight="1">
      <c r="A38" s="193">
        <v>15</v>
      </c>
      <c r="B38" s="193">
        <v>8</v>
      </c>
      <c r="C38" s="207" t="s">
        <v>180</v>
      </c>
      <c r="D38" s="207"/>
      <c r="E38" s="207"/>
      <c r="F38" s="207"/>
      <c r="G38" s="207"/>
      <c r="H38" s="207"/>
      <c r="I38" s="207"/>
      <c r="J38" s="195" t="s">
        <v>398</v>
      </c>
      <c r="K38" s="196">
        <v>120000</v>
      </c>
      <c r="L38" s="196">
        <v>100000</v>
      </c>
      <c r="M38" s="196">
        <v>20000</v>
      </c>
      <c r="N38" s="196"/>
      <c r="O38" s="196"/>
      <c r="P38" s="197"/>
      <c r="Q38" s="332">
        <v>0</v>
      </c>
      <c r="R38" s="196"/>
      <c r="S38" s="244"/>
      <c r="T38" s="196"/>
      <c r="U38" s="196"/>
      <c r="V38" s="196"/>
      <c r="W38" s="101"/>
      <c r="X38" s="210"/>
      <c r="Y38" s="200"/>
      <c r="Z38" s="200"/>
      <c r="AA38" s="200"/>
      <c r="AB38" s="76"/>
      <c r="AC38" s="76"/>
      <c r="AD38" s="76"/>
      <c r="AE38" s="76"/>
      <c r="AF38" s="76"/>
      <c r="AG38" s="392">
        <f t="shared" si="5"/>
        <v>0</v>
      </c>
      <c r="AH38" s="415"/>
      <c r="AI38" s="76"/>
    </row>
    <row r="39" spans="1:44" ht="131.25" customHeight="1">
      <c r="A39" s="95">
        <v>16</v>
      </c>
      <c r="B39" s="380">
        <v>9</v>
      </c>
      <c r="C39" s="383" t="s">
        <v>463</v>
      </c>
      <c r="D39" s="384" t="s">
        <v>464</v>
      </c>
      <c r="E39" s="384" t="s">
        <v>465</v>
      </c>
      <c r="F39" s="385" t="s">
        <v>452</v>
      </c>
      <c r="G39" s="386">
        <v>7986353</v>
      </c>
      <c r="H39" s="386">
        <v>311</v>
      </c>
      <c r="I39" s="387" t="s">
        <v>446</v>
      </c>
      <c r="J39" s="384" t="s">
        <v>466</v>
      </c>
      <c r="K39" s="100">
        <v>108438</v>
      </c>
      <c r="L39" s="213"/>
      <c r="M39" s="100">
        <v>108438</v>
      </c>
      <c r="N39" s="100"/>
      <c r="O39" s="213"/>
      <c r="P39" s="100"/>
      <c r="Q39" s="242">
        <v>108438</v>
      </c>
      <c r="R39" s="171"/>
      <c r="S39" s="242">
        <v>3000</v>
      </c>
      <c r="T39" s="447">
        <v>23500</v>
      </c>
      <c r="U39" s="447"/>
      <c r="V39" s="94" t="s">
        <v>399</v>
      </c>
      <c r="W39" s="92" t="s">
        <v>508</v>
      </c>
      <c r="X39" s="214"/>
      <c r="Y39" s="156"/>
      <c r="Z39" s="156"/>
      <c r="AA39" s="156"/>
      <c r="AB39" s="78"/>
      <c r="AC39" s="78"/>
      <c r="AD39" s="78"/>
      <c r="AE39" s="78"/>
      <c r="AF39" s="78"/>
      <c r="AG39" s="392">
        <f t="shared" si="5"/>
        <v>81938</v>
      </c>
      <c r="AH39" s="414"/>
      <c r="AI39" s="78"/>
    </row>
    <row r="40" spans="1:44" s="343" customFormat="1" ht="165.75" customHeight="1">
      <c r="A40" s="381"/>
      <c r="B40" s="435">
        <v>10</v>
      </c>
      <c r="C40" s="436" t="s">
        <v>478</v>
      </c>
      <c r="D40" s="367"/>
      <c r="E40" s="367"/>
      <c r="F40" s="372"/>
      <c r="G40" s="390"/>
      <c r="H40" s="390"/>
      <c r="I40" s="391"/>
      <c r="J40" s="367" t="s">
        <v>479</v>
      </c>
      <c r="K40" s="382">
        <v>165293</v>
      </c>
      <c r="L40" s="334">
        <f>+K40-O40</f>
        <v>165293</v>
      </c>
      <c r="M40" s="333"/>
      <c r="N40" s="333"/>
      <c r="O40" s="333"/>
      <c r="P40" s="333"/>
      <c r="Q40" s="333">
        <v>20000</v>
      </c>
      <c r="R40" s="333"/>
      <c r="S40" s="471"/>
      <c r="T40" s="333"/>
      <c r="U40" s="333"/>
      <c r="V40" s="335"/>
      <c r="W40" s="335"/>
      <c r="X40" s="336"/>
      <c r="Y40" s="337">
        <v>20000</v>
      </c>
      <c r="Z40" s="333"/>
      <c r="AA40" s="333"/>
      <c r="AB40" s="333"/>
      <c r="AC40" s="236"/>
      <c r="AD40" s="236"/>
      <c r="AE40" s="338"/>
      <c r="AF40" s="339"/>
      <c r="AG40" s="392">
        <f t="shared" si="5"/>
        <v>20000</v>
      </c>
      <c r="AH40" s="411" t="e">
        <f>+S42+#REF!+#REF!+#REF!+#REF!</f>
        <v>#REF!</v>
      </c>
      <c r="AI40" s="340"/>
      <c r="AJ40" s="340"/>
      <c r="AK40" s="341"/>
      <c r="AL40" s="341"/>
      <c r="AM40" s="341"/>
      <c r="AN40" s="341"/>
      <c r="AO40" s="341"/>
      <c r="AP40" s="342"/>
      <c r="AQ40" s="341"/>
      <c r="AR40" s="341"/>
    </row>
    <row r="41" spans="1:44" ht="30.75" customHeight="1">
      <c r="A41" s="163" t="s">
        <v>70</v>
      </c>
      <c r="B41" s="388" t="s">
        <v>400</v>
      </c>
      <c r="C41" s="389" t="s">
        <v>19</v>
      </c>
      <c r="D41" s="389"/>
      <c r="E41" s="389"/>
      <c r="F41" s="389"/>
      <c r="G41" s="389"/>
      <c r="H41" s="389"/>
      <c r="I41" s="389"/>
      <c r="J41" s="388"/>
      <c r="K41" s="162">
        <v>10163512</v>
      </c>
      <c r="L41" s="162">
        <v>3530824</v>
      </c>
      <c r="M41" s="162">
        <v>4908746</v>
      </c>
      <c r="N41" s="162"/>
      <c r="O41" s="162"/>
      <c r="P41" s="165"/>
      <c r="Q41" s="241">
        <f>SUM(Q42:Q54)</f>
        <v>4395037.9629999995</v>
      </c>
      <c r="R41" s="162">
        <f>SUM(R42:R54)</f>
        <v>0</v>
      </c>
      <c r="S41" s="241">
        <f>SUM(S42:S54)</f>
        <v>428272</v>
      </c>
      <c r="T41" s="162">
        <f>SUM(T42:T54)</f>
        <v>256781</v>
      </c>
      <c r="U41" s="162"/>
      <c r="V41" s="162"/>
      <c r="W41" s="166"/>
      <c r="X41" s="167"/>
      <c r="Y41" s="168"/>
      <c r="Z41" s="168"/>
      <c r="AA41" s="168"/>
      <c r="AB41" s="65"/>
      <c r="AC41" s="65"/>
      <c r="AD41" s="65"/>
      <c r="AE41" s="65"/>
      <c r="AF41" s="65"/>
      <c r="AG41" s="392">
        <f t="shared" si="5"/>
        <v>3709984.9629999995</v>
      </c>
      <c r="AH41" s="408"/>
      <c r="AI41" s="65"/>
    </row>
    <row r="42" spans="1:44" ht="121.5" customHeight="1">
      <c r="A42" s="95">
        <v>17</v>
      </c>
      <c r="B42" s="95">
        <v>1</v>
      </c>
      <c r="C42" s="147" t="s">
        <v>81</v>
      </c>
      <c r="D42" s="149" t="s">
        <v>447</v>
      </c>
      <c r="E42" s="149" t="s">
        <v>448</v>
      </c>
      <c r="F42" s="148" t="s">
        <v>445</v>
      </c>
      <c r="G42" s="187" t="s">
        <v>449</v>
      </c>
      <c r="H42" s="148">
        <v>292</v>
      </c>
      <c r="I42" s="149" t="s">
        <v>446</v>
      </c>
      <c r="J42" s="29" t="s">
        <v>469</v>
      </c>
      <c r="K42" s="96">
        <v>4204000</v>
      </c>
      <c r="L42" s="96">
        <v>3355403.61</v>
      </c>
      <c r="M42" s="96">
        <v>848596.39000000013</v>
      </c>
      <c r="N42" s="96"/>
      <c r="O42" s="96"/>
      <c r="P42" s="215"/>
      <c r="Q42" s="344">
        <v>646596.39</v>
      </c>
      <c r="R42" s="217"/>
      <c r="S42" s="246">
        <v>397672</v>
      </c>
      <c r="T42" s="423">
        <v>20000</v>
      </c>
      <c r="U42" s="423"/>
      <c r="V42" s="88" t="s">
        <v>526</v>
      </c>
      <c r="W42" s="88" t="s">
        <v>509</v>
      </c>
      <c r="X42" s="91"/>
      <c r="Y42" s="156"/>
      <c r="Z42" s="156"/>
      <c r="AA42" s="156"/>
      <c r="AB42" s="68"/>
      <c r="AC42" s="68"/>
      <c r="AD42" s="68"/>
      <c r="AE42" s="68"/>
      <c r="AF42" s="68"/>
      <c r="AG42" s="392">
        <f t="shared" si="5"/>
        <v>228924.39</v>
      </c>
      <c r="AH42" s="422">
        <v>1083950</v>
      </c>
      <c r="AI42" s="68"/>
    </row>
    <row r="43" spans="1:44" ht="132" customHeight="1">
      <c r="A43" s="95">
        <v>18</v>
      </c>
      <c r="B43" s="95">
        <v>2</v>
      </c>
      <c r="C43" s="112" t="s">
        <v>80</v>
      </c>
      <c r="D43" s="393" t="s">
        <v>384</v>
      </c>
      <c r="F43" s="394" t="s">
        <v>496</v>
      </c>
      <c r="G43" s="393">
        <v>7908718</v>
      </c>
      <c r="H43" s="393">
        <v>292</v>
      </c>
      <c r="I43" s="393" t="s">
        <v>450</v>
      </c>
      <c r="J43" s="95" t="s">
        <v>401</v>
      </c>
      <c r="K43" s="96">
        <v>699358</v>
      </c>
      <c r="L43" s="96">
        <v>345824</v>
      </c>
      <c r="M43" s="96">
        <v>353534</v>
      </c>
      <c r="N43" s="96"/>
      <c r="O43" s="96"/>
      <c r="P43" s="253"/>
      <c r="Q43" s="246">
        <v>353234.57299999997</v>
      </c>
      <c r="R43" s="217"/>
      <c r="S43" s="246">
        <v>30000</v>
      </c>
      <c r="T43" s="423">
        <v>30000</v>
      </c>
      <c r="U43" s="423"/>
      <c r="V43" s="88" t="s">
        <v>526</v>
      </c>
      <c r="W43" s="252" t="s">
        <v>485</v>
      </c>
      <c r="X43" s="91"/>
      <c r="Y43" s="156"/>
      <c r="Z43" s="156"/>
      <c r="AA43" s="156"/>
      <c r="AB43" s="68"/>
      <c r="AC43" s="68"/>
      <c r="AD43" s="68"/>
      <c r="AE43" s="68"/>
      <c r="AF43" s="68"/>
      <c r="AG43" s="392">
        <f t="shared" si="5"/>
        <v>293234.57299999997</v>
      </c>
      <c r="AH43" s="414">
        <f>+AH42-Q42</f>
        <v>437353.61</v>
      </c>
      <c r="AI43" s="68"/>
    </row>
    <row r="44" spans="1:44" s="303" customFormat="1" ht="86.25" customHeight="1">
      <c r="A44" s="293">
        <v>19</v>
      </c>
      <c r="B44" s="437">
        <v>3</v>
      </c>
      <c r="C44" s="438" t="s">
        <v>181</v>
      </c>
      <c r="D44" s="294"/>
      <c r="E44" s="294"/>
      <c r="F44" s="294"/>
      <c r="G44" s="294"/>
      <c r="H44" s="294"/>
      <c r="I44" s="294"/>
      <c r="J44" s="293" t="s">
        <v>375</v>
      </c>
      <c r="K44" s="295">
        <v>1152450</v>
      </c>
      <c r="L44" s="295"/>
      <c r="M44" s="295">
        <v>1152450</v>
      </c>
      <c r="N44" s="295"/>
      <c r="O44" s="295"/>
      <c r="P44" s="296"/>
      <c r="Q44" s="297">
        <v>1152450</v>
      </c>
      <c r="R44" s="298"/>
      <c r="S44" s="297">
        <v>200</v>
      </c>
      <c r="T44" s="298"/>
      <c r="U44" s="298"/>
      <c r="V44" s="299" t="s">
        <v>526</v>
      </c>
      <c r="W44" s="299"/>
      <c r="X44" s="300"/>
      <c r="Y44" s="301"/>
      <c r="Z44" s="301"/>
      <c r="AA44" s="301"/>
      <c r="AB44" s="302"/>
      <c r="AC44" s="302"/>
      <c r="AD44" s="302"/>
      <c r="AE44" s="302"/>
      <c r="AF44" s="302"/>
      <c r="AG44" s="392">
        <f t="shared" si="5"/>
        <v>1152250</v>
      </c>
      <c r="AH44" s="416"/>
      <c r="AI44" s="302"/>
    </row>
    <row r="45" spans="1:44" ht="63" customHeight="1">
      <c r="A45" s="193">
        <v>20</v>
      </c>
      <c r="B45" s="431">
        <v>4</v>
      </c>
      <c r="C45" s="439" t="s">
        <v>182</v>
      </c>
      <c r="D45" s="212"/>
      <c r="E45" s="212"/>
      <c r="F45" s="212"/>
      <c r="G45" s="212"/>
      <c r="H45" s="212"/>
      <c r="I45" s="212"/>
      <c r="J45" s="193" t="s">
        <v>375</v>
      </c>
      <c r="K45" s="198">
        <v>291055</v>
      </c>
      <c r="L45" s="198"/>
      <c r="M45" s="198">
        <v>291055</v>
      </c>
      <c r="N45" s="198"/>
      <c r="O45" s="198"/>
      <c r="P45" s="218"/>
      <c r="Q45" s="247">
        <v>291055</v>
      </c>
      <c r="R45" s="198"/>
      <c r="S45" s="247"/>
      <c r="T45" s="198"/>
      <c r="U45" s="198"/>
      <c r="V45" s="195" t="s">
        <v>526</v>
      </c>
      <c r="W45" s="195"/>
      <c r="X45" s="199"/>
      <c r="Y45" s="200"/>
      <c r="Z45" s="200"/>
      <c r="AA45" s="200"/>
      <c r="AB45" s="73"/>
      <c r="AC45" s="73"/>
      <c r="AD45" s="73"/>
      <c r="AE45" s="73"/>
      <c r="AF45" s="73"/>
      <c r="AG45" s="392">
        <f t="shared" si="5"/>
        <v>291055</v>
      </c>
      <c r="AH45" s="415"/>
      <c r="AI45" s="73"/>
    </row>
    <row r="46" spans="1:44" ht="96" customHeight="1">
      <c r="A46" s="176">
        <v>21</v>
      </c>
      <c r="B46" s="176">
        <v>5</v>
      </c>
      <c r="C46" s="177" t="s">
        <v>184</v>
      </c>
      <c r="D46" s="177"/>
      <c r="E46" s="177"/>
      <c r="F46" s="177"/>
      <c r="G46" s="177"/>
      <c r="H46" s="177"/>
      <c r="I46" s="177"/>
      <c r="J46" s="176" t="s">
        <v>375</v>
      </c>
      <c r="K46" s="181">
        <v>274853</v>
      </c>
      <c r="L46" s="181"/>
      <c r="M46" s="181">
        <v>274853</v>
      </c>
      <c r="N46" s="181"/>
      <c r="O46" s="181"/>
      <c r="P46" s="204"/>
      <c r="Q46" s="248">
        <v>0</v>
      </c>
      <c r="R46" s="181"/>
      <c r="S46" s="245"/>
      <c r="T46" s="181"/>
      <c r="U46" s="181"/>
      <c r="V46" s="178" t="s">
        <v>526</v>
      </c>
      <c r="W46" s="178"/>
      <c r="X46" s="182"/>
      <c r="Y46" s="183"/>
      <c r="Z46" s="183"/>
      <c r="AA46" s="183"/>
      <c r="AB46" s="71"/>
      <c r="AC46" s="71"/>
      <c r="AD46" s="71"/>
      <c r="AE46" s="71"/>
      <c r="AF46" s="71"/>
      <c r="AG46" s="392">
        <f t="shared" si="5"/>
        <v>0</v>
      </c>
      <c r="AH46" s="410"/>
      <c r="AI46" s="71"/>
    </row>
    <row r="47" spans="1:44" ht="90.75" customHeight="1">
      <c r="A47" s="95">
        <v>22</v>
      </c>
      <c r="B47" s="95">
        <v>6</v>
      </c>
      <c r="C47" s="112" t="s">
        <v>334</v>
      </c>
      <c r="D47" s="393" t="s">
        <v>497</v>
      </c>
      <c r="F47" s="394" t="s">
        <v>496</v>
      </c>
      <c r="G47" s="393">
        <v>7930380</v>
      </c>
      <c r="H47" s="393">
        <v>292</v>
      </c>
      <c r="I47" s="393" t="s">
        <v>495</v>
      </c>
      <c r="J47" s="95" t="s">
        <v>402</v>
      </c>
      <c r="K47" s="96">
        <v>82282</v>
      </c>
      <c r="L47" s="96"/>
      <c r="M47" s="96">
        <v>82282</v>
      </c>
      <c r="N47" s="96"/>
      <c r="O47" s="96"/>
      <c r="P47" s="215"/>
      <c r="Q47" s="246">
        <v>82282</v>
      </c>
      <c r="R47" s="217"/>
      <c r="S47" s="246"/>
      <c r="T47" s="423">
        <v>62200</v>
      </c>
      <c r="U47" s="423"/>
      <c r="V47" s="88" t="s">
        <v>526</v>
      </c>
      <c r="W47" s="88"/>
      <c r="X47" s="153"/>
      <c r="Y47" s="156"/>
      <c r="Z47" s="156"/>
      <c r="AA47" s="156"/>
      <c r="AB47" s="68"/>
      <c r="AC47" s="68"/>
      <c r="AD47" s="68"/>
      <c r="AE47" s="68"/>
      <c r="AF47" s="68"/>
      <c r="AG47" s="392">
        <f t="shared" si="5"/>
        <v>20082</v>
      </c>
      <c r="AH47" s="414">
        <f>+Q47-T47</f>
        <v>20082</v>
      </c>
      <c r="AI47" s="68"/>
    </row>
    <row r="48" spans="1:44" ht="79.5" customHeight="1">
      <c r="A48" s="193">
        <v>23</v>
      </c>
      <c r="B48" s="431">
        <v>7</v>
      </c>
      <c r="C48" s="439" t="s">
        <v>186</v>
      </c>
      <c r="D48" s="212"/>
      <c r="E48" s="212"/>
      <c r="F48" s="212"/>
      <c r="G48" s="212"/>
      <c r="H48" s="212"/>
      <c r="I48" s="212"/>
      <c r="J48" s="193" t="s">
        <v>375</v>
      </c>
      <c r="K48" s="198">
        <v>350000</v>
      </c>
      <c r="L48" s="198"/>
      <c r="M48" s="198">
        <v>150000</v>
      </c>
      <c r="N48" s="198"/>
      <c r="O48" s="198"/>
      <c r="P48" s="218"/>
      <c r="Q48" s="247">
        <v>150000</v>
      </c>
      <c r="R48" s="198"/>
      <c r="S48" s="247"/>
      <c r="T48" s="198"/>
      <c r="U48" s="198"/>
      <c r="V48" s="195" t="s">
        <v>526</v>
      </c>
      <c r="W48" s="195"/>
      <c r="X48" s="199"/>
      <c r="Y48" s="200"/>
      <c r="Z48" s="200"/>
      <c r="AA48" s="200"/>
      <c r="AB48" s="73"/>
      <c r="AC48" s="73"/>
      <c r="AD48" s="73"/>
      <c r="AE48" s="73"/>
      <c r="AF48" s="73"/>
      <c r="AG48" s="392">
        <f t="shared" si="5"/>
        <v>150000</v>
      </c>
      <c r="AH48" s="415"/>
      <c r="AI48" s="73"/>
    </row>
    <row r="49" spans="1:35" ht="78" customHeight="1">
      <c r="A49" s="95">
        <v>24</v>
      </c>
      <c r="B49" s="95">
        <v>8</v>
      </c>
      <c r="C49" s="112" t="s">
        <v>287</v>
      </c>
      <c r="D49" s="112"/>
      <c r="E49" s="112"/>
      <c r="F49" s="112"/>
      <c r="G49" s="112"/>
      <c r="H49" s="112"/>
      <c r="I49" s="112"/>
      <c r="J49" s="95" t="s">
        <v>375</v>
      </c>
      <c r="K49" s="96">
        <v>60500</v>
      </c>
      <c r="L49" s="96"/>
      <c r="M49" s="96">
        <v>25578</v>
      </c>
      <c r="N49" s="96"/>
      <c r="O49" s="96"/>
      <c r="P49" s="215"/>
      <c r="Q49" s="246">
        <v>25578</v>
      </c>
      <c r="R49" s="217"/>
      <c r="S49" s="246"/>
      <c r="T49" s="344">
        <v>17636</v>
      </c>
      <c r="U49" s="344"/>
      <c r="V49" s="88" t="s">
        <v>526</v>
      </c>
      <c r="W49" s="88"/>
      <c r="X49" s="153"/>
      <c r="Y49" s="156"/>
      <c r="Z49" s="156"/>
      <c r="AA49" s="156"/>
      <c r="AB49" s="68"/>
      <c r="AC49" s="68"/>
      <c r="AD49" s="68"/>
      <c r="AE49" s="68"/>
      <c r="AF49" s="68"/>
      <c r="AG49" s="392">
        <f t="shared" si="5"/>
        <v>7942</v>
      </c>
      <c r="AH49" s="414"/>
      <c r="AI49" s="68"/>
    </row>
    <row r="50" spans="1:35" ht="97.5" customHeight="1">
      <c r="A50" s="176">
        <v>25</v>
      </c>
      <c r="B50" s="429">
        <v>9</v>
      </c>
      <c r="C50" s="430" t="s">
        <v>187</v>
      </c>
      <c r="D50" s="177"/>
      <c r="E50" s="177"/>
      <c r="F50" s="177"/>
      <c r="G50" s="177"/>
      <c r="H50" s="177"/>
      <c r="I50" s="177"/>
      <c r="J50" s="176" t="s">
        <v>375</v>
      </c>
      <c r="K50" s="181">
        <v>863120</v>
      </c>
      <c r="L50" s="181"/>
      <c r="M50" s="181">
        <v>652000</v>
      </c>
      <c r="N50" s="181"/>
      <c r="O50" s="181"/>
      <c r="P50" s="204"/>
      <c r="Q50" s="245">
        <v>652000</v>
      </c>
      <c r="R50" s="181"/>
      <c r="S50" s="245"/>
      <c r="T50" s="181"/>
      <c r="U50" s="181"/>
      <c r="V50" s="178" t="s">
        <v>522</v>
      </c>
      <c r="W50" s="178"/>
      <c r="X50" s="182"/>
      <c r="Y50" s="183"/>
      <c r="Z50" s="183"/>
      <c r="AA50" s="183"/>
      <c r="AB50" s="71"/>
      <c r="AC50" s="71"/>
      <c r="AD50" s="71"/>
      <c r="AE50" s="71"/>
      <c r="AF50" s="71"/>
      <c r="AG50" s="392">
        <f t="shared" si="5"/>
        <v>652000</v>
      </c>
      <c r="AH50" s="410"/>
      <c r="AI50" s="71"/>
    </row>
    <row r="51" spans="1:35" ht="225.75" customHeight="1">
      <c r="A51" s="95">
        <v>26</v>
      </c>
      <c r="B51" s="95">
        <v>10</v>
      </c>
      <c r="C51" s="112" t="s">
        <v>75</v>
      </c>
      <c r="D51" s="454" t="s">
        <v>364</v>
      </c>
      <c r="F51" s="454" t="s">
        <v>496</v>
      </c>
      <c r="G51" s="454">
        <v>7807224</v>
      </c>
      <c r="H51" s="454">
        <v>292</v>
      </c>
      <c r="I51" s="455" t="s">
        <v>518</v>
      </c>
      <c r="J51" s="239" t="s">
        <v>513</v>
      </c>
      <c r="K51" s="96">
        <v>302010</v>
      </c>
      <c r="L51" s="96">
        <v>70000</v>
      </c>
      <c r="M51" s="96">
        <v>232010</v>
      </c>
      <c r="N51" s="96"/>
      <c r="O51" s="96"/>
      <c r="P51" s="215"/>
      <c r="Q51" s="344">
        <v>221510</v>
      </c>
      <c r="R51" s="217"/>
      <c r="S51" s="246"/>
      <c r="T51" s="344">
        <v>28583</v>
      </c>
      <c r="U51" s="344"/>
      <c r="V51" s="88" t="s">
        <v>526</v>
      </c>
      <c r="W51" s="238" t="s">
        <v>470</v>
      </c>
      <c r="X51" s="153"/>
      <c r="Y51" s="156"/>
      <c r="Z51" s="156"/>
      <c r="AA51" s="156"/>
      <c r="AB51" s="68"/>
      <c r="AC51" s="68"/>
      <c r="AD51" s="68"/>
      <c r="AE51" s="68"/>
      <c r="AF51" s="68"/>
      <c r="AG51" s="392">
        <f t="shared" si="5"/>
        <v>192927</v>
      </c>
      <c r="AH51" s="414" t="e">
        <f>+T51+#REF!</f>
        <v>#REF!</v>
      </c>
      <c r="AI51" s="68"/>
    </row>
    <row r="52" spans="1:35" ht="149.25" customHeight="1">
      <c r="A52" s="193">
        <v>27</v>
      </c>
      <c r="B52" s="431">
        <v>11</v>
      </c>
      <c r="C52" s="439" t="s">
        <v>189</v>
      </c>
      <c r="D52" s="212"/>
      <c r="E52" s="212"/>
      <c r="F52" s="212"/>
      <c r="G52" s="212"/>
      <c r="H52" s="212"/>
      <c r="I52" s="212"/>
      <c r="J52" s="193" t="s">
        <v>403</v>
      </c>
      <c r="K52" s="219">
        <v>1528400</v>
      </c>
      <c r="L52" s="198"/>
      <c r="M52" s="198">
        <v>373000</v>
      </c>
      <c r="N52" s="198"/>
      <c r="O52" s="198"/>
      <c r="P52" s="218"/>
      <c r="Q52" s="247">
        <v>373000</v>
      </c>
      <c r="R52" s="198"/>
      <c r="S52" s="247"/>
      <c r="T52" s="198"/>
      <c r="U52" s="198"/>
      <c r="V52" s="195" t="s">
        <v>522</v>
      </c>
      <c r="W52" s="195"/>
      <c r="X52" s="199"/>
      <c r="Y52" s="200"/>
      <c r="Z52" s="200"/>
      <c r="AA52" s="200"/>
      <c r="AB52" s="73"/>
      <c r="AC52" s="73"/>
      <c r="AD52" s="73"/>
      <c r="AE52" s="73"/>
      <c r="AF52" s="73"/>
      <c r="AG52" s="392">
        <f t="shared" si="5"/>
        <v>373000</v>
      </c>
      <c r="AH52" s="415"/>
      <c r="AI52" s="73"/>
    </row>
    <row r="53" spans="1:35" ht="120.75" customHeight="1">
      <c r="A53" s="95">
        <v>28</v>
      </c>
      <c r="B53" s="95">
        <v>12</v>
      </c>
      <c r="C53" s="114" t="s">
        <v>336</v>
      </c>
      <c r="D53" s="394" t="s">
        <v>498</v>
      </c>
      <c r="F53" s="394" t="s">
        <v>496</v>
      </c>
      <c r="G53" s="394">
        <v>7950620</v>
      </c>
      <c r="H53" s="393">
        <v>292</v>
      </c>
      <c r="I53" s="395" t="s">
        <v>499</v>
      </c>
      <c r="J53" s="371" t="s">
        <v>487</v>
      </c>
      <c r="K53" s="97">
        <v>392729</v>
      </c>
      <c r="L53" s="97"/>
      <c r="M53" s="97">
        <v>392729</v>
      </c>
      <c r="N53" s="97"/>
      <c r="O53" s="97"/>
      <c r="P53" s="100"/>
      <c r="Q53" s="242">
        <v>224567</v>
      </c>
      <c r="R53" s="172"/>
      <c r="S53" s="444">
        <v>200</v>
      </c>
      <c r="T53" s="373">
        <v>21500</v>
      </c>
      <c r="U53" s="373"/>
      <c r="V53" s="88" t="s">
        <v>526</v>
      </c>
      <c r="W53" s="96"/>
      <c r="X53" s="153"/>
      <c r="Y53" s="156"/>
      <c r="Z53" s="156"/>
      <c r="AA53" s="156"/>
      <c r="AB53" s="68"/>
      <c r="AC53" s="68"/>
      <c r="AD53" s="68"/>
      <c r="AE53" s="68"/>
      <c r="AF53" s="68"/>
      <c r="AG53" s="392">
        <f t="shared" si="5"/>
        <v>202867</v>
      </c>
      <c r="AH53" s="414"/>
      <c r="AI53" s="68"/>
    </row>
    <row r="54" spans="1:35" ht="116.25" customHeight="1">
      <c r="A54" s="95">
        <v>29</v>
      </c>
      <c r="B54" s="95">
        <v>13</v>
      </c>
      <c r="C54" s="112" t="s">
        <v>337</v>
      </c>
      <c r="D54" s="112"/>
      <c r="E54" s="112"/>
      <c r="F54" s="112"/>
      <c r="G54" s="112"/>
      <c r="H54" s="112"/>
      <c r="I54" s="112"/>
      <c r="J54" s="369" t="s">
        <v>488</v>
      </c>
      <c r="K54" s="97">
        <v>222765</v>
      </c>
      <c r="L54" s="97"/>
      <c r="M54" s="97">
        <v>222765</v>
      </c>
      <c r="N54" s="97"/>
      <c r="O54" s="97"/>
      <c r="P54" s="100"/>
      <c r="Q54" s="242">
        <v>222765</v>
      </c>
      <c r="R54" s="172"/>
      <c r="S54" s="444">
        <v>200</v>
      </c>
      <c r="T54" s="423">
        <v>76862</v>
      </c>
      <c r="U54" s="423"/>
      <c r="V54" s="88" t="s">
        <v>526</v>
      </c>
      <c r="W54" s="96"/>
      <c r="X54" s="153"/>
      <c r="Y54" s="156"/>
      <c r="Z54" s="156"/>
      <c r="AA54" s="156"/>
      <c r="AB54" s="68"/>
      <c r="AC54" s="68"/>
      <c r="AD54" s="68"/>
      <c r="AE54" s="68"/>
      <c r="AF54" s="68"/>
      <c r="AG54" s="392">
        <f t="shared" si="5"/>
        <v>145703</v>
      </c>
      <c r="AH54" s="414"/>
      <c r="AI54" s="68"/>
    </row>
    <row r="55" spans="1:35" ht="39" customHeight="1">
      <c r="A55" s="163" t="s">
        <v>85</v>
      </c>
      <c r="B55" s="163" t="s">
        <v>404</v>
      </c>
      <c r="C55" s="164" t="s">
        <v>26</v>
      </c>
      <c r="D55" s="164"/>
      <c r="E55" s="164"/>
      <c r="F55" s="164"/>
      <c r="G55" s="164"/>
      <c r="H55" s="164"/>
      <c r="I55" s="164"/>
      <c r="J55" s="169"/>
      <c r="K55" s="162">
        <v>20000</v>
      </c>
      <c r="L55" s="162">
        <v>0</v>
      </c>
      <c r="M55" s="162">
        <v>20000</v>
      </c>
      <c r="N55" s="162"/>
      <c r="O55" s="162"/>
      <c r="P55" s="165"/>
      <c r="Q55" s="241">
        <f>Q56</f>
        <v>20000</v>
      </c>
      <c r="R55" s="162">
        <f>R56</f>
        <v>0</v>
      </c>
      <c r="S55" s="241">
        <f>S56</f>
        <v>50</v>
      </c>
      <c r="T55" s="162">
        <f>T56</f>
        <v>2950</v>
      </c>
      <c r="U55" s="162"/>
      <c r="V55" s="162"/>
      <c r="W55" s="166"/>
      <c r="X55" s="184"/>
      <c r="Y55" s="168"/>
      <c r="Z55" s="168"/>
      <c r="AA55" s="168"/>
      <c r="AB55" s="70"/>
      <c r="AC55" s="70"/>
      <c r="AD55" s="70"/>
      <c r="AE55" s="70"/>
      <c r="AF55" s="70"/>
      <c r="AG55" s="392">
        <f t="shared" si="5"/>
        <v>17000</v>
      </c>
      <c r="AH55" s="409"/>
      <c r="AI55" s="70"/>
    </row>
    <row r="56" spans="1:35" ht="68.25" customHeight="1">
      <c r="A56" s="95">
        <v>30</v>
      </c>
      <c r="B56" s="95">
        <v>1</v>
      </c>
      <c r="C56" s="112" t="s">
        <v>338</v>
      </c>
      <c r="D56" s="112"/>
      <c r="E56" s="112"/>
      <c r="F56" s="112"/>
      <c r="G56" s="112"/>
      <c r="H56" s="112"/>
      <c r="I56" s="112"/>
      <c r="J56" s="88" t="s">
        <v>405</v>
      </c>
      <c r="K56" s="97">
        <v>20000</v>
      </c>
      <c r="L56" s="97"/>
      <c r="M56" s="97">
        <v>20000</v>
      </c>
      <c r="N56" s="97"/>
      <c r="O56" s="97"/>
      <c r="P56" s="100"/>
      <c r="Q56" s="242">
        <v>20000</v>
      </c>
      <c r="R56" s="172"/>
      <c r="S56" s="242">
        <v>50</v>
      </c>
      <c r="T56" s="172">
        <v>2950</v>
      </c>
      <c r="U56" s="172"/>
      <c r="V56" s="88" t="s">
        <v>88</v>
      </c>
      <c r="W56" s="88"/>
      <c r="X56" s="153"/>
      <c r="Y56" s="156"/>
      <c r="Z56" s="156"/>
      <c r="AA56" s="156"/>
      <c r="AB56" s="68"/>
      <c r="AC56" s="68"/>
      <c r="AD56" s="68"/>
      <c r="AE56" s="68"/>
      <c r="AF56" s="68"/>
      <c r="AG56" s="392">
        <f t="shared" si="5"/>
        <v>17000</v>
      </c>
      <c r="AH56" s="414" t="e">
        <f>+AH10-S10</f>
        <v>#REF!</v>
      </c>
      <c r="AI56" s="375">
        <f>+T10-AI10</f>
        <v>-68917.813036000007</v>
      </c>
    </row>
    <row r="57" spans="1:35" ht="96" customHeight="1">
      <c r="A57" s="220" t="s">
        <v>93</v>
      </c>
      <c r="B57" s="220" t="s">
        <v>54</v>
      </c>
      <c r="C57" s="173" t="s">
        <v>29</v>
      </c>
      <c r="D57" s="173"/>
      <c r="E57" s="173"/>
      <c r="F57" s="173"/>
      <c r="G57" s="173"/>
      <c r="H57" s="173"/>
      <c r="I57" s="173"/>
      <c r="J57" s="169"/>
      <c r="K57" s="162">
        <v>845659.7</v>
      </c>
      <c r="L57" s="162">
        <v>0</v>
      </c>
      <c r="M57" s="162">
        <v>845162</v>
      </c>
      <c r="N57" s="162"/>
      <c r="O57" s="162"/>
      <c r="P57" s="165"/>
      <c r="Q57" s="241">
        <f>SUM(Q58:Q65)</f>
        <v>757020.90160400001</v>
      </c>
      <c r="R57" s="162">
        <f>SUM(R58:R64)</f>
        <v>14000</v>
      </c>
      <c r="S57" s="241">
        <f>SUM(S58:S65)</f>
        <v>76215.900999999998</v>
      </c>
      <c r="T57" s="162">
        <f>SUM(T58:T65)</f>
        <v>108487.53599999999</v>
      </c>
      <c r="U57" s="162"/>
      <c r="V57" s="162"/>
      <c r="W57" s="166"/>
      <c r="X57" s="184"/>
      <c r="Y57" s="168"/>
      <c r="Z57" s="168"/>
      <c r="AA57" s="168"/>
      <c r="AB57" s="70"/>
      <c r="AC57" s="70"/>
      <c r="AD57" s="70"/>
      <c r="AE57" s="70"/>
      <c r="AF57" s="70"/>
      <c r="AG57" s="392">
        <f t="shared" si="5"/>
        <v>558317.4646040001</v>
      </c>
      <c r="AH57" s="409"/>
      <c r="AI57" s="376" t="e">
        <f>+AI56-AH56</f>
        <v>#REF!</v>
      </c>
    </row>
    <row r="58" spans="1:35" ht="110.25" customHeight="1">
      <c r="A58" s="95">
        <v>31</v>
      </c>
      <c r="B58" s="95">
        <v>1</v>
      </c>
      <c r="C58" s="147" t="s">
        <v>306</v>
      </c>
      <c r="D58" s="221" t="s">
        <v>455</v>
      </c>
      <c r="E58" s="221" t="s">
        <v>456</v>
      </c>
      <c r="F58" s="188" t="s">
        <v>445</v>
      </c>
      <c r="G58" s="189">
        <v>7912690</v>
      </c>
      <c r="H58" s="189">
        <v>341</v>
      </c>
      <c r="I58" s="189" t="s">
        <v>128</v>
      </c>
      <c r="J58" s="88" t="s">
        <v>406</v>
      </c>
      <c r="K58" s="97">
        <v>20000</v>
      </c>
      <c r="L58" s="97"/>
      <c r="M58" s="97">
        <v>20000</v>
      </c>
      <c r="N58" s="97"/>
      <c r="O58" s="97"/>
      <c r="P58" s="100"/>
      <c r="Q58" s="242">
        <v>20000</v>
      </c>
      <c r="R58" s="172"/>
      <c r="S58" s="242">
        <v>16000</v>
      </c>
      <c r="T58" s="444">
        <v>2700</v>
      </c>
      <c r="U58" s="444"/>
      <c r="V58" s="88" t="s">
        <v>489</v>
      </c>
      <c r="W58" s="88"/>
      <c r="X58" s="153"/>
      <c r="Y58" s="156"/>
      <c r="Z58" s="156"/>
      <c r="AA58" s="156"/>
      <c r="AB58" s="68"/>
      <c r="AC58" s="68"/>
      <c r="AD58" s="68"/>
      <c r="AE58" s="68"/>
      <c r="AF58" s="68"/>
      <c r="AG58" s="392">
        <f t="shared" si="5"/>
        <v>1300</v>
      </c>
      <c r="AH58" s="414"/>
      <c r="AI58" s="68"/>
    </row>
    <row r="59" spans="1:35" ht="102.75" customHeight="1">
      <c r="A59" s="95">
        <v>32</v>
      </c>
      <c r="B59" s="95">
        <v>2</v>
      </c>
      <c r="C59" s="147" t="s">
        <v>307</v>
      </c>
      <c r="D59" s="221" t="s">
        <v>457</v>
      </c>
      <c r="E59" s="149" t="s">
        <v>458</v>
      </c>
      <c r="F59" s="188" t="s">
        <v>445</v>
      </c>
      <c r="G59" s="189">
        <v>7912692</v>
      </c>
      <c r="H59" s="189">
        <v>351</v>
      </c>
      <c r="I59" s="189" t="s">
        <v>128</v>
      </c>
      <c r="J59" s="95" t="s">
        <v>381</v>
      </c>
      <c r="K59" s="97">
        <v>90000</v>
      </c>
      <c r="L59" s="97"/>
      <c r="M59" s="97">
        <v>90000</v>
      </c>
      <c r="N59" s="97"/>
      <c r="O59" s="97"/>
      <c r="P59" s="100"/>
      <c r="Q59" s="242">
        <v>90000</v>
      </c>
      <c r="R59" s="172"/>
      <c r="S59" s="242">
        <v>29595</v>
      </c>
      <c r="T59" s="172">
        <v>40843</v>
      </c>
      <c r="U59" s="172"/>
      <c r="V59" s="88" t="s">
        <v>489</v>
      </c>
      <c r="W59" s="88"/>
      <c r="X59" s="153"/>
      <c r="Y59" s="156"/>
      <c r="Z59" s="156"/>
      <c r="AA59" s="156"/>
      <c r="AB59" s="68"/>
      <c r="AC59" s="68"/>
      <c r="AD59" s="68"/>
      <c r="AE59" s="68"/>
      <c r="AF59" s="68"/>
      <c r="AG59" s="392">
        <f>+Q59-R59-S59-T59</f>
        <v>19562</v>
      </c>
      <c r="AH59" s="414"/>
      <c r="AI59" s="68"/>
    </row>
    <row r="60" spans="1:35" ht="67.2">
      <c r="A60" s="95">
        <v>33</v>
      </c>
      <c r="B60" s="95">
        <v>3</v>
      </c>
      <c r="C60" s="112" t="s">
        <v>339</v>
      </c>
      <c r="D60" s="112"/>
      <c r="E60" s="112"/>
      <c r="F60" s="112"/>
      <c r="G60" s="112"/>
      <c r="H60" s="112"/>
      <c r="I60" s="112"/>
      <c r="J60" s="88" t="s">
        <v>382</v>
      </c>
      <c r="K60" s="97">
        <v>64452</v>
      </c>
      <c r="L60" s="97"/>
      <c r="M60" s="97">
        <v>64452</v>
      </c>
      <c r="N60" s="97"/>
      <c r="O60" s="97"/>
      <c r="P60" s="100"/>
      <c r="Q60" s="242">
        <v>64452</v>
      </c>
      <c r="R60" s="172"/>
      <c r="S60" s="242"/>
      <c r="T60" s="172">
        <v>9600</v>
      </c>
      <c r="U60" s="172"/>
      <c r="V60" s="88" t="s">
        <v>489</v>
      </c>
      <c r="W60" s="88"/>
      <c r="X60" s="153"/>
      <c r="Y60" s="156"/>
      <c r="Z60" s="156"/>
      <c r="AA60" s="156"/>
      <c r="AB60" s="68"/>
      <c r="AC60" s="68"/>
      <c r="AD60" s="68"/>
      <c r="AE60" s="68"/>
      <c r="AF60" s="68"/>
      <c r="AG60" s="392">
        <f t="shared" si="5"/>
        <v>54852</v>
      </c>
      <c r="AH60" s="414" t="e">
        <f>+#REF!+#REF!</f>
        <v>#REF!</v>
      </c>
      <c r="AI60" s="68"/>
    </row>
    <row r="61" spans="1:35" ht="147">
      <c r="A61" s="95">
        <v>34</v>
      </c>
      <c r="B61" s="95">
        <v>4</v>
      </c>
      <c r="C61" s="112" t="s">
        <v>340</v>
      </c>
      <c r="D61" s="445" t="s">
        <v>457</v>
      </c>
      <c r="F61" s="445" t="s">
        <v>445</v>
      </c>
      <c r="G61" s="445">
        <v>7912687</v>
      </c>
      <c r="H61" s="445" t="s">
        <v>494</v>
      </c>
      <c r="I61" s="445" t="s">
        <v>495</v>
      </c>
      <c r="J61" s="446" t="s">
        <v>505</v>
      </c>
      <c r="K61" s="97">
        <v>405000</v>
      </c>
      <c r="L61" s="97"/>
      <c r="M61" s="97">
        <v>405000</v>
      </c>
      <c r="N61" s="97"/>
      <c r="O61" s="97"/>
      <c r="P61" s="100"/>
      <c r="Q61" s="242">
        <v>316388</v>
      </c>
      <c r="R61" s="172"/>
      <c r="S61" s="242">
        <v>30000</v>
      </c>
      <c r="T61" s="444">
        <v>49044.535999999993</v>
      </c>
      <c r="U61" s="444"/>
      <c r="V61" s="88" t="s">
        <v>489</v>
      </c>
      <c r="W61" s="88" t="s">
        <v>506</v>
      </c>
      <c r="X61" s="91" t="e">
        <f>+#REF!+300</f>
        <v>#REF!</v>
      </c>
      <c r="Y61" s="156"/>
      <c r="Z61" s="156"/>
      <c r="AA61" s="156"/>
      <c r="AB61" s="68"/>
      <c r="AC61" s="68"/>
      <c r="AD61" s="68"/>
      <c r="AE61" s="68"/>
      <c r="AF61" s="68"/>
      <c r="AG61" s="392">
        <f t="shared" si="5"/>
        <v>237343.46400000001</v>
      </c>
      <c r="AH61" s="414" t="e">
        <f>+T61+#REF!</f>
        <v>#REF!</v>
      </c>
      <c r="AI61" s="68"/>
    </row>
    <row r="62" spans="1:35" ht="102" customHeight="1">
      <c r="A62" s="95">
        <v>35</v>
      </c>
      <c r="B62" s="95">
        <v>5</v>
      </c>
      <c r="C62" s="112" t="s">
        <v>341</v>
      </c>
      <c r="D62" s="112"/>
      <c r="E62" s="112"/>
      <c r="F62" s="112"/>
      <c r="G62" s="112"/>
      <c r="H62" s="112"/>
      <c r="I62" s="112"/>
      <c r="J62" s="95" t="s">
        <v>407</v>
      </c>
      <c r="K62" s="97">
        <v>37000</v>
      </c>
      <c r="L62" s="97"/>
      <c r="M62" s="97">
        <v>37000</v>
      </c>
      <c r="N62" s="97"/>
      <c r="O62" s="97"/>
      <c r="P62" s="100"/>
      <c r="Q62" s="242">
        <v>37000</v>
      </c>
      <c r="R62" s="172"/>
      <c r="S62" s="242">
        <v>50</v>
      </c>
      <c r="T62" s="423">
        <v>6300</v>
      </c>
      <c r="U62" s="423"/>
      <c r="V62" s="88" t="s">
        <v>489</v>
      </c>
      <c r="W62" s="88"/>
      <c r="X62" s="153"/>
      <c r="Y62" s="156"/>
      <c r="Z62" s="156"/>
      <c r="AA62" s="156"/>
      <c r="AB62" s="68"/>
      <c r="AC62" s="68"/>
      <c r="AD62" s="68"/>
      <c r="AE62" s="68"/>
      <c r="AF62" s="68"/>
      <c r="AG62" s="392">
        <f t="shared" si="5"/>
        <v>30650</v>
      </c>
      <c r="AH62" s="414" t="e">
        <f>+AH61-65000</f>
        <v>#REF!</v>
      </c>
      <c r="AI62" s="68"/>
    </row>
    <row r="63" spans="1:35" s="303" customFormat="1" ht="67.2">
      <c r="A63" s="306">
        <v>36</v>
      </c>
      <c r="B63" s="440">
        <v>6</v>
      </c>
      <c r="C63" s="441" t="s">
        <v>190</v>
      </c>
      <c r="D63" s="307"/>
      <c r="E63" s="307"/>
      <c r="F63" s="307"/>
      <c r="G63" s="307"/>
      <c r="H63" s="307"/>
      <c r="I63" s="307"/>
      <c r="J63" s="308" t="s">
        <v>408</v>
      </c>
      <c r="K63" s="309">
        <v>214710</v>
      </c>
      <c r="L63" s="309"/>
      <c r="M63" s="309">
        <v>214710</v>
      </c>
      <c r="N63" s="309"/>
      <c r="O63" s="309"/>
      <c r="P63" s="310"/>
      <c r="Q63" s="311">
        <v>214710</v>
      </c>
      <c r="R63" s="312"/>
      <c r="S63" s="311">
        <v>100</v>
      </c>
      <c r="T63" s="312"/>
      <c r="U63" s="312"/>
      <c r="V63" s="308" t="s">
        <v>489</v>
      </c>
      <c r="W63" s="308"/>
      <c r="X63" s="313"/>
      <c r="Y63" s="314"/>
      <c r="Z63" s="314"/>
      <c r="AA63" s="314"/>
      <c r="AB63" s="315"/>
      <c r="AC63" s="315"/>
      <c r="AD63" s="315"/>
      <c r="AE63" s="315"/>
      <c r="AF63" s="315"/>
      <c r="AG63" s="392">
        <f t="shared" si="5"/>
        <v>214610</v>
      </c>
      <c r="AH63" s="417"/>
      <c r="AI63" s="315"/>
    </row>
    <row r="64" spans="1:35" ht="69.75" customHeight="1">
      <c r="A64" s="95">
        <v>37</v>
      </c>
      <c r="B64" s="95">
        <v>7</v>
      </c>
      <c r="C64" s="112" t="s">
        <v>342</v>
      </c>
      <c r="D64" s="222"/>
      <c r="E64" s="222"/>
      <c r="F64" s="222"/>
      <c r="G64" s="222"/>
      <c r="H64" s="222"/>
      <c r="I64" s="222"/>
      <c r="J64" s="223" t="s">
        <v>380</v>
      </c>
      <c r="K64" s="216">
        <v>14497.7</v>
      </c>
      <c r="L64" s="96"/>
      <c r="M64" s="96">
        <v>14000</v>
      </c>
      <c r="N64" s="224"/>
      <c r="O64" s="96"/>
      <c r="P64" s="215"/>
      <c r="Q64" s="246">
        <v>14000</v>
      </c>
      <c r="R64" s="217">
        <v>14000</v>
      </c>
      <c r="S64" s="246"/>
      <c r="T64" s="217"/>
      <c r="U64" s="217"/>
      <c r="V64" s="88" t="s">
        <v>374</v>
      </c>
      <c r="W64" s="88"/>
      <c r="X64" s="153" t="s">
        <v>409</v>
      </c>
      <c r="Y64" s="156"/>
      <c r="Z64" s="156"/>
      <c r="AA64" s="156"/>
      <c r="AB64" s="68"/>
      <c r="AC64" s="68"/>
      <c r="AD64" s="68"/>
      <c r="AE64" s="68"/>
      <c r="AF64" s="68"/>
      <c r="AG64" s="392">
        <f t="shared" si="5"/>
        <v>0</v>
      </c>
      <c r="AH64" s="414"/>
      <c r="AI64" s="68"/>
    </row>
    <row r="65" spans="1:35" ht="246.75" customHeight="1">
      <c r="A65" s="95">
        <v>38</v>
      </c>
      <c r="B65" s="95">
        <v>8</v>
      </c>
      <c r="C65" s="112" t="s">
        <v>343</v>
      </c>
      <c r="D65" s="222"/>
      <c r="E65" s="222"/>
      <c r="F65" s="222"/>
      <c r="G65" s="222"/>
      <c r="H65" s="222"/>
      <c r="I65" s="222"/>
      <c r="J65" s="223" t="s">
        <v>502</v>
      </c>
      <c r="K65" s="216">
        <v>52867</v>
      </c>
      <c r="L65" s="96"/>
      <c r="M65" s="96">
        <v>52867</v>
      </c>
      <c r="N65" s="224"/>
      <c r="O65" s="96"/>
      <c r="P65" s="215"/>
      <c r="Q65" s="424">
        <v>470.90160399999877</v>
      </c>
      <c r="R65" s="217"/>
      <c r="S65" s="246">
        <v>470.90100000000001</v>
      </c>
      <c r="T65" s="443">
        <v>0</v>
      </c>
      <c r="U65" s="443"/>
      <c r="V65" s="88" t="s">
        <v>525</v>
      </c>
      <c r="W65" s="252" t="s">
        <v>504</v>
      </c>
      <c r="X65" s="153"/>
      <c r="Y65" s="156"/>
      <c r="Z65" s="156"/>
      <c r="AA65" s="156"/>
      <c r="AB65" s="68"/>
      <c r="AC65" s="68"/>
      <c r="AD65" s="68"/>
      <c r="AE65" s="68"/>
      <c r="AF65" s="68"/>
      <c r="AG65" s="392">
        <f t="shared" si="5"/>
        <v>6.0399999875926369E-4</v>
      </c>
      <c r="AH65" s="414"/>
      <c r="AI65" s="68"/>
    </row>
    <row r="66" spans="1:35" ht="39" customHeight="1">
      <c r="A66" s="163" t="s">
        <v>90</v>
      </c>
      <c r="B66" s="163" t="s">
        <v>71</v>
      </c>
      <c r="C66" s="164" t="s">
        <v>30</v>
      </c>
      <c r="D66" s="164"/>
      <c r="E66" s="164"/>
      <c r="F66" s="164"/>
      <c r="G66" s="164"/>
      <c r="H66" s="164"/>
      <c r="I66" s="164"/>
      <c r="J66" s="163"/>
      <c r="K66" s="162">
        <v>350000</v>
      </c>
      <c r="L66" s="162">
        <v>245000</v>
      </c>
      <c r="M66" s="162">
        <v>105000</v>
      </c>
      <c r="N66" s="162"/>
      <c r="O66" s="162"/>
      <c r="P66" s="165"/>
      <c r="Q66" s="241">
        <f>Q67</f>
        <v>105000</v>
      </c>
      <c r="R66" s="162">
        <f>R67</f>
        <v>0</v>
      </c>
      <c r="S66" s="241">
        <f>S67</f>
        <v>0</v>
      </c>
      <c r="T66" s="162">
        <f>T67</f>
        <v>0</v>
      </c>
      <c r="U66" s="162"/>
      <c r="V66" s="162"/>
      <c r="W66" s="166"/>
      <c r="X66" s="184"/>
      <c r="Y66" s="167"/>
      <c r="Z66" s="167"/>
      <c r="AA66" s="167"/>
      <c r="AB66" s="70"/>
      <c r="AC66" s="70"/>
      <c r="AD66" s="70"/>
      <c r="AE66" s="70"/>
      <c r="AF66" s="70"/>
      <c r="AG66" s="392">
        <f t="shared" si="5"/>
        <v>105000</v>
      </c>
      <c r="AH66" s="409"/>
      <c r="AI66" s="70"/>
    </row>
    <row r="67" spans="1:35" ht="92.25" customHeight="1">
      <c r="A67" s="176">
        <v>39</v>
      </c>
      <c r="B67" s="429">
        <v>1</v>
      </c>
      <c r="C67" s="430" t="s">
        <v>191</v>
      </c>
      <c r="D67" s="177"/>
      <c r="E67" s="177"/>
      <c r="F67" s="177"/>
      <c r="G67" s="177"/>
      <c r="H67" s="177"/>
      <c r="I67" s="177"/>
      <c r="J67" s="178" t="s">
        <v>407</v>
      </c>
      <c r="K67" s="179">
        <v>350000</v>
      </c>
      <c r="L67" s="179">
        <v>245000</v>
      </c>
      <c r="M67" s="179">
        <v>105000</v>
      </c>
      <c r="N67" s="179"/>
      <c r="O67" s="179"/>
      <c r="P67" s="180"/>
      <c r="Q67" s="243">
        <v>105000</v>
      </c>
      <c r="R67" s="180"/>
      <c r="S67" s="243"/>
      <c r="T67" s="180"/>
      <c r="U67" s="180"/>
      <c r="V67" s="178" t="s">
        <v>489</v>
      </c>
      <c r="W67" s="178">
        <f>182+502</f>
        <v>684</v>
      </c>
      <c r="X67" s="182"/>
      <c r="Y67" s="183"/>
      <c r="Z67" s="183"/>
      <c r="AA67" s="183"/>
      <c r="AB67" s="71"/>
      <c r="AC67" s="71"/>
      <c r="AD67" s="71"/>
      <c r="AE67" s="71"/>
      <c r="AF67" s="71"/>
      <c r="AG67" s="392">
        <f t="shared" si="5"/>
        <v>105000</v>
      </c>
      <c r="AH67" s="410"/>
      <c r="AI67" s="71"/>
    </row>
    <row r="68" spans="1:35" ht="53.25" customHeight="1">
      <c r="A68" s="163" t="s">
        <v>94</v>
      </c>
      <c r="B68" s="163" t="s">
        <v>58</v>
      </c>
      <c r="C68" s="201" t="s">
        <v>31</v>
      </c>
      <c r="D68" s="201"/>
      <c r="E68" s="201"/>
      <c r="F68" s="201"/>
      <c r="G68" s="201"/>
      <c r="H68" s="201"/>
      <c r="I68" s="201"/>
      <c r="J68" s="169"/>
      <c r="K68" s="317"/>
      <c r="L68" s="317"/>
      <c r="M68" s="317"/>
      <c r="N68" s="317"/>
      <c r="O68" s="317"/>
      <c r="P68" s="317"/>
      <c r="Q68" s="241">
        <f>+Q69+Q79+Q84+Q85+Q87+Q97</f>
        <v>794677.06700000004</v>
      </c>
      <c r="R68" s="241">
        <f>+R69+R79+R84+R85+R87</f>
        <v>0</v>
      </c>
      <c r="S68" s="241">
        <f>+S69+S79+S84+S85+S87</f>
        <v>0</v>
      </c>
      <c r="T68" s="241">
        <f>+T69+T79+T84+T85+T87+T97</f>
        <v>190184</v>
      </c>
      <c r="U68" s="241"/>
      <c r="V68" s="169"/>
      <c r="W68" s="169">
        <f>+Q69+Q87-T69</f>
        <v>138135</v>
      </c>
      <c r="X68" s="225"/>
      <c r="Y68" s="168"/>
      <c r="Z68" s="168"/>
      <c r="AA68" s="168"/>
      <c r="AB68" s="67"/>
      <c r="AC68" s="67"/>
      <c r="AD68" s="67"/>
      <c r="AE68" s="67"/>
      <c r="AF68" s="67"/>
      <c r="AG68" s="392">
        <f t="shared" si="5"/>
        <v>604493.06700000004</v>
      </c>
      <c r="AH68" s="409"/>
      <c r="AI68" s="67"/>
    </row>
    <row r="69" spans="1:35" ht="51.75" customHeight="1">
      <c r="A69" s="102">
        <v>1</v>
      </c>
      <c r="B69" s="102" t="s">
        <v>410</v>
      </c>
      <c r="C69" s="322" t="s">
        <v>411</v>
      </c>
      <c r="D69" s="164"/>
      <c r="E69" s="164"/>
      <c r="F69" s="164"/>
      <c r="G69" s="164"/>
      <c r="H69" s="164"/>
      <c r="I69" s="164"/>
      <c r="J69" s="88"/>
      <c r="K69" s="89">
        <v>319000</v>
      </c>
      <c r="L69" s="323"/>
      <c r="M69" s="89">
        <v>142000</v>
      </c>
      <c r="N69" s="89"/>
      <c r="O69" s="323"/>
      <c r="P69" s="324"/>
      <c r="Q69" s="325">
        <f>+SUM(Q70:Q78)</f>
        <v>200000</v>
      </c>
      <c r="R69" s="89"/>
      <c r="S69" s="325"/>
      <c r="T69" s="89">
        <f>+SUM(T70:T78)</f>
        <v>185400</v>
      </c>
      <c r="U69" s="89"/>
      <c r="V69" s="89"/>
      <c r="W69" s="87">
        <f>+Q69-T69</f>
        <v>14600</v>
      </c>
      <c r="X69" s="226"/>
      <c r="Y69" s="156"/>
      <c r="Z69" s="156"/>
      <c r="AA69" s="156"/>
      <c r="AB69" s="79"/>
      <c r="AC69" s="79"/>
      <c r="AD69" s="79">
        <v>144000</v>
      </c>
      <c r="AE69" s="79"/>
      <c r="AF69" s="79"/>
      <c r="AG69" s="392">
        <f t="shared" si="5"/>
        <v>14600</v>
      </c>
      <c r="AH69" s="412">
        <f>+Q68-Q69-Q87-Q97</f>
        <v>466358.06700000004</v>
      </c>
      <c r="AI69" s="451">
        <f>+T69</f>
        <v>185400</v>
      </c>
    </row>
    <row r="70" spans="1:35" ht="21">
      <c r="A70" s="95">
        <v>1</v>
      </c>
      <c r="B70" s="95"/>
      <c r="C70" s="112" t="s">
        <v>127</v>
      </c>
      <c r="D70" s="112"/>
      <c r="E70" s="112"/>
      <c r="F70" s="112"/>
      <c r="G70" s="112"/>
      <c r="H70" s="112"/>
      <c r="I70" s="112"/>
      <c r="J70" s="88"/>
      <c r="K70" s="97"/>
      <c r="L70" s="96"/>
      <c r="M70" s="97"/>
      <c r="N70" s="97"/>
      <c r="O70" s="96"/>
      <c r="P70" s="100"/>
      <c r="Q70" s="304">
        <v>2507</v>
      </c>
      <c r="R70" s="97"/>
      <c r="S70" s="304"/>
      <c r="T70" s="448">
        <f>1000+5700</f>
        <v>6700</v>
      </c>
      <c r="U70" s="448"/>
      <c r="V70" s="112"/>
      <c r="W70" s="88" t="s">
        <v>510</v>
      </c>
      <c r="X70" s="153"/>
      <c r="Y70" s="156"/>
      <c r="Z70" s="156"/>
      <c r="AA70" s="156"/>
      <c r="AB70" s="68"/>
      <c r="AC70" s="68"/>
      <c r="AD70" s="68"/>
      <c r="AE70" s="68"/>
      <c r="AF70" s="68"/>
      <c r="AG70" s="392">
        <f t="shared" si="5"/>
        <v>-4193</v>
      </c>
      <c r="AH70" s="412" t="e">
        <f>+AH69+#REF!</f>
        <v>#REF!</v>
      </c>
      <c r="AI70" s="453">
        <f>+Q69-T69+Q87</f>
        <v>138135</v>
      </c>
    </row>
    <row r="71" spans="1:35" ht="24.75" customHeight="1">
      <c r="A71" s="95">
        <v>2</v>
      </c>
      <c r="B71" s="95"/>
      <c r="C71" s="112" t="s">
        <v>383</v>
      </c>
      <c r="D71" s="112"/>
      <c r="E71" s="112"/>
      <c r="F71" s="112"/>
      <c r="G71" s="112"/>
      <c r="H71" s="112"/>
      <c r="I71" s="112"/>
      <c r="J71" s="88"/>
      <c r="K71" s="97"/>
      <c r="L71" s="96"/>
      <c r="M71" s="97"/>
      <c r="N71" s="97"/>
      <c r="O71" s="96"/>
      <c r="P71" s="100"/>
      <c r="Q71" s="304">
        <v>627</v>
      </c>
      <c r="R71" s="97"/>
      <c r="S71" s="304"/>
      <c r="T71" s="97">
        <v>0</v>
      </c>
      <c r="U71" s="97"/>
      <c r="V71" s="112"/>
      <c r="W71" s="428"/>
      <c r="X71" s="153"/>
      <c r="Y71" s="156"/>
      <c r="Z71" s="156"/>
      <c r="AA71" s="156"/>
      <c r="AB71" s="68"/>
      <c r="AC71" s="68"/>
      <c r="AD71" s="68"/>
      <c r="AE71" s="68"/>
      <c r="AF71" s="68"/>
      <c r="AG71" s="392">
        <f>+Q71-R71-S71-T71</f>
        <v>627</v>
      </c>
      <c r="AH71" s="412"/>
      <c r="AI71" s="305"/>
    </row>
    <row r="72" spans="1:35" ht="24.75" customHeight="1">
      <c r="A72" s="95">
        <v>3</v>
      </c>
      <c r="B72" s="95"/>
      <c r="C72" s="112" t="s">
        <v>451</v>
      </c>
      <c r="D72" s="112"/>
      <c r="E72" s="112"/>
      <c r="F72" s="112"/>
      <c r="G72" s="112"/>
      <c r="H72" s="112"/>
      <c r="I72" s="112"/>
      <c r="J72" s="88"/>
      <c r="K72" s="97"/>
      <c r="L72" s="96"/>
      <c r="M72" s="97"/>
      <c r="N72" s="97"/>
      <c r="O72" s="96"/>
      <c r="P72" s="100"/>
      <c r="Q72" s="304">
        <v>3133</v>
      </c>
      <c r="R72" s="97"/>
      <c r="S72" s="304"/>
      <c r="T72" s="97">
        <v>3500</v>
      </c>
      <c r="U72" s="97"/>
      <c r="V72" s="112"/>
      <c r="W72" s="88"/>
      <c r="X72" s="153"/>
      <c r="Y72" s="156"/>
      <c r="Z72" s="156"/>
      <c r="AA72" s="156"/>
      <c r="AB72" s="68"/>
      <c r="AC72" s="68"/>
      <c r="AD72" s="68"/>
      <c r="AE72" s="68"/>
      <c r="AF72" s="68"/>
      <c r="AG72" s="392">
        <f t="shared" si="5"/>
        <v>-367</v>
      </c>
      <c r="AH72" s="412"/>
      <c r="AI72" s="305"/>
    </row>
    <row r="73" spans="1:35" ht="21">
      <c r="A73" s="95">
        <v>4</v>
      </c>
      <c r="B73" s="95"/>
      <c r="C73" s="112" t="s">
        <v>84</v>
      </c>
      <c r="D73" s="112"/>
      <c r="E73" s="112"/>
      <c r="F73" s="112"/>
      <c r="G73" s="112"/>
      <c r="H73" s="112"/>
      <c r="I73" s="112"/>
      <c r="J73" s="88"/>
      <c r="K73" s="97"/>
      <c r="L73" s="96"/>
      <c r="M73" s="97"/>
      <c r="N73" s="97"/>
      <c r="O73" s="96"/>
      <c r="P73" s="100"/>
      <c r="Q73" s="304">
        <v>30079</v>
      </c>
      <c r="R73" s="97"/>
      <c r="S73" s="304"/>
      <c r="T73" s="448">
        <v>32737</v>
      </c>
      <c r="U73" s="448"/>
      <c r="V73" s="112"/>
      <c r="W73" s="88" t="s">
        <v>511</v>
      </c>
      <c r="X73" s="153"/>
      <c r="Y73" s="156"/>
      <c r="Z73" s="156"/>
      <c r="AA73" s="156"/>
      <c r="AB73" s="68"/>
      <c r="AC73" s="68"/>
      <c r="AD73" s="68"/>
      <c r="AE73" s="68"/>
      <c r="AF73" s="68"/>
      <c r="AG73" s="392">
        <f t="shared" si="5"/>
        <v>-2658</v>
      </c>
      <c r="AH73" s="412">
        <f>+AG73+Q91</f>
        <v>24365</v>
      </c>
      <c r="AI73" s="305"/>
    </row>
    <row r="74" spans="1:35" ht="24.75" customHeight="1">
      <c r="A74" s="95">
        <v>5</v>
      </c>
      <c r="B74" s="95"/>
      <c r="C74" s="112" t="s">
        <v>384</v>
      </c>
      <c r="D74" s="112"/>
      <c r="E74" s="112"/>
      <c r="F74" s="112"/>
      <c r="G74" s="112"/>
      <c r="H74" s="112"/>
      <c r="I74" s="112"/>
      <c r="J74" s="88"/>
      <c r="K74" s="97"/>
      <c r="L74" s="96"/>
      <c r="M74" s="97"/>
      <c r="N74" s="97"/>
      <c r="O74" s="96"/>
      <c r="P74" s="100"/>
      <c r="Q74" s="304">
        <v>10026</v>
      </c>
      <c r="R74" s="97"/>
      <c r="S74" s="304"/>
      <c r="T74" s="97">
        <v>9579</v>
      </c>
      <c r="U74" s="97"/>
      <c r="V74" s="112"/>
      <c r="W74" s="88"/>
      <c r="X74" s="153"/>
      <c r="Y74" s="156"/>
      <c r="Z74" s="156"/>
      <c r="AA74" s="156"/>
      <c r="AB74" s="68"/>
      <c r="AC74" s="68"/>
      <c r="AD74" s="68"/>
      <c r="AE74" s="68"/>
      <c r="AF74" s="68"/>
      <c r="AG74" s="392">
        <f t="shared" si="5"/>
        <v>447</v>
      </c>
      <c r="AH74" s="412"/>
      <c r="AI74" s="305"/>
    </row>
    <row r="75" spans="1:35" ht="24.75" customHeight="1">
      <c r="A75" s="95">
        <v>6</v>
      </c>
      <c r="B75" s="95"/>
      <c r="C75" s="112" t="s">
        <v>362</v>
      </c>
      <c r="D75" s="112"/>
      <c r="E75" s="112"/>
      <c r="F75" s="112"/>
      <c r="G75" s="112"/>
      <c r="H75" s="112"/>
      <c r="I75" s="112"/>
      <c r="J75" s="88"/>
      <c r="K75" s="97"/>
      <c r="L75" s="96"/>
      <c r="M75" s="97"/>
      <c r="N75" s="97"/>
      <c r="O75" s="96"/>
      <c r="P75" s="100"/>
      <c r="Q75" s="304">
        <v>9441</v>
      </c>
      <c r="R75" s="97"/>
      <c r="S75" s="304"/>
      <c r="T75" s="97">
        <v>7100</v>
      </c>
      <c r="U75" s="97"/>
      <c r="V75" s="112"/>
      <c r="W75" s="88"/>
      <c r="X75" s="153"/>
      <c r="Y75" s="156"/>
      <c r="Z75" s="156"/>
      <c r="AA75" s="156"/>
      <c r="AB75" s="68"/>
      <c r="AC75" s="68"/>
      <c r="AD75" s="68"/>
      <c r="AE75" s="68"/>
      <c r="AF75" s="68"/>
      <c r="AG75" s="392">
        <f t="shared" si="5"/>
        <v>2341</v>
      </c>
      <c r="AH75" s="412">
        <f>+Q75+Q93</f>
        <v>21988</v>
      </c>
      <c r="AI75" s="305"/>
    </row>
    <row r="76" spans="1:35" ht="24.75" customHeight="1">
      <c r="A76" s="95">
        <v>7</v>
      </c>
      <c r="B76" s="95"/>
      <c r="C76" s="112" t="s">
        <v>363</v>
      </c>
      <c r="D76" s="112"/>
      <c r="E76" s="112"/>
      <c r="F76" s="112"/>
      <c r="G76" s="112"/>
      <c r="H76" s="112"/>
      <c r="I76" s="112"/>
      <c r="J76" s="88"/>
      <c r="K76" s="97"/>
      <c r="L76" s="96"/>
      <c r="M76" s="97"/>
      <c r="N76" s="97"/>
      <c r="O76" s="96"/>
      <c r="P76" s="100"/>
      <c r="Q76" s="304">
        <v>17379</v>
      </c>
      <c r="R76" s="97"/>
      <c r="S76" s="304"/>
      <c r="T76" s="97">
        <v>11700</v>
      </c>
      <c r="U76" s="97"/>
      <c r="V76" s="112"/>
      <c r="W76" s="88"/>
      <c r="X76" s="153"/>
      <c r="Y76" s="156"/>
      <c r="Z76" s="156"/>
      <c r="AA76" s="156"/>
      <c r="AB76" s="68"/>
      <c r="AC76" s="68"/>
      <c r="AD76" s="68"/>
      <c r="AE76" s="68"/>
      <c r="AF76" s="68"/>
      <c r="AG76" s="392">
        <f t="shared" si="5"/>
        <v>5679</v>
      </c>
      <c r="AH76" s="412"/>
      <c r="AI76" s="305"/>
    </row>
    <row r="77" spans="1:35" ht="24.75" customHeight="1">
      <c r="A77" s="95">
        <v>8</v>
      </c>
      <c r="B77" s="95"/>
      <c r="C77" s="112" t="s">
        <v>364</v>
      </c>
      <c r="D77" s="112"/>
      <c r="E77" s="112"/>
      <c r="F77" s="112"/>
      <c r="G77" s="112"/>
      <c r="H77" s="112"/>
      <c r="I77" s="112"/>
      <c r="J77" s="88"/>
      <c r="K77" s="97"/>
      <c r="L77" s="96"/>
      <c r="M77" s="97"/>
      <c r="N77" s="97"/>
      <c r="O77" s="96"/>
      <c r="P77" s="100"/>
      <c r="Q77" s="304">
        <v>109596</v>
      </c>
      <c r="R77" s="97"/>
      <c r="S77" s="304"/>
      <c r="T77" s="97">
        <v>105588</v>
      </c>
      <c r="U77" s="97"/>
      <c r="V77" s="112"/>
      <c r="W77" s="88"/>
      <c r="X77" s="153"/>
      <c r="Y77" s="156"/>
      <c r="Z77" s="156"/>
      <c r="AA77" s="156"/>
      <c r="AB77" s="68"/>
      <c r="AC77" s="68"/>
      <c r="AD77" s="68"/>
      <c r="AE77" s="68"/>
      <c r="AF77" s="68"/>
      <c r="AG77" s="392">
        <f t="shared" si="5"/>
        <v>4008</v>
      </c>
      <c r="AH77" s="412"/>
      <c r="AI77" s="305"/>
    </row>
    <row r="78" spans="1:35" ht="24.75" customHeight="1">
      <c r="A78" s="95">
        <v>9</v>
      </c>
      <c r="B78" s="95"/>
      <c r="C78" s="112" t="s">
        <v>361</v>
      </c>
      <c r="D78" s="112"/>
      <c r="E78" s="112"/>
      <c r="F78" s="112"/>
      <c r="G78" s="112"/>
      <c r="H78" s="112"/>
      <c r="I78" s="112"/>
      <c r="J78" s="88"/>
      <c r="K78" s="97"/>
      <c r="L78" s="96"/>
      <c r="M78" s="97"/>
      <c r="N78" s="97"/>
      <c r="O78" s="96"/>
      <c r="P78" s="100"/>
      <c r="Q78" s="304">
        <v>17212</v>
      </c>
      <c r="R78" s="97"/>
      <c r="S78" s="304"/>
      <c r="T78" s="97">
        <v>8496</v>
      </c>
      <c r="U78" s="97"/>
      <c r="V78" s="112"/>
      <c r="W78" s="88"/>
      <c r="X78" s="153"/>
      <c r="Y78" s="156"/>
      <c r="Z78" s="156"/>
      <c r="AA78" s="156"/>
      <c r="AB78" s="68"/>
      <c r="AC78" s="68"/>
      <c r="AD78" s="68"/>
      <c r="AE78" s="68"/>
      <c r="AF78" s="68"/>
      <c r="AG78" s="392">
        <f t="shared" si="5"/>
        <v>8716</v>
      </c>
      <c r="AH78" s="412">
        <v>182000</v>
      </c>
      <c r="AI78" s="305"/>
    </row>
    <row r="79" spans="1:35" ht="53.25" customHeight="1">
      <c r="A79" s="102">
        <v>2</v>
      </c>
      <c r="B79" s="102" t="s">
        <v>412</v>
      </c>
      <c r="C79" s="322" t="s">
        <v>7</v>
      </c>
      <c r="D79" s="164"/>
      <c r="E79" s="164"/>
      <c r="F79" s="164"/>
      <c r="G79" s="164"/>
      <c r="H79" s="164"/>
      <c r="I79" s="164"/>
      <c r="J79" s="88"/>
      <c r="K79" s="89">
        <v>1389200</v>
      </c>
      <c r="L79" s="89">
        <v>100000</v>
      </c>
      <c r="M79" s="89">
        <v>388700</v>
      </c>
      <c r="N79" s="89"/>
      <c r="O79" s="89"/>
      <c r="P79" s="324"/>
      <c r="Q79" s="325">
        <v>0</v>
      </c>
      <c r="R79" s="89"/>
      <c r="S79" s="325"/>
      <c r="T79" s="89"/>
      <c r="U79" s="89"/>
      <c r="V79" s="89"/>
      <c r="W79" s="88"/>
      <c r="X79" s="153"/>
      <c r="Y79" s="156"/>
      <c r="Z79" s="156"/>
      <c r="AA79" s="156"/>
      <c r="AB79" s="68"/>
      <c r="AC79" s="68"/>
      <c r="AD79" s="68"/>
      <c r="AE79" s="68"/>
      <c r="AF79" s="68"/>
      <c r="AG79" s="392">
        <f t="shared" si="5"/>
        <v>0</v>
      </c>
      <c r="AH79" s="412">
        <f>+AH78-Q87</f>
        <v>58465</v>
      </c>
      <c r="AI79" s="305"/>
    </row>
    <row r="80" spans="1:35" ht="93" customHeight="1">
      <c r="A80" s="95">
        <v>1</v>
      </c>
      <c r="B80" s="95"/>
      <c r="C80" s="112" t="s">
        <v>413</v>
      </c>
      <c r="D80" s="112"/>
      <c r="E80" s="112"/>
      <c r="F80" s="112"/>
      <c r="G80" s="112"/>
      <c r="H80" s="112"/>
      <c r="I80" s="112"/>
      <c r="J80" s="88"/>
      <c r="K80" s="97">
        <v>48000</v>
      </c>
      <c r="L80" s="97"/>
      <c r="M80" s="97">
        <v>48000</v>
      </c>
      <c r="N80" s="97"/>
      <c r="O80" s="97"/>
      <c r="P80" s="100"/>
      <c r="Q80" s="304">
        <v>48000</v>
      </c>
      <c r="R80" s="97"/>
      <c r="S80" s="304"/>
      <c r="T80" s="97"/>
      <c r="U80" s="97"/>
      <c r="V80" s="88" t="s">
        <v>414</v>
      </c>
      <c r="W80" s="88"/>
      <c r="X80" s="153"/>
      <c r="Y80" s="156"/>
      <c r="Z80" s="156"/>
      <c r="AA80" s="156"/>
      <c r="AB80" s="68"/>
      <c r="AC80" s="68"/>
      <c r="AD80" s="68"/>
      <c r="AE80" s="68"/>
      <c r="AF80" s="68"/>
      <c r="AG80" s="392">
        <f t="shared" si="5"/>
        <v>48000</v>
      </c>
      <c r="AH80" s="412"/>
      <c r="AI80" s="305"/>
    </row>
    <row r="81" spans="1:35" ht="63" customHeight="1">
      <c r="A81" s="95">
        <v>2</v>
      </c>
      <c r="B81" s="95"/>
      <c r="C81" s="112" t="s">
        <v>343</v>
      </c>
      <c r="D81" s="112"/>
      <c r="E81" s="112"/>
      <c r="F81" s="112"/>
      <c r="G81" s="112"/>
      <c r="H81" s="112"/>
      <c r="I81" s="112"/>
      <c r="J81" s="88"/>
      <c r="K81" s="97">
        <v>83700</v>
      </c>
      <c r="L81" s="97"/>
      <c r="M81" s="97">
        <v>83700</v>
      </c>
      <c r="N81" s="97"/>
      <c r="O81" s="97"/>
      <c r="P81" s="100"/>
      <c r="Q81" s="304">
        <v>83700</v>
      </c>
      <c r="R81" s="97"/>
      <c r="S81" s="304"/>
      <c r="T81" s="97"/>
      <c r="U81" s="97"/>
      <c r="V81" s="88" t="s">
        <v>414</v>
      </c>
      <c r="W81" s="88"/>
      <c r="X81" s="153"/>
      <c r="Y81" s="156"/>
      <c r="Z81" s="156"/>
      <c r="AA81" s="156"/>
      <c r="AB81" s="68"/>
      <c r="AC81" s="68"/>
      <c r="AD81" s="68"/>
      <c r="AE81" s="68"/>
      <c r="AF81" s="68"/>
      <c r="AG81" s="392">
        <f t="shared" si="5"/>
        <v>83700</v>
      </c>
      <c r="AH81" s="412"/>
      <c r="AI81" s="305"/>
    </row>
    <row r="82" spans="1:35" ht="63" customHeight="1">
      <c r="A82" s="95">
        <v>3</v>
      </c>
      <c r="B82" s="95"/>
      <c r="C82" s="114" t="s">
        <v>415</v>
      </c>
      <c r="D82" s="114"/>
      <c r="E82" s="114"/>
      <c r="F82" s="114"/>
      <c r="G82" s="114"/>
      <c r="H82" s="114"/>
      <c r="I82" s="114"/>
      <c r="J82" s="102"/>
      <c r="K82" s="97">
        <v>300000</v>
      </c>
      <c r="L82" s="97"/>
      <c r="M82" s="97">
        <v>50000</v>
      </c>
      <c r="N82" s="97"/>
      <c r="O82" s="97"/>
      <c r="P82" s="100"/>
      <c r="Q82" s="304">
        <v>50000</v>
      </c>
      <c r="R82" s="97"/>
      <c r="S82" s="304"/>
      <c r="T82" s="97"/>
      <c r="U82" s="97"/>
      <c r="V82" s="97"/>
      <c r="W82" s="88"/>
      <c r="X82" s="153"/>
      <c r="Y82" s="156"/>
      <c r="Z82" s="156"/>
      <c r="AA82" s="156"/>
      <c r="AB82" s="68"/>
      <c r="AC82" s="68"/>
      <c r="AD82" s="68"/>
      <c r="AE82" s="68"/>
      <c r="AF82" s="68"/>
      <c r="AG82" s="392">
        <f t="shared" si="5"/>
        <v>50000</v>
      </c>
      <c r="AH82" s="412"/>
      <c r="AI82" s="305"/>
    </row>
    <row r="83" spans="1:35" ht="50.4">
      <c r="A83" s="95">
        <v>4</v>
      </c>
      <c r="B83" s="95"/>
      <c r="C83" s="114" t="s">
        <v>416</v>
      </c>
      <c r="D83" s="114"/>
      <c r="E83" s="114"/>
      <c r="F83" s="114"/>
      <c r="G83" s="114"/>
      <c r="H83" s="114"/>
      <c r="I83" s="114"/>
      <c r="J83" s="88" t="s">
        <v>372</v>
      </c>
      <c r="K83" s="320">
        <v>723000</v>
      </c>
      <c r="L83" s="97">
        <v>100000</v>
      </c>
      <c r="M83" s="97">
        <v>100000</v>
      </c>
      <c r="N83" s="97"/>
      <c r="O83" s="97"/>
      <c r="P83" s="100"/>
      <c r="Q83" s="304">
        <v>100000</v>
      </c>
      <c r="R83" s="97"/>
      <c r="S83" s="304"/>
      <c r="T83" s="97"/>
      <c r="U83" s="97"/>
      <c r="V83" s="88" t="s">
        <v>417</v>
      </c>
      <c r="W83" s="88"/>
      <c r="X83" s="153"/>
      <c r="Y83" s="156"/>
      <c r="Z83" s="156"/>
      <c r="AA83" s="156"/>
      <c r="AB83" s="68"/>
      <c r="AC83" s="68"/>
      <c r="AD83" s="68"/>
      <c r="AE83" s="68"/>
      <c r="AF83" s="68"/>
      <c r="AG83" s="392">
        <f>+Q83-R83-S83-T83</f>
        <v>100000</v>
      </c>
      <c r="AH83" s="412"/>
      <c r="AI83" s="305"/>
    </row>
    <row r="84" spans="1:35" ht="49.5" customHeight="1">
      <c r="A84" s="102">
        <v>3</v>
      </c>
      <c r="B84" s="102" t="s">
        <v>418</v>
      </c>
      <c r="C84" s="103" t="s">
        <v>419</v>
      </c>
      <c r="D84" s="174"/>
      <c r="E84" s="174"/>
      <c r="F84" s="174"/>
      <c r="G84" s="174"/>
      <c r="H84" s="174"/>
      <c r="I84" s="174"/>
      <c r="J84" s="103"/>
      <c r="K84" s="103"/>
      <c r="L84" s="103"/>
      <c r="M84" s="103"/>
      <c r="N84" s="103"/>
      <c r="O84" s="103"/>
      <c r="P84" s="327"/>
      <c r="Q84" s="344">
        <f>467498.61-1140.543</f>
        <v>466358.06699999998</v>
      </c>
      <c r="R84" s="327"/>
      <c r="S84" s="328"/>
      <c r="T84" s="327"/>
      <c r="U84" s="327"/>
      <c r="V84" s="103"/>
      <c r="W84" s="452" t="e">
        <f>+Q84+#REF!</f>
        <v>#REF!</v>
      </c>
      <c r="X84" s="226"/>
      <c r="Y84" s="86"/>
      <c r="Z84" s="86"/>
      <c r="AA84" s="86"/>
      <c r="AB84" s="79"/>
      <c r="AC84" s="79"/>
      <c r="AD84" s="79"/>
      <c r="AE84" s="79"/>
      <c r="AF84" s="79"/>
      <c r="AG84" s="392">
        <f>+Q84-R84-S84-T84</f>
        <v>466358.06699999998</v>
      </c>
      <c r="AH84" s="412" t="e">
        <f>+Q84+#REF!</f>
        <v>#REF!</v>
      </c>
      <c r="AI84" s="326"/>
    </row>
    <row r="85" spans="1:35" ht="70.5" customHeight="1">
      <c r="A85" s="103">
        <v>4</v>
      </c>
      <c r="B85" s="102" t="s">
        <v>467</v>
      </c>
      <c r="C85" s="103" t="s">
        <v>385</v>
      </c>
      <c r="D85" s="174"/>
      <c r="E85" s="174"/>
      <c r="F85" s="174"/>
      <c r="G85" s="174"/>
      <c r="H85" s="174"/>
      <c r="I85" s="174"/>
      <c r="J85" s="103"/>
      <c r="K85" s="103"/>
      <c r="L85" s="103"/>
      <c r="M85" s="103"/>
      <c r="N85" s="103"/>
      <c r="O85" s="103"/>
      <c r="P85" s="327"/>
      <c r="Q85" s="328"/>
      <c r="R85" s="103"/>
      <c r="S85" s="328"/>
      <c r="T85" s="379"/>
      <c r="U85" s="379"/>
      <c r="V85" s="102"/>
      <c r="W85" s="103" t="s">
        <v>492</v>
      </c>
      <c r="X85" s="153"/>
      <c r="Y85" s="156"/>
      <c r="Z85" s="156"/>
      <c r="AA85" s="156"/>
      <c r="AB85" s="68"/>
      <c r="AC85" s="68"/>
      <c r="AD85" s="68"/>
      <c r="AE85" s="68"/>
      <c r="AF85" s="68"/>
      <c r="AG85" s="392">
        <f>+Q85-R85-S85-T85</f>
        <v>0</v>
      </c>
      <c r="AH85" s="412">
        <v>178312</v>
      </c>
      <c r="AI85" s="305"/>
    </row>
    <row r="86" spans="1:35" ht="78.75" customHeight="1">
      <c r="A86" s="103"/>
      <c r="B86" s="377">
        <v>1</v>
      </c>
      <c r="C86" s="378" t="s">
        <v>491</v>
      </c>
      <c r="D86" s="174"/>
      <c r="E86" s="174"/>
      <c r="F86" s="174"/>
      <c r="G86" s="174"/>
      <c r="H86" s="174"/>
      <c r="I86" s="174"/>
      <c r="J86" s="103"/>
      <c r="K86" s="103"/>
      <c r="L86" s="103"/>
      <c r="M86" s="103"/>
      <c r="N86" s="103"/>
      <c r="O86" s="103"/>
      <c r="P86" s="327"/>
      <c r="Q86" s="328"/>
      <c r="R86" s="103"/>
      <c r="S86" s="328"/>
      <c r="T86" s="215"/>
      <c r="U86" s="215"/>
      <c r="V86" s="102"/>
      <c r="W86" s="103" t="s">
        <v>493</v>
      </c>
      <c r="X86" s="153"/>
      <c r="Y86" s="156"/>
      <c r="Z86" s="156"/>
      <c r="AA86" s="156"/>
      <c r="AB86" s="68"/>
      <c r="AC86" s="68"/>
      <c r="AD86" s="68"/>
      <c r="AE86" s="68"/>
      <c r="AF86" s="68"/>
      <c r="AG86" s="392">
        <f>+Q86-R86-S86-T86</f>
        <v>0</v>
      </c>
      <c r="AH86" s="412">
        <v>389119</v>
      </c>
      <c r="AI86" s="305"/>
    </row>
    <row r="87" spans="1:35" ht="55.5" customHeight="1">
      <c r="A87" s="102">
        <v>5</v>
      </c>
      <c r="B87" s="102" t="s">
        <v>468</v>
      </c>
      <c r="C87" s="322" t="s">
        <v>420</v>
      </c>
      <c r="D87" s="164"/>
      <c r="E87" s="164"/>
      <c r="F87" s="164"/>
      <c r="G87" s="164"/>
      <c r="H87" s="164"/>
      <c r="I87" s="164"/>
      <c r="J87" s="103"/>
      <c r="K87" s="329"/>
      <c r="L87" s="329"/>
      <c r="M87" s="329"/>
      <c r="N87" s="103"/>
      <c r="O87" s="103"/>
      <c r="P87" s="327"/>
      <c r="Q87" s="404">
        <f>+SUM(Q88:Q96)</f>
        <v>123535</v>
      </c>
      <c r="R87" s="103"/>
      <c r="S87" s="328"/>
      <c r="T87" s="396"/>
      <c r="U87" s="396"/>
      <c r="V87" s="103"/>
      <c r="W87" s="87">
        <f>+Q87+W69</f>
        <v>138135</v>
      </c>
      <c r="X87" s="153"/>
      <c r="Y87" s="153"/>
      <c r="Z87" s="153"/>
      <c r="AA87" s="153"/>
      <c r="AB87" s="63"/>
      <c r="AC87" s="63"/>
      <c r="AD87" s="63"/>
      <c r="AE87" s="63"/>
      <c r="AF87" s="63"/>
      <c r="AG87" s="392">
        <f>+Q87-R87-S87-T87</f>
        <v>123535</v>
      </c>
      <c r="AH87" s="418">
        <f>+AH85+AH86</f>
        <v>567431</v>
      </c>
      <c r="AI87" s="330"/>
    </row>
    <row r="88" spans="1:35" s="146" customFormat="1" ht="55.5" customHeight="1">
      <c r="A88" s="95"/>
      <c r="B88" s="380"/>
      <c r="C88" s="112" t="s">
        <v>127</v>
      </c>
      <c r="D88" s="397"/>
      <c r="E88" s="397"/>
      <c r="F88" s="397"/>
      <c r="G88" s="397"/>
      <c r="H88" s="397"/>
      <c r="I88" s="397"/>
      <c r="J88" s="398"/>
      <c r="K88" s="399"/>
      <c r="L88" s="399"/>
      <c r="M88" s="399"/>
      <c r="N88" s="398"/>
      <c r="O88" s="398"/>
      <c r="P88" s="400"/>
      <c r="Q88" s="401">
        <v>10616</v>
      </c>
      <c r="R88" s="398"/>
      <c r="S88" s="472"/>
      <c r="T88" s="403"/>
      <c r="U88" s="354"/>
      <c r="V88" s="402"/>
      <c r="W88" s="380"/>
      <c r="X88" s="153"/>
      <c r="Y88" s="153"/>
      <c r="Z88" s="153"/>
      <c r="AA88" s="153"/>
      <c r="AB88" s="63"/>
      <c r="AC88" s="63"/>
      <c r="AD88" s="63"/>
      <c r="AE88" s="63"/>
      <c r="AF88" s="63"/>
      <c r="AG88" s="392"/>
      <c r="AH88" s="418"/>
      <c r="AI88" s="330"/>
    </row>
    <row r="89" spans="1:35" s="146" customFormat="1" ht="55.5" customHeight="1">
      <c r="A89" s="95"/>
      <c r="B89" s="380"/>
      <c r="C89" s="112" t="s">
        <v>383</v>
      </c>
      <c r="D89" s="397"/>
      <c r="E89" s="397"/>
      <c r="F89" s="397"/>
      <c r="G89" s="397"/>
      <c r="H89" s="397"/>
      <c r="I89" s="397"/>
      <c r="J89" s="398"/>
      <c r="K89" s="399"/>
      <c r="L89" s="399"/>
      <c r="M89" s="399"/>
      <c r="N89" s="398"/>
      <c r="O89" s="398"/>
      <c r="P89" s="400"/>
      <c r="Q89" s="401">
        <v>2895</v>
      </c>
      <c r="R89" s="398"/>
      <c r="S89" s="472"/>
      <c r="T89" s="403"/>
      <c r="U89" s="354"/>
      <c r="V89" s="402"/>
      <c r="W89" s="380"/>
      <c r="X89" s="153"/>
      <c r="Y89" s="153"/>
      <c r="Z89" s="153"/>
      <c r="AA89" s="153"/>
      <c r="AB89" s="63"/>
      <c r="AC89" s="63"/>
      <c r="AD89" s="63"/>
      <c r="AE89" s="63"/>
      <c r="AF89" s="63"/>
      <c r="AG89" s="392"/>
      <c r="AH89" s="418">
        <f>+Q96+Q78</f>
        <v>30724</v>
      </c>
      <c r="AI89" s="330"/>
    </row>
    <row r="90" spans="1:35" s="146" customFormat="1" ht="55.5" customHeight="1">
      <c r="A90" s="95"/>
      <c r="B90" s="380"/>
      <c r="C90" s="112" t="s">
        <v>451</v>
      </c>
      <c r="D90" s="397"/>
      <c r="E90" s="397"/>
      <c r="F90" s="397"/>
      <c r="G90" s="397"/>
      <c r="H90" s="397"/>
      <c r="I90" s="397"/>
      <c r="J90" s="398"/>
      <c r="K90" s="399"/>
      <c r="L90" s="399"/>
      <c r="M90" s="399"/>
      <c r="N90" s="398"/>
      <c r="O90" s="398"/>
      <c r="P90" s="400"/>
      <c r="Q90" s="401">
        <v>4825</v>
      </c>
      <c r="R90" s="398"/>
      <c r="S90" s="472"/>
      <c r="T90" s="403"/>
      <c r="U90" s="354"/>
      <c r="V90" s="402"/>
      <c r="W90" s="380"/>
      <c r="X90" s="153"/>
      <c r="Y90" s="153"/>
      <c r="Z90" s="153"/>
      <c r="AA90" s="153"/>
      <c r="AB90" s="63"/>
      <c r="AC90" s="63"/>
      <c r="AD90" s="63"/>
      <c r="AE90" s="63"/>
      <c r="AF90" s="63"/>
      <c r="AG90" s="392"/>
      <c r="AH90" s="418"/>
      <c r="AI90" s="330"/>
    </row>
    <row r="91" spans="1:35" s="146" customFormat="1" ht="55.5" customHeight="1">
      <c r="A91" s="95"/>
      <c r="B91" s="380"/>
      <c r="C91" s="112" t="s">
        <v>84</v>
      </c>
      <c r="D91" s="397"/>
      <c r="E91" s="397"/>
      <c r="F91" s="397"/>
      <c r="G91" s="397"/>
      <c r="H91" s="397"/>
      <c r="I91" s="397"/>
      <c r="J91" s="398"/>
      <c r="K91" s="399"/>
      <c r="L91" s="399"/>
      <c r="M91" s="399"/>
      <c r="N91" s="398"/>
      <c r="O91" s="398"/>
      <c r="P91" s="400"/>
      <c r="Q91" s="401">
        <v>27023</v>
      </c>
      <c r="R91" s="398"/>
      <c r="S91" s="472"/>
      <c r="T91" s="403"/>
      <c r="U91" s="354"/>
      <c r="V91" s="402"/>
      <c r="W91" s="380"/>
      <c r="X91" s="153"/>
      <c r="Y91" s="153"/>
      <c r="Z91" s="153"/>
      <c r="AA91" s="153"/>
      <c r="AB91" s="63"/>
      <c r="AC91" s="63"/>
      <c r="AD91" s="63"/>
      <c r="AE91" s="63"/>
      <c r="AF91" s="63"/>
      <c r="AG91" s="392"/>
      <c r="AH91" s="418"/>
      <c r="AI91" s="330"/>
    </row>
    <row r="92" spans="1:35" s="146" customFormat="1" ht="55.5" customHeight="1">
      <c r="A92" s="95"/>
      <c r="B92" s="380"/>
      <c r="C92" s="112" t="s">
        <v>384</v>
      </c>
      <c r="D92" s="397"/>
      <c r="E92" s="397"/>
      <c r="F92" s="397"/>
      <c r="G92" s="397"/>
      <c r="H92" s="397"/>
      <c r="I92" s="397"/>
      <c r="J92" s="398"/>
      <c r="K92" s="399"/>
      <c r="L92" s="399"/>
      <c r="M92" s="399"/>
      <c r="N92" s="398"/>
      <c r="O92" s="398"/>
      <c r="P92" s="400"/>
      <c r="Q92" s="401">
        <v>18337</v>
      </c>
      <c r="R92" s="398"/>
      <c r="S92" s="472"/>
      <c r="T92" s="403"/>
      <c r="U92" s="354"/>
      <c r="V92" s="402"/>
      <c r="W92" s="380"/>
      <c r="X92" s="153"/>
      <c r="Y92" s="153"/>
      <c r="Z92" s="153"/>
      <c r="AA92" s="153"/>
      <c r="AB92" s="63"/>
      <c r="AC92" s="63"/>
      <c r="AD92" s="63"/>
      <c r="AE92" s="63"/>
      <c r="AF92" s="63"/>
      <c r="AG92" s="392"/>
      <c r="AH92" s="418"/>
      <c r="AI92" s="330"/>
    </row>
    <row r="93" spans="1:35" s="146" customFormat="1" ht="55.5" customHeight="1">
      <c r="A93" s="95"/>
      <c r="B93" s="380"/>
      <c r="C93" s="112" t="s">
        <v>362</v>
      </c>
      <c r="D93" s="397"/>
      <c r="E93" s="397"/>
      <c r="F93" s="397"/>
      <c r="G93" s="397"/>
      <c r="H93" s="397"/>
      <c r="I93" s="397"/>
      <c r="J93" s="398"/>
      <c r="K93" s="399"/>
      <c r="L93" s="399"/>
      <c r="M93" s="399"/>
      <c r="N93" s="398"/>
      <c r="O93" s="398"/>
      <c r="P93" s="400"/>
      <c r="Q93" s="401">
        <v>12547</v>
      </c>
      <c r="R93" s="398"/>
      <c r="S93" s="472"/>
      <c r="T93" s="403"/>
      <c r="U93" s="354"/>
      <c r="V93" s="402"/>
      <c r="W93" s="380"/>
      <c r="X93" s="153"/>
      <c r="Y93" s="153"/>
      <c r="Z93" s="153"/>
      <c r="AA93" s="153"/>
      <c r="AB93" s="63"/>
      <c r="AC93" s="63"/>
      <c r="AD93" s="63"/>
      <c r="AE93" s="63"/>
      <c r="AF93" s="63"/>
      <c r="AG93" s="392"/>
      <c r="AH93" s="418"/>
      <c r="AI93" s="330"/>
    </row>
    <row r="94" spans="1:35" s="146" customFormat="1" ht="55.5" customHeight="1">
      <c r="A94" s="95"/>
      <c r="B94" s="380"/>
      <c r="C94" s="112" t="s">
        <v>363</v>
      </c>
      <c r="D94" s="397"/>
      <c r="E94" s="397"/>
      <c r="F94" s="397"/>
      <c r="G94" s="397"/>
      <c r="H94" s="397"/>
      <c r="I94" s="397"/>
      <c r="J94" s="398"/>
      <c r="K94" s="399"/>
      <c r="L94" s="399"/>
      <c r="M94" s="399"/>
      <c r="N94" s="398"/>
      <c r="O94" s="398"/>
      <c r="P94" s="400"/>
      <c r="Q94" s="401">
        <v>12547</v>
      </c>
      <c r="R94" s="398"/>
      <c r="S94" s="472"/>
      <c r="T94" s="403"/>
      <c r="U94" s="354"/>
      <c r="V94" s="402"/>
      <c r="W94" s="380"/>
      <c r="X94" s="153"/>
      <c r="Y94" s="153"/>
      <c r="Z94" s="153"/>
      <c r="AA94" s="153"/>
      <c r="AB94" s="63"/>
      <c r="AC94" s="63"/>
      <c r="AD94" s="63"/>
      <c r="AE94" s="63"/>
      <c r="AF94" s="63"/>
      <c r="AG94" s="392"/>
      <c r="AH94" s="418"/>
      <c r="AI94" s="330"/>
    </row>
    <row r="95" spans="1:35" s="146" customFormat="1" ht="55.5" customHeight="1">
      <c r="A95" s="95"/>
      <c r="B95" s="380"/>
      <c r="C95" s="112" t="s">
        <v>364</v>
      </c>
      <c r="D95" s="397"/>
      <c r="E95" s="397"/>
      <c r="F95" s="397"/>
      <c r="G95" s="397"/>
      <c r="H95" s="397"/>
      <c r="I95" s="397"/>
      <c r="J95" s="398"/>
      <c r="K95" s="399"/>
      <c r="L95" s="399"/>
      <c r="M95" s="399"/>
      <c r="N95" s="398"/>
      <c r="O95" s="398"/>
      <c r="P95" s="400"/>
      <c r="Q95" s="401">
        <v>21233</v>
      </c>
      <c r="R95" s="398"/>
      <c r="S95" s="472"/>
      <c r="T95" s="403"/>
      <c r="U95" s="354"/>
      <c r="V95" s="402"/>
      <c r="W95" s="380"/>
      <c r="X95" s="153"/>
      <c r="Y95" s="153"/>
      <c r="Z95" s="153"/>
      <c r="AA95" s="153"/>
      <c r="AB95" s="63"/>
      <c r="AC95" s="63"/>
      <c r="AD95" s="63"/>
      <c r="AE95" s="63"/>
      <c r="AF95" s="63"/>
      <c r="AG95" s="392"/>
      <c r="AH95" s="418"/>
      <c r="AI95" s="330"/>
    </row>
    <row r="96" spans="1:35" s="146" customFormat="1" ht="55.5" customHeight="1">
      <c r="A96" s="95"/>
      <c r="B96" s="380"/>
      <c r="C96" s="112" t="s">
        <v>361</v>
      </c>
      <c r="D96" s="397"/>
      <c r="E96" s="397"/>
      <c r="F96" s="397"/>
      <c r="G96" s="397"/>
      <c r="H96" s="397"/>
      <c r="I96" s="397"/>
      <c r="J96" s="398"/>
      <c r="K96" s="399"/>
      <c r="L96" s="399"/>
      <c r="M96" s="399"/>
      <c r="N96" s="398"/>
      <c r="O96" s="398"/>
      <c r="P96" s="400"/>
      <c r="Q96" s="401">
        <v>13512</v>
      </c>
      <c r="R96" s="398"/>
      <c r="S96" s="472"/>
      <c r="T96" s="403"/>
      <c r="U96" s="354"/>
      <c r="V96" s="402"/>
      <c r="W96" s="380"/>
      <c r="X96" s="153"/>
      <c r="Y96" s="153"/>
      <c r="Z96" s="153"/>
      <c r="AA96" s="153"/>
      <c r="AB96" s="63"/>
      <c r="AC96" s="63"/>
      <c r="AD96" s="63"/>
      <c r="AE96" s="63"/>
      <c r="AF96" s="63"/>
      <c r="AG96" s="392"/>
      <c r="AH96" s="418"/>
      <c r="AI96" s="330"/>
    </row>
    <row r="97" spans="1:44" ht="60" customHeight="1">
      <c r="A97" s="102">
        <v>5</v>
      </c>
      <c r="B97" s="345" t="s">
        <v>480</v>
      </c>
      <c r="C97" s="346" t="s">
        <v>481</v>
      </c>
      <c r="D97" s="346"/>
      <c r="E97" s="346"/>
      <c r="F97" s="346"/>
      <c r="G97" s="346"/>
      <c r="H97" s="346"/>
      <c r="I97" s="346"/>
      <c r="J97" s="347"/>
      <c r="K97" s="348"/>
      <c r="L97" s="348"/>
      <c r="M97" s="348"/>
      <c r="N97" s="349"/>
      <c r="O97" s="348"/>
      <c r="P97" s="347"/>
      <c r="Q97" s="353">
        <v>4784</v>
      </c>
      <c r="R97" s="347"/>
      <c r="S97" s="473"/>
      <c r="T97" s="374">
        <v>4784</v>
      </c>
      <c r="U97" s="459"/>
      <c r="V97" s="351"/>
      <c r="W97" s="351"/>
      <c r="X97" s="352"/>
      <c r="Y97" s="353">
        <v>4784</v>
      </c>
      <c r="Z97" s="353"/>
      <c r="AA97" s="353"/>
      <c r="AB97" s="353"/>
      <c r="AC97" s="353">
        <v>4784</v>
      </c>
      <c r="AD97" s="350"/>
      <c r="AE97" s="347"/>
      <c r="AF97" s="345"/>
      <c r="AG97" s="392">
        <f>+Q97-R97-S97-T97</f>
        <v>0</v>
      </c>
      <c r="AH97" s="419"/>
      <c r="AI97" s="354"/>
      <c r="AJ97" s="354"/>
      <c r="AK97" s="330"/>
      <c r="AL97" s="330"/>
      <c r="AM97" s="330"/>
      <c r="AN97" s="330"/>
      <c r="AO97" s="330"/>
      <c r="AP97" s="69">
        <v>0</v>
      </c>
      <c r="AQ97" s="80"/>
      <c r="AR97" s="80"/>
    </row>
    <row r="98" spans="1:44" ht="233.25" customHeight="1">
      <c r="A98" s="227"/>
      <c r="B98" s="355"/>
      <c r="C98" s="356" t="s">
        <v>482</v>
      </c>
      <c r="D98" s="357"/>
      <c r="E98" s="357"/>
      <c r="F98" s="357"/>
      <c r="G98" s="357"/>
      <c r="H98" s="357"/>
      <c r="I98" s="357"/>
      <c r="J98" s="358" t="s">
        <v>483</v>
      </c>
      <c r="K98" s="359">
        <v>54225</v>
      </c>
      <c r="L98" s="360"/>
      <c r="M98" s="360"/>
      <c r="N98" s="361"/>
      <c r="O98" s="360"/>
      <c r="P98" s="362"/>
      <c r="Q98" s="364">
        <v>4784</v>
      </c>
      <c r="R98" s="362"/>
      <c r="S98" s="474"/>
      <c r="T98" s="374">
        <v>4784</v>
      </c>
      <c r="U98" s="374"/>
      <c r="V98" s="362"/>
      <c r="W98" s="362" t="s">
        <v>516</v>
      </c>
      <c r="X98" s="363"/>
      <c r="Y98" s="364">
        <v>4784</v>
      </c>
      <c r="Z98" s="362"/>
      <c r="AA98" s="362"/>
      <c r="AB98" s="362"/>
      <c r="AC98" s="364">
        <v>4784</v>
      </c>
      <c r="AD98" s="362"/>
      <c r="AE98" s="362"/>
      <c r="AF98" s="365"/>
      <c r="AG98" s="392">
        <f>+Q98-R98-S98-T98</f>
        <v>0</v>
      </c>
      <c r="AH98" s="420"/>
      <c r="AI98" s="362"/>
      <c r="AJ98" s="362"/>
      <c r="AK98" s="366"/>
      <c r="AL98" s="366"/>
      <c r="AM98" s="366"/>
      <c r="AN98" s="366"/>
      <c r="AO98" s="366"/>
      <c r="AP98" s="63"/>
      <c r="AQ98" s="63"/>
      <c r="AR98" s="63"/>
    </row>
    <row r="99" spans="1:44" ht="21.75" customHeight="1">
      <c r="A99" s="227"/>
      <c r="B99" s="227"/>
      <c r="C99" s="228"/>
      <c r="D99" s="228"/>
      <c r="E99" s="228"/>
      <c r="F99" s="228"/>
      <c r="G99" s="228"/>
      <c r="H99" s="228"/>
      <c r="I99" s="228"/>
      <c r="J99" s="229"/>
      <c r="K99" s="230"/>
      <c r="L99" s="230"/>
      <c r="M99" s="230"/>
      <c r="N99" s="150"/>
      <c r="O99" s="150"/>
      <c r="P99" s="231"/>
      <c r="Q99" s="249" t="e">
        <f>+Q84-#REF!</f>
        <v>#REF!</v>
      </c>
      <c r="R99" s="232"/>
      <c r="S99" s="249"/>
      <c r="T99" s="232"/>
      <c r="U99" s="232"/>
      <c r="V99" s="150"/>
      <c r="W99" s="233"/>
      <c r="X99" s="150"/>
      <c r="Y99" s="150"/>
      <c r="Z99" s="150"/>
      <c r="AA99" s="150"/>
      <c r="AB99" s="63"/>
      <c r="AC99" s="63"/>
      <c r="AD99" s="63"/>
      <c r="AE99" s="63"/>
      <c r="AF99" s="63"/>
      <c r="AG99" s="392"/>
      <c r="AH99" s="413"/>
      <c r="AI99" s="63"/>
    </row>
    <row r="100" spans="1:44" ht="21.75" customHeight="1">
      <c r="A100" s="63"/>
      <c r="B100" s="63"/>
      <c r="C100" s="82"/>
      <c r="D100" s="82"/>
      <c r="E100" s="82"/>
      <c r="F100" s="82"/>
      <c r="G100" s="82"/>
      <c r="H100" s="82"/>
      <c r="I100" s="82"/>
      <c r="J100" s="63"/>
      <c r="K100" s="63"/>
      <c r="L100" s="63"/>
      <c r="M100" s="63"/>
      <c r="N100" s="63"/>
      <c r="O100" s="63"/>
      <c r="P100" s="84"/>
      <c r="Q100" s="250"/>
      <c r="R100" s="80"/>
      <c r="S100" s="250"/>
      <c r="T100" s="80"/>
      <c r="U100" s="80"/>
      <c r="V100" s="63"/>
      <c r="W100" s="85"/>
      <c r="X100" s="63"/>
      <c r="Y100" s="63"/>
      <c r="Z100" s="63"/>
      <c r="AA100" s="63"/>
      <c r="AB100" s="63"/>
      <c r="AC100" s="63"/>
      <c r="AD100" s="63"/>
      <c r="AE100" s="63"/>
      <c r="AF100" s="63"/>
      <c r="AG100" s="63"/>
      <c r="AH100" s="413"/>
      <c r="AI100" s="63"/>
    </row>
    <row r="101" spans="1:44" ht="21.75" customHeight="1">
      <c r="A101" s="63"/>
      <c r="B101" s="63"/>
      <c r="C101" s="82"/>
      <c r="D101" s="82"/>
      <c r="E101" s="82"/>
      <c r="F101" s="82"/>
      <c r="G101" s="82"/>
      <c r="H101" s="82"/>
      <c r="I101" s="82"/>
      <c r="J101" s="63"/>
      <c r="K101" s="63"/>
      <c r="L101" s="63"/>
      <c r="M101" s="63"/>
      <c r="N101" s="63"/>
      <c r="O101" s="63"/>
      <c r="P101" s="84"/>
      <c r="Q101" s="250"/>
      <c r="R101" s="80"/>
      <c r="S101" s="250"/>
      <c r="T101" s="80"/>
      <c r="U101" s="80"/>
      <c r="V101" s="63"/>
      <c r="W101" s="85"/>
      <c r="X101" s="63"/>
      <c r="Y101" s="63"/>
      <c r="Z101" s="63"/>
      <c r="AA101" s="63"/>
      <c r="AB101" s="63"/>
      <c r="AC101" s="63"/>
      <c r="AD101" s="63"/>
      <c r="AE101" s="63"/>
      <c r="AF101" s="63"/>
      <c r="AG101" s="63"/>
      <c r="AH101" s="413"/>
      <c r="AI101" s="63"/>
    </row>
    <row r="102" spans="1:44" ht="21.75" customHeight="1">
      <c r="A102" s="63"/>
      <c r="B102" s="63"/>
      <c r="C102" s="82"/>
      <c r="D102" s="82"/>
      <c r="E102" s="82"/>
      <c r="F102" s="82"/>
      <c r="G102" s="82"/>
      <c r="H102" s="82"/>
      <c r="I102" s="82"/>
      <c r="J102" s="63"/>
      <c r="K102" s="63"/>
      <c r="L102" s="63"/>
      <c r="M102" s="63"/>
      <c r="N102" s="63"/>
      <c r="O102" s="63"/>
      <c r="P102" s="84"/>
      <c r="Q102" s="250">
        <f>+Q21+Q26+Q27+Q28+Q33+Q34+Q40+Q44+Q45+Q48+Q50+Q52+Q63+Q67</f>
        <v>3320877</v>
      </c>
      <c r="R102" s="80"/>
      <c r="S102" s="250"/>
      <c r="T102" s="80"/>
      <c r="U102" s="80"/>
      <c r="V102" s="63"/>
      <c r="W102" s="85"/>
      <c r="X102" s="63"/>
      <c r="Y102" s="63"/>
      <c r="Z102" s="63"/>
      <c r="AA102" s="63"/>
      <c r="AB102" s="63"/>
      <c r="AC102" s="63"/>
      <c r="AD102" s="63"/>
      <c r="AE102" s="63"/>
      <c r="AF102" s="63"/>
      <c r="AG102" s="63"/>
      <c r="AH102" s="413"/>
      <c r="AI102" s="63"/>
    </row>
    <row r="103" spans="1:44" ht="21.75" customHeight="1">
      <c r="A103" s="63"/>
      <c r="B103" s="63"/>
      <c r="C103" s="82"/>
      <c r="D103" s="82"/>
      <c r="E103" s="82"/>
      <c r="F103" s="82"/>
      <c r="G103" s="82"/>
      <c r="H103" s="82"/>
      <c r="I103" s="82"/>
      <c r="J103" s="63"/>
      <c r="K103" s="63"/>
      <c r="L103" s="63"/>
      <c r="M103" s="63"/>
      <c r="N103" s="63"/>
      <c r="O103" s="63"/>
      <c r="P103" s="84"/>
      <c r="Q103" s="250"/>
      <c r="R103" s="80"/>
      <c r="S103" s="250"/>
      <c r="T103" s="80"/>
      <c r="U103" s="80"/>
      <c r="V103" s="63"/>
      <c r="W103" s="85"/>
      <c r="X103" s="63"/>
      <c r="Y103" s="63"/>
      <c r="Z103" s="63"/>
      <c r="AA103" s="63"/>
      <c r="AB103" s="63"/>
      <c r="AC103" s="63"/>
      <c r="AD103" s="63"/>
      <c r="AE103" s="63"/>
      <c r="AF103" s="63"/>
      <c r="AG103" s="63"/>
      <c r="AH103" s="413"/>
      <c r="AI103" s="63"/>
    </row>
    <row r="104" spans="1:44" ht="15.75" customHeight="1">
      <c r="A104" s="81"/>
      <c r="B104" s="81"/>
      <c r="C104" s="82"/>
      <c r="D104" s="82"/>
      <c r="E104" s="82"/>
      <c r="F104" s="82"/>
      <c r="G104" s="82"/>
      <c r="H104" s="82"/>
      <c r="I104" s="82"/>
      <c r="J104" s="68"/>
      <c r="K104" s="83"/>
      <c r="L104" s="83"/>
      <c r="M104" s="83"/>
      <c r="N104" s="63"/>
      <c r="O104" s="63"/>
      <c r="P104" s="84"/>
      <c r="Q104" s="250"/>
      <c r="R104" s="80"/>
      <c r="S104" s="250"/>
      <c r="T104" s="80"/>
      <c r="U104" s="80"/>
      <c r="V104" s="63"/>
      <c r="W104" s="85"/>
      <c r="X104" s="63"/>
      <c r="Y104" s="63"/>
      <c r="Z104" s="63"/>
      <c r="AA104" s="63"/>
      <c r="AB104" s="63"/>
      <c r="AC104" s="63"/>
      <c r="AD104" s="63"/>
      <c r="AE104" s="63"/>
      <c r="AF104" s="63"/>
      <c r="AG104" s="63"/>
      <c r="AH104" s="413"/>
      <c r="AI104" s="63"/>
    </row>
    <row r="105" spans="1:44" ht="15.75" customHeight="1">
      <c r="A105" s="81"/>
      <c r="B105" s="81"/>
      <c r="C105" s="82"/>
      <c r="D105" s="82"/>
      <c r="E105" s="82"/>
      <c r="F105" s="82"/>
      <c r="G105" s="82"/>
      <c r="H105" s="82"/>
      <c r="I105" s="82"/>
      <c r="J105" s="68"/>
      <c r="K105" s="83"/>
      <c r="L105" s="83"/>
      <c r="M105" s="83"/>
      <c r="N105" s="63"/>
      <c r="O105" s="63"/>
      <c r="P105" s="84"/>
      <c r="Q105" s="250"/>
      <c r="R105" s="80"/>
      <c r="S105" s="250"/>
      <c r="T105" s="80"/>
      <c r="U105" s="80"/>
      <c r="V105" s="63"/>
      <c r="W105" s="85"/>
      <c r="X105" s="63"/>
      <c r="Y105" s="63"/>
      <c r="Z105" s="63"/>
      <c r="AA105" s="63"/>
      <c r="AB105" s="63"/>
      <c r="AC105" s="63"/>
      <c r="AD105" s="63"/>
      <c r="AE105" s="63"/>
      <c r="AF105" s="63"/>
      <c r="AG105" s="63"/>
      <c r="AH105" s="413"/>
      <c r="AI105" s="63"/>
    </row>
    <row r="106" spans="1:44" ht="15.75" customHeight="1">
      <c r="A106" s="81"/>
      <c r="B106" s="81"/>
      <c r="C106" s="82"/>
      <c r="D106" s="82"/>
      <c r="E106" s="82"/>
      <c r="F106" s="82"/>
      <c r="G106" s="82"/>
      <c r="H106" s="82"/>
      <c r="I106" s="82">
        <f>203-27</f>
        <v>176</v>
      </c>
      <c r="J106" s="68"/>
      <c r="K106" s="83"/>
      <c r="L106" s="83"/>
      <c r="M106" s="83"/>
      <c r="N106" s="63"/>
      <c r="O106" s="63"/>
      <c r="P106" s="84"/>
      <c r="Q106" s="250"/>
      <c r="R106" s="80"/>
      <c r="S106" s="250"/>
      <c r="T106" s="80"/>
      <c r="U106" s="80"/>
      <c r="V106" s="63"/>
      <c r="W106" s="85"/>
      <c r="X106" s="63"/>
      <c r="Y106" s="63"/>
      <c r="Z106" s="63"/>
      <c r="AA106" s="63"/>
      <c r="AB106" s="63"/>
      <c r="AC106" s="63"/>
      <c r="AD106" s="63"/>
      <c r="AE106" s="63"/>
      <c r="AF106" s="63"/>
      <c r="AG106" s="63"/>
      <c r="AH106" s="413"/>
      <c r="AI106" s="63"/>
    </row>
    <row r="107" spans="1:44" ht="15.75" customHeight="1">
      <c r="A107" s="81"/>
      <c r="B107" s="81"/>
      <c r="C107" s="82"/>
      <c r="D107" s="82"/>
      <c r="E107" s="82"/>
      <c r="F107" s="82"/>
      <c r="G107" s="82"/>
      <c r="H107" s="82"/>
      <c r="I107" s="82"/>
      <c r="J107" s="68"/>
      <c r="K107" s="83"/>
      <c r="L107" s="83"/>
      <c r="M107" s="83"/>
      <c r="N107" s="63"/>
      <c r="O107" s="63"/>
      <c r="P107" s="84"/>
      <c r="Q107" s="250"/>
      <c r="R107" s="80"/>
      <c r="S107" s="250"/>
      <c r="T107" s="80"/>
      <c r="U107" s="80"/>
      <c r="V107" s="63"/>
      <c r="W107" s="85"/>
      <c r="X107" s="63"/>
      <c r="Y107" s="63"/>
      <c r="Z107" s="63"/>
      <c r="AA107" s="63"/>
      <c r="AB107" s="63"/>
      <c r="AC107" s="63"/>
      <c r="AD107" s="63"/>
      <c r="AE107" s="63"/>
      <c r="AF107" s="63"/>
      <c r="AG107" s="63"/>
      <c r="AH107" s="413"/>
      <c r="AI107" s="63"/>
    </row>
    <row r="108" spans="1:44" ht="15.75" customHeight="1">
      <c r="A108" s="81"/>
      <c r="B108" s="81"/>
      <c r="C108" s="82"/>
      <c r="D108" s="82"/>
      <c r="E108" s="82"/>
      <c r="F108" s="82"/>
      <c r="G108" s="82"/>
      <c r="H108" s="82"/>
      <c r="I108" s="82"/>
      <c r="J108" s="68"/>
      <c r="K108" s="83"/>
      <c r="L108" s="83"/>
      <c r="M108" s="83"/>
      <c r="N108" s="63"/>
      <c r="O108" s="63"/>
      <c r="P108" s="84"/>
      <c r="Q108" s="250"/>
      <c r="R108" s="80"/>
      <c r="S108" s="250"/>
      <c r="T108" s="80"/>
      <c r="U108" s="80"/>
      <c r="V108" s="63"/>
      <c r="W108" s="85"/>
      <c r="X108" s="63"/>
      <c r="Y108" s="63"/>
      <c r="Z108" s="63"/>
      <c r="AA108" s="63"/>
      <c r="AB108" s="63"/>
      <c r="AC108" s="63"/>
      <c r="AD108" s="63"/>
      <c r="AE108" s="63"/>
      <c r="AF108" s="63"/>
      <c r="AG108" s="63"/>
      <c r="AH108" s="413"/>
      <c r="AI108" s="63"/>
    </row>
    <row r="109" spans="1:44" ht="15.75" customHeight="1">
      <c r="A109" s="81"/>
      <c r="B109" s="81"/>
      <c r="C109" s="82"/>
      <c r="D109" s="82"/>
      <c r="E109" s="82"/>
      <c r="F109" s="82"/>
      <c r="G109" s="82"/>
      <c r="H109" s="82"/>
      <c r="I109" s="82"/>
      <c r="J109" s="68"/>
      <c r="K109" s="83"/>
      <c r="L109" s="83"/>
      <c r="M109" s="83"/>
      <c r="N109" s="63"/>
      <c r="O109" s="63"/>
      <c r="P109" s="84"/>
      <c r="Q109" s="250"/>
      <c r="R109" s="80"/>
      <c r="S109" s="250"/>
      <c r="T109" s="80"/>
      <c r="U109" s="80"/>
      <c r="V109" s="63"/>
      <c r="W109" s="85"/>
      <c r="X109" s="63"/>
      <c r="Y109" s="63"/>
      <c r="Z109" s="63"/>
      <c r="AA109" s="63"/>
      <c r="AB109" s="63"/>
      <c r="AC109" s="63"/>
      <c r="AD109" s="63"/>
      <c r="AE109" s="63"/>
      <c r="AF109" s="63"/>
      <c r="AG109" s="63"/>
      <c r="AH109" s="413"/>
      <c r="AI109" s="63"/>
    </row>
    <row r="110" spans="1:44" ht="15.75" customHeight="1">
      <c r="A110" s="81"/>
      <c r="B110" s="81"/>
      <c r="C110" s="82"/>
      <c r="D110" s="82"/>
      <c r="E110" s="82"/>
      <c r="F110" s="82"/>
      <c r="G110" s="82"/>
      <c r="H110" s="82"/>
      <c r="I110" s="82"/>
      <c r="J110" s="68"/>
      <c r="K110" s="83"/>
      <c r="L110" s="83"/>
      <c r="M110" s="83"/>
      <c r="N110" s="63"/>
      <c r="O110" s="63"/>
      <c r="P110" s="84"/>
      <c r="Q110" s="250"/>
      <c r="R110" s="80"/>
      <c r="S110" s="250"/>
      <c r="T110" s="80"/>
      <c r="U110" s="80"/>
      <c r="V110" s="63"/>
      <c r="W110" s="85"/>
      <c r="X110" s="63"/>
      <c r="Y110" s="63"/>
      <c r="Z110" s="63"/>
      <c r="AA110" s="63"/>
      <c r="AB110" s="63"/>
      <c r="AC110" s="63"/>
      <c r="AD110" s="63"/>
      <c r="AE110" s="63"/>
      <c r="AF110" s="63"/>
      <c r="AG110" s="63"/>
      <c r="AH110" s="413"/>
      <c r="AI110" s="63"/>
    </row>
    <row r="111" spans="1:44" ht="15.75" customHeight="1">
      <c r="A111" s="81"/>
      <c r="B111" s="81"/>
      <c r="C111" s="82"/>
      <c r="D111" s="82"/>
      <c r="E111" s="82"/>
      <c r="F111" s="82"/>
      <c r="G111" s="82"/>
      <c r="H111" s="82"/>
      <c r="I111" s="82"/>
      <c r="J111" s="68"/>
      <c r="K111" s="83"/>
      <c r="L111" s="83"/>
      <c r="M111" s="83"/>
      <c r="N111" s="63"/>
      <c r="O111" s="63"/>
      <c r="P111" s="84"/>
      <c r="Q111" s="250"/>
      <c r="R111" s="80"/>
      <c r="S111" s="250"/>
      <c r="T111" s="80"/>
      <c r="U111" s="80"/>
      <c r="V111" s="63"/>
      <c r="W111" s="85"/>
      <c r="X111" s="63"/>
      <c r="Y111" s="63"/>
      <c r="Z111" s="63"/>
      <c r="AA111" s="63"/>
      <c r="AB111" s="63"/>
      <c r="AC111" s="63"/>
      <c r="AD111" s="63"/>
      <c r="AE111" s="63"/>
      <c r="AF111" s="63"/>
      <c r="AG111" s="63"/>
      <c r="AH111" s="413"/>
      <c r="AI111" s="63"/>
    </row>
    <row r="112" spans="1:44" ht="15.75" customHeight="1">
      <c r="A112" s="81"/>
      <c r="B112" s="81"/>
      <c r="C112" s="82"/>
      <c r="D112" s="82"/>
      <c r="E112" s="82"/>
      <c r="F112" s="82"/>
      <c r="G112" s="82"/>
      <c r="H112" s="82"/>
      <c r="I112" s="82"/>
      <c r="J112" s="68"/>
      <c r="K112" s="83"/>
      <c r="L112" s="83"/>
      <c r="M112" s="83"/>
      <c r="N112" s="63"/>
      <c r="O112" s="63"/>
      <c r="P112" s="84"/>
      <c r="Q112" s="250"/>
      <c r="R112" s="80"/>
      <c r="S112" s="250"/>
      <c r="T112" s="80"/>
      <c r="U112" s="80"/>
      <c r="V112" s="63"/>
      <c r="W112" s="85"/>
      <c r="X112" s="63"/>
      <c r="Y112" s="63"/>
      <c r="Z112" s="63"/>
      <c r="AA112" s="63"/>
      <c r="AB112" s="63"/>
      <c r="AC112" s="63"/>
      <c r="AD112" s="63"/>
      <c r="AE112" s="63"/>
      <c r="AF112" s="63"/>
      <c r="AG112" s="63"/>
      <c r="AH112" s="413"/>
      <c r="AI112" s="63"/>
    </row>
    <row r="113" spans="1:35" ht="15.75" customHeight="1">
      <c r="A113" s="81"/>
      <c r="B113" s="81"/>
      <c r="C113" s="82"/>
      <c r="D113" s="82"/>
      <c r="E113" s="82"/>
      <c r="F113" s="82"/>
      <c r="G113" s="82"/>
      <c r="H113" s="82"/>
      <c r="I113" s="82"/>
      <c r="J113" s="68"/>
      <c r="K113" s="83"/>
      <c r="L113" s="83"/>
      <c r="M113" s="83"/>
      <c r="N113" s="63"/>
      <c r="O113" s="63"/>
      <c r="P113" s="84"/>
      <c r="Q113" s="250"/>
      <c r="R113" s="80"/>
      <c r="S113" s="250"/>
      <c r="T113" s="80"/>
      <c r="U113" s="80"/>
      <c r="V113" s="63"/>
      <c r="W113" s="85"/>
      <c r="X113" s="63"/>
      <c r="Y113" s="63"/>
      <c r="Z113" s="63"/>
      <c r="AA113" s="63"/>
      <c r="AB113" s="63"/>
      <c r="AC113" s="63"/>
      <c r="AD113" s="63"/>
      <c r="AE113" s="63"/>
      <c r="AF113" s="63"/>
      <c r="AG113" s="63"/>
      <c r="AH113" s="413"/>
      <c r="AI113" s="63"/>
    </row>
    <row r="114" spans="1:35" ht="15.75" customHeight="1">
      <c r="A114" s="81"/>
      <c r="B114" s="81"/>
      <c r="C114" s="82"/>
      <c r="D114" s="82"/>
      <c r="E114" s="82"/>
      <c r="F114" s="82"/>
      <c r="G114" s="82"/>
      <c r="H114" s="82"/>
      <c r="I114" s="82"/>
      <c r="J114" s="68"/>
      <c r="K114" s="83"/>
      <c r="L114" s="83"/>
      <c r="M114" s="83"/>
      <c r="N114" s="63"/>
      <c r="O114" s="63"/>
      <c r="P114" s="84"/>
      <c r="Q114" s="250"/>
      <c r="R114" s="80"/>
      <c r="S114" s="250"/>
      <c r="T114" s="80"/>
      <c r="U114" s="80"/>
      <c r="V114" s="63"/>
      <c r="W114" s="85"/>
      <c r="X114" s="63"/>
      <c r="Y114" s="63"/>
      <c r="Z114" s="63"/>
      <c r="AA114" s="63"/>
      <c r="AB114" s="63"/>
      <c r="AC114" s="63"/>
      <c r="AD114" s="63"/>
      <c r="AE114" s="63"/>
      <c r="AF114" s="63"/>
      <c r="AG114" s="63"/>
      <c r="AH114" s="413"/>
      <c r="AI114" s="63"/>
    </row>
    <row r="115" spans="1:35" ht="15.75" customHeight="1">
      <c r="A115" s="81"/>
      <c r="B115" s="81"/>
      <c r="C115" s="82"/>
      <c r="D115" s="82"/>
      <c r="E115" s="82"/>
      <c r="F115" s="82"/>
      <c r="G115" s="82"/>
      <c r="H115" s="82"/>
      <c r="I115" s="82"/>
      <c r="J115" s="68"/>
      <c r="K115" s="83"/>
      <c r="L115" s="83"/>
      <c r="M115" s="83"/>
      <c r="N115" s="63"/>
      <c r="O115" s="63"/>
      <c r="P115" s="84"/>
      <c r="Q115" s="250"/>
      <c r="R115" s="80"/>
      <c r="S115" s="250"/>
      <c r="T115" s="80"/>
      <c r="U115" s="80"/>
      <c r="V115" s="63"/>
      <c r="W115" s="85"/>
      <c r="X115" s="63"/>
      <c r="Y115" s="63"/>
      <c r="Z115" s="63"/>
      <c r="AA115" s="63"/>
      <c r="AB115" s="63"/>
      <c r="AC115" s="63"/>
      <c r="AD115" s="63"/>
      <c r="AE115" s="63"/>
      <c r="AF115" s="63"/>
      <c r="AG115" s="63"/>
      <c r="AH115" s="413"/>
      <c r="AI115" s="63"/>
    </row>
    <row r="116" spans="1:35" ht="15.75" customHeight="1">
      <c r="A116" s="81"/>
      <c r="B116" s="81"/>
      <c r="C116" s="82"/>
      <c r="D116" s="82"/>
      <c r="E116" s="82"/>
      <c r="F116" s="82"/>
      <c r="G116" s="82"/>
      <c r="H116" s="82"/>
      <c r="I116" s="82"/>
      <c r="J116" s="68"/>
      <c r="K116" s="83"/>
      <c r="L116" s="83"/>
      <c r="M116" s="83"/>
      <c r="N116" s="63"/>
      <c r="O116" s="63"/>
      <c r="P116" s="84"/>
      <c r="Q116" s="250"/>
      <c r="R116" s="80"/>
      <c r="S116" s="250"/>
      <c r="T116" s="80"/>
      <c r="U116" s="80"/>
      <c r="V116" s="63"/>
      <c r="W116" s="85"/>
      <c r="X116" s="63"/>
      <c r="Y116" s="63"/>
      <c r="Z116" s="63"/>
      <c r="AA116" s="63"/>
      <c r="AB116" s="63"/>
      <c r="AC116" s="63"/>
      <c r="AD116" s="63"/>
      <c r="AE116" s="63"/>
      <c r="AF116" s="63"/>
      <c r="AG116" s="63"/>
      <c r="AH116" s="413"/>
      <c r="AI116" s="63"/>
    </row>
    <row r="117" spans="1:35" ht="15.75" customHeight="1">
      <c r="A117" s="81"/>
      <c r="B117" s="81"/>
      <c r="C117" s="82"/>
      <c r="D117" s="82"/>
      <c r="E117" s="82"/>
      <c r="F117" s="82"/>
      <c r="G117" s="82"/>
      <c r="H117" s="82"/>
      <c r="I117" s="82"/>
      <c r="J117" s="68"/>
      <c r="K117" s="83"/>
      <c r="L117" s="83"/>
      <c r="M117" s="83"/>
      <c r="N117" s="63"/>
      <c r="O117" s="63"/>
      <c r="P117" s="84"/>
      <c r="Q117" s="250"/>
      <c r="R117" s="80"/>
      <c r="S117" s="250"/>
      <c r="T117" s="80"/>
      <c r="U117" s="80"/>
      <c r="V117" s="63"/>
      <c r="W117" s="85"/>
      <c r="X117" s="63"/>
      <c r="Y117" s="63"/>
      <c r="Z117" s="63"/>
      <c r="AA117" s="63"/>
      <c r="AB117" s="63"/>
      <c r="AC117" s="63"/>
      <c r="AD117" s="63"/>
      <c r="AE117" s="63"/>
      <c r="AF117" s="63"/>
      <c r="AG117" s="63"/>
      <c r="AH117" s="413"/>
      <c r="AI117" s="63"/>
    </row>
    <row r="118" spans="1:35" ht="15.75" customHeight="1">
      <c r="A118" s="81"/>
      <c r="B118" s="81"/>
      <c r="C118" s="82"/>
      <c r="D118" s="82"/>
      <c r="E118" s="82"/>
      <c r="F118" s="82"/>
      <c r="G118" s="82"/>
      <c r="H118" s="82"/>
      <c r="I118" s="82"/>
      <c r="J118" s="68"/>
      <c r="K118" s="83"/>
      <c r="L118" s="83"/>
      <c r="M118" s="83"/>
      <c r="N118" s="63"/>
      <c r="O118" s="63"/>
      <c r="P118" s="84"/>
      <c r="Q118" s="250"/>
      <c r="R118" s="80"/>
      <c r="S118" s="250"/>
      <c r="T118" s="80"/>
      <c r="U118" s="80"/>
      <c r="V118" s="63"/>
      <c r="W118" s="85"/>
      <c r="X118" s="63"/>
      <c r="Y118" s="63"/>
      <c r="Z118" s="63"/>
      <c r="AA118" s="63"/>
      <c r="AB118" s="63"/>
      <c r="AC118" s="63"/>
      <c r="AD118" s="63"/>
      <c r="AE118" s="63"/>
      <c r="AF118" s="63"/>
      <c r="AG118" s="63"/>
      <c r="AH118" s="413"/>
      <c r="AI118" s="63"/>
    </row>
    <row r="119" spans="1:35" ht="15.75" customHeight="1">
      <c r="A119" s="81"/>
      <c r="B119" s="81"/>
      <c r="C119" s="82"/>
      <c r="D119" s="82"/>
      <c r="E119" s="82"/>
      <c r="F119" s="82"/>
      <c r="G119" s="82"/>
      <c r="H119" s="82"/>
      <c r="I119" s="82"/>
      <c r="J119" s="68"/>
      <c r="K119" s="83"/>
      <c r="L119" s="83"/>
      <c r="M119" s="83"/>
      <c r="N119" s="63"/>
      <c r="O119" s="63"/>
      <c r="P119" s="84"/>
      <c r="Q119" s="250"/>
      <c r="R119" s="80"/>
      <c r="S119" s="250"/>
      <c r="T119" s="80"/>
      <c r="U119" s="80"/>
      <c r="V119" s="63"/>
      <c r="W119" s="85"/>
      <c r="X119" s="63"/>
      <c r="Y119" s="63"/>
      <c r="Z119" s="63"/>
      <c r="AA119" s="63"/>
      <c r="AB119" s="63"/>
      <c r="AC119" s="63"/>
      <c r="AD119" s="63"/>
      <c r="AE119" s="63"/>
      <c r="AF119" s="63"/>
      <c r="AG119" s="63"/>
      <c r="AH119" s="413"/>
      <c r="AI119" s="63"/>
    </row>
    <row r="120" spans="1:35" ht="15.75" customHeight="1">
      <c r="A120" s="81"/>
      <c r="B120" s="81"/>
      <c r="C120" s="82"/>
      <c r="D120" s="82"/>
      <c r="E120" s="82"/>
      <c r="F120" s="82"/>
      <c r="G120" s="82"/>
      <c r="H120" s="82"/>
      <c r="I120" s="82"/>
      <c r="J120" s="68"/>
      <c r="K120" s="83"/>
      <c r="L120" s="83"/>
      <c r="M120" s="83"/>
      <c r="N120" s="63"/>
      <c r="O120" s="63"/>
      <c r="P120" s="84"/>
      <c r="Q120" s="250"/>
      <c r="R120" s="80"/>
      <c r="S120" s="250"/>
      <c r="T120" s="80"/>
      <c r="U120" s="80"/>
      <c r="V120" s="63"/>
      <c r="W120" s="85"/>
      <c r="X120" s="63"/>
      <c r="Y120" s="63"/>
      <c r="Z120" s="63"/>
      <c r="AA120" s="63"/>
      <c r="AB120" s="63"/>
      <c r="AC120" s="63"/>
      <c r="AD120" s="63"/>
      <c r="AE120" s="63"/>
      <c r="AF120" s="63"/>
      <c r="AG120" s="63"/>
      <c r="AH120" s="413"/>
      <c r="AI120" s="63"/>
    </row>
    <row r="121" spans="1:35" ht="15.75" customHeight="1">
      <c r="A121" s="81"/>
      <c r="B121" s="81"/>
      <c r="C121" s="82"/>
      <c r="D121" s="82"/>
      <c r="E121" s="82"/>
      <c r="F121" s="82"/>
      <c r="G121" s="82"/>
      <c r="H121" s="82"/>
      <c r="I121" s="82"/>
      <c r="J121" s="68"/>
      <c r="K121" s="83"/>
      <c r="L121" s="83"/>
      <c r="M121" s="83"/>
      <c r="N121" s="63"/>
      <c r="O121" s="63"/>
      <c r="P121" s="84"/>
      <c r="Q121" s="250"/>
      <c r="R121" s="80"/>
      <c r="S121" s="250"/>
      <c r="T121" s="80"/>
      <c r="U121" s="80"/>
      <c r="V121" s="63"/>
      <c r="W121" s="85"/>
      <c r="X121" s="63"/>
      <c r="Y121" s="63"/>
      <c r="Z121" s="63"/>
      <c r="AA121" s="63"/>
      <c r="AB121" s="63"/>
      <c r="AC121" s="63"/>
      <c r="AD121" s="63"/>
      <c r="AE121" s="63"/>
      <c r="AF121" s="63"/>
      <c r="AG121" s="63"/>
      <c r="AH121" s="413"/>
      <c r="AI121" s="63"/>
    </row>
    <row r="122" spans="1:35" ht="15.75" customHeight="1">
      <c r="A122" s="81"/>
      <c r="B122" s="81"/>
      <c r="C122" s="82"/>
      <c r="D122" s="82"/>
      <c r="E122" s="82"/>
      <c r="F122" s="82"/>
      <c r="G122" s="82"/>
      <c r="H122" s="82"/>
      <c r="I122" s="82"/>
      <c r="J122" s="68"/>
      <c r="K122" s="83"/>
      <c r="L122" s="83"/>
      <c r="M122" s="83"/>
      <c r="N122" s="63"/>
      <c r="O122" s="63"/>
      <c r="P122" s="84"/>
      <c r="Q122" s="250"/>
      <c r="R122" s="80"/>
      <c r="S122" s="250"/>
      <c r="T122" s="80"/>
      <c r="U122" s="80"/>
      <c r="V122" s="63"/>
      <c r="W122" s="85"/>
      <c r="X122" s="63"/>
      <c r="Y122" s="63"/>
      <c r="Z122" s="63"/>
      <c r="AA122" s="63"/>
      <c r="AB122" s="63"/>
      <c r="AC122" s="63"/>
      <c r="AD122" s="63"/>
      <c r="AE122" s="63"/>
      <c r="AF122" s="63"/>
      <c r="AG122" s="63"/>
      <c r="AH122" s="413"/>
      <c r="AI122" s="63"/>
    </row>
    <row r="123" spans="1:35" ht="15.75" customHeight="1">
      <c r="A123" s="81"/>
      <c r="B123" s="81"/>
      <c r="C123" s="82"/>
      <c r="D123" s="82"/>
      <c r="E123" s="82"/>
      <c r="F123" s="82"/>
      <c r="G123" s="82"/>
      <c r="H123" s="82"/>
      <c r="I123" s="82"/>
      <c r="J123" s="68"/>
      <c r="K123" s="83"/>
      <c r="L123" s="83"/>
      <c r="M123" s="83"/>
      <c r="N123" s="63"/>
      <c r="O123" s="63"/>
      <c r="P123" s="84"/>
      <c r="Q123" s="250"/>
      <c r="R123" s="80"/>
      <c r="S123" s="250"/>
      <c r="T123" s="80"/>
      <c r="U123" s="80"/>
      <c r="V123" s="63"/>
      <c r="W123" s="85"/>
      <c r="X123" s="63"/>
      <c r="Y123" s="63"/>
      <c r="Z123" s="63"/>
      <c r="AA123" s="63"/>
      <c r="AB123" s="63"/>
      <c r="AC123" s="63"/>
      <c r="AD123" s="63"/>
      <c r="AE123" s="63"/>
      <c r="AF123" s="63"/>
      <c r="AG123" s="63"/>
      <c r="AH123" s="413"/>
      <c r="AI123" s="63"/>
    </row>
    <row r="124" spans="1:35" ht="15.75" customHeight="1">
      <c r="A124" s="81"/>
      <c r="B124" s="81"/>
      <c r="C124" s="82"/>
      <c r="D124" s="82"/>
      <c r="E124" s="82"/>
      <c r="F124" s="82"/>
      <c r="G124" s="82"/>
      <c r="H124" s="82"/>
      <c r="I124" s="82"/>
      <c r="J124" s="68"/>
      <c r="K124" s="83"/>
      <c r="L124" s="83"/>
      <c r="M124" s="83"/>
      <c r="N124" s="63"/>
      <c r="O124" s="63"/>
      <c r="P124" s="84"/>
      <c r="Q124" s="250"/>
      <c r="R124" s="80"/>
      <c r="S124" s="250"/>
      <c r="T124" s="80"/>
      <c r="U124" s="80"/>
      <c r="V124" s="63"/>
      <c r="W124" s="85"/>
      <c r="X124" s="63"/>
      <c r="Y124" s="63"/>
      <c r="Z124" s="63"/>
      <c r="AA124" s="63"/>
      <c r="AB124" s="63"/>
      <c r="AC124" s="63"/>
      <c r="AD124" s="63"/>
      <c r="AE124" s="63"/>
      <c r="AF124" s="63"/>
      <c r="AG124" s="63"/>
      <c r="AH124" s="413"/>
      <c r="AI124" s="63"/>
    </row>
    <row r="125" spans="1:35" ht="15.75" customHeight="1">
      <c r="A125" s="81"/>
      <c r="B125" s="81"/>
      <c r="C125" s="82"/>
      <c r="D125" s="82"/>
      <c r="E125" s="82"/>
      <c r="F125" s="82"/>
      <c r="G125" s="82"/>
      <c r="H125" s="82"/>
      <c r="I125" s="82"/>
      <c r="J125" s="68"/>
      <c r="K125" s="83"/>
      <c r="L125" s="83"/>
      <c r="M125" s="83"/>
      <c r="N125" s="63"/>
      <c r="O125" s="63"/>
      <c r="P125" s="84"/>
      <c r="Q125" s="250"/>
      <c r="R125" s="80"/>
      <c r="S125" s="250"/>
      <c r="T125" s="80"/>
      <c r="U125" s="80"/>
      <c r="V125" s="63"/>
      <c r="W125" s="85"/>
      <c r="X125" s="63"/>
      <c r="Y125" s="63"/>
      <c r="Z125" s="63"/>
      <c r="AA125" s="63"/>
      <c r="AB125" s="63"/>
      <c r="AC125" s="63"/>
      <c r="AD125" s="63"/>
      <c r="AE125" s="63"/>
      <c r="AF125" s="63"/>
      <c r="AG125" s="63"/>
      <c r="AH125" s="413"/>
      <c r="AI125" s="63"/>
    </row>
    <row r="126" spans="1:35" ht="15.75" customHeight="1">
      <c r="A126" s="81"/>
      <c r="B126" s="81"/>
      <c r="C126" s="82"/>
      <c r="D126" s="82"/>
      <c r="E126" s="82"/>
      <c r="F126" s="82"/>
      <c r="G126" s="82"/>
      <c r="H126" s="82"/>
      <c r="I126" s="82"/>
      <c r="J126" s="68"/>
      <c r="K126" s="83"/>
      <c r="L126" s="83"/>
      <c r="M126" s="83"/>
      <c r="N126" s="63"/>
      <c r="O126" s="63"/>
      <c r="P126" s="84"/>
      <c r="Q126" s="250"/>
      <c r="R126" s="80"/>
      <c r="S126" s="250"/>
      <c r="T126" s="80"/>
      <c r="U126" s="80"/>
      <c r="V126" s="63"/>
      <c r="W126" s="85"/>
      <c r="X126" s="63"/>
      <c r="Y126" s="63"/>
      <c r="Z126" s="63"/>
      <c r="AA126" s="63"/>
      <c r="AB126" s="63"/>
      <c r="AC126" s="63"/>
      <c r="AD126" s="63"/>
      <c r="AE126" s="63"/>
      <c r="AF126" s="63"/>
      <c r="AG126" s="63"/>
      <c r="AH126" s="413"/>
      <c r="AI126" s="63"/>
    </row>
    <row r="127" spans="1:35" ht="15.75" customHeight="1">
      <c r="A127" s="81"/>
      <c r="B127" s="81"/>
      <c r="C127" s="82"/>
      <c r="D127" s="82"/>
      <c r="E127" s="82"/>
      <c r="F127" s="82"/>
      <c r="G127" s="82"/>
      <c r="H127" s="82"/>
      <c r="I127" s="82"/>
      <c r="J127" s="68"/>
      <c r="K127" s="83"/>
      <c r="L127" s="83"/>
      <c r="M127" s="83"/>
      <c r="N127" s="63"/>
      <c r="O127" s="63"/>
      <c r="P127" s="84"/>
      <c r="Q127" s="250"/>
      <c r="R127" s="80"/>
      <c r="S127" s="250"/>
      <c r="T127" s="80"/>
      <c r="U127" s="80"/>
      <c r="V127" s="63"/>
      <c r="W127" s="85"/>
      <c r="X127" s="63"/>
      <c r="Y127" s="63"/>
      <c r="Z127" s="63"/>
      <c r="AA127" s="63"/>
      <c r="AB127" s="63"/>
      <c r="AC127" s="63"/>
      <c r="AD127" s="63"/>
      <c r="AE127" s="63"/>
      <c r="AF127" s="63"/>
      <c r="AG127" s="63"/>
      <c r="AH127" s="413"/>
      <c r="AI127" s="63"/>
    </row>
    <row r="128" spans="1:35" ht="15.75" customHeight="1">
      <c r="A128" s="81"/>
      <c r="B128" s="81"/>
      <c r="C128" s="82"/>
      <c r="D128" s="82"/>
      <c r="E128" s="82"/>
      <c r="F128" s="82"/>
      <c r="G128" s="82"/>
      <c r="H128" s="82"/>
      <c r="I128" s="82"/>
      <c r="J128" s="68"/>
      <c r="K128" s="83"/>
      <c r="L128" s="83"/>
      <c r="M128" s="83"/>
      <c r="N128" s="63"/>
      <c r="O128" s="63"/>
      <c r="P128" s="84"/>
      <c r="Q128" s="250"/>
      <c r="R128" s="80"/>
      <c r="S128" s="250"/>
      <c r="T128" s="80"/>
      <c r="U128" s="80"/>
      <c r="V128" s="63"/>
      <c r="W128" s="85"/>
      <c r="X128" s="63"/>
      <c r="Y128" s="63"/>
      <c r="Z128" s="63"/>
      <c r="AA128" s="63"/>
      <c r="AB128" s="63"/>
      <c r="AC128" s="63"/>
      <c r="AD128" s="63"/>
      <c r="AE128" s="63"/>
      <c r="AF128" s="63"/>
      <c r="AG128" s="63"/>
      <c r="AH128" s="413"/>
      <c r="AI128" s="63"/>
    </row>
    <row r="129" spans="1:35" ht="15.75" customHeight="1">
      <c r="A129" s="81"/>
      <c r="B129" s="81"/>
      <c r="C129" s="82"/>
      <c r="D129" s="82"/>
      <c r="E129" s="82"/>
      <c r="F129" s="82"/>
      <c r="G129" s="82"/>
      <c r="H129" s="82"/>
      <c r="I129" s="82"/>
      <c r="J129" s="68"/>
      <c r="K129" s="83"/>
      <c r="L129" s="83"/>
      <c r="M129" s="83"/>
      <c r="N129" s="63"/>
      <c r="O129" s="63"/>
      <c r="P129" s="84"/>
      <c r="Q129" s="250"/>
      <c r="R129" s="80"/>
      <c r="S129" s="250"/>
      <c r="T129" s="80"/>
      <c r="U129" s="80"/>
      <c r="V129" s="63"/>
      <c r="W129" s="85"/>
      <c r="X129" s="63"/>
      <c r="Y129" s="63"/>
      <c r="Z129" s="63"/>
      <c r="AA129" s="63"/>
      <c r="AB129" s="63"/>
      <c r="AC129" s="63"/>
      <c r="AD129" s="63"/>
      <c r="AE129" s="63"/>
      <c r="AF129" s="63"/>
      <c r="AG129" s="63"/>
      <c r="AH129" s="413"/>
      <c r="AI129" s="63"/>
    </row>
    <row r="130" spans="1:35" ht="15.75" customHeight="1">
      <c r="A130" s="81"/>
      <c r="B130" s="81"/>
      <c r="C130" s="82"/>
      <c r="D130" s="82"/>
      <c r="E130" s="82"/>
      <c r="F130" s="82"/>
      <c r="G130" s="82"/>
      <c r="H130" s="82"/>
      <c r="I130" s="82"/>
      <c r="J130" s="68"/>
      <c r="K130" s="83"/>
      <c r="L130" s="83"/>
      <c r="M130" s="83"/>
      <c r="N130" s="63"/>
      <c r="O130" s="63"/>
      <c r="P130" s="84"/>
      <c r="Q130" s="250"/>
      <c r="R130" s="80"/>
      <c r="S130" s="250"/>
      <c r="T130" s="80"/>
      <c r="U130" s="80"/>
      <c r="V130" s="63"/>
      <c r="W130" s="85"/>
      <c r="X130" s="63"/>
      <c r="Y130" s="63"/>
      <c r="Z130" s="63"/>
      <c r="AA130" s="63"/>
      <c r="AB130" s="63"/>
      <c r="AC130" s="63"/>
      <c r="AD130" s="63"/>
      <c r="AE130" s="63"/>
      <c r="AF130" s="63"/>
      <c r="AG130" s="63"/>
      <c r="AH130" s="413"/>
      <c r="AI130" s="63"/>
    </row>
    <row r="131" spans="1:35" ht="15.75" customHeight="1">
      <c r="A131" s="81"/>
      <c r="B131" s="81"/>
      <c r="C131" s="82"/>
      <c r="D131" s="82"/>
      <c r="E131" s="82"/>
      <c r="F131" s="82"/>
      <c r="G131" s="82"/>
      <c r="H131" s="82"/>
      <c r="I131" s="82"/>
      <c r="J131" s="68"/>
      <c r="K131" s="83"/>
      <c r="L131" s="83"/>
      <c r="M131" s="83"/>
      <c r="N131" s="63"/>
      <c r="O131" s="63"/>
      <c r="P131" s="84"/>
      <c r="Q131" s="250"/>
      <c r="R131" s="80"/>
      <c r="S131" s="250"/>
      <c r="T131" s="80"/>
      <c r="U131" s="80"/>
      <c r="V131" s="63"/>
      <c r="W131" s="85"/>
      <c r="X131" s="63"/>
      <c r="Y131" s="63"/>
      <c r="Z131" s="63"/>
      <c r="AA131" s="63"/>
      <c r="AB131" s="63"/>
      <c r="AC131" s="63"/>
      <c r="AD131" s="63"/>
      <c r="AE131" s="63"/>
      <c r="AF131" s="63"/>
      <c r="AG131" s="63"/>
      <c r="AH131" s="413"/>
      <c r="AI131" s="63"/>
    </row>
    <row r="132" spans="1:35" ht="15.75" customHeight="1">
      <c r="A132" s="81"/>
      <c r="B132" s="81"/>
      <c r="C132" s="82"/>
      <c r="D132" s="82"/>
      <c r="E132" s="82"/>
      <c r="F132" s="82"/>
      <c r="G132" s="82"/>
      <c r="H132" s="82"/>
      <c r="I132" s="82"/>
      <c r="J132" s="68"/>
      <c r="K132" s="83"/>
      <c r="L132" s="83"/>
      <c r="M132" s="83"/>
      <c r="N132" s="63"/>
      <c r="O132" s="63"/>
      <c r="P132" s="84"/>
      <c r="Q132" s="250"/>
      <c r="R132" s="80"/>
      <c r="S132" s="250"/>
      <c r="T132" s="80"/>
      <c r="U132" s="80"/>
      <c r="V132" s="63"/>
      <c r="W132" s="85"/>
      <c r="X132" s="63"/>
      <c r="Y132" s="63"/>
      <c r="Z132" s="63"/>
      <c r="AA132" s="63"/>
      <c r="AB132" s="63"/>
      <c r="AC132" s="63"/>
      <c r="AD132" s="63"/>
      <c r="AE132" s="63"/>
      <c r="AF132" s="63"/>
      <c r="AG132" s="63"/>
      <c r="AH132" s="413"/>
      <c r="AI132" s="63"/>
    </row>
    <row r="133" spans="1:35" ht="15.75" customHeight="1">
      <c r="A133" s="81"/>
      <c r="B133" s="81"/>
      <c r="C133" s="82"/>
      <c r="D133" s="82"/>
      <c r="E133" s="82"/>
      <c r="F133" s="82"/>
      <c r="G133" s="82"/>
      <c r="H133" s="82"/>
      <c r="I133" s="82"/>
      <c r="J133" s="68"/>
      <c r="K133" s="83"/>
      <c r="L133" s="83"/>
      <c r="M133" s="83"/>
      <c r="N133" s="63"/>
      <c r="O133" s="63"/>
      <c r="P133" s="84"/>
      <c r="Q133" s="250"/>
      <c r="R133" s="80"/>
      <c r="S133" s="250"/>
      <c r="T133" s="80"/>
      <c r="U133" s="80"/>
      <c r="V133" s="63"/>
      <c r="W133" s="85"/>
      <c r="X133" s="63"/>
      <c r="Y133" s="63"/>
      <c r="Z133" s="63"/>
      <c r="AA133" s="63"/>
      <c r="AB133" s="63"/>
      <c r="AC133" s="63"/>
      <c r="AD133" s="63"/>
      <c r="AE133" s="63"/>
      <c r="AF133" s="63"/>
      <c r="AG133" s="63"/>
      <c r="AH133" s="413"/>
      <c r="AI133" s="63"/>
    </row>
    <row r="134" spans="1:35" ht="15.75" customHeight="1">
      <c r="A134" s="81"/>
      <c r="B134" s="81"/>
      <c r="C134" s="82"/>
      <c r="D134" s="82"/>
      <c r="E134" s="82"/>
      <c r="F134" s="82"/>
      <c r="G134" s="82"/>
      <c r="H134" s="82"/>
      <c r="I134" s="82"/>
      <c r="J134" s="68"/>
      <c r="K134" s="83"/>
      <c r="L134" s="83"/>
      <c r="M134" s="83"/>
      <c r="N134" s="63"/>
      <c r="O134" s="63"/>
      <c r="P134" s="84"/>
      <c r="Q134" s="250"/>
      <c r="R134" s="80"/>
      <c r="S134" s="250"/>
      <c r="T134" s="80"/>
      <c r="U134" s="80"/>
      <c r="V134" s="63"/>
      <c r="W134" s="85"/>
      <c r="X134" s="63"/>
      <c r="Y134" s="63"/>
      <c r="Z134" s="63"/>
      <c r="AA134" s="63"/>
      <c r="AB134" s="63"/>
      <c r="AC134" s="63"/>
      <c r="AD134" s="63"/>
      <c r="AE134" s="63"/>
      <c r="AF134" s="63"/>
      <c r="AG134" s="63"/>
      <c r="AH134" s="413"/>
      <c r="AI134" s="63"/>
    </row>
    <row r="135" spans="1:35" ht="15.75" customHeight="1">
      <c r="A135" s="81"/>
      <c r="B135" s="81"/>
      <c r="C135" s="82"/>
      <c r="D135" s="82"/>
      <c r="E135" s="82"/>
      <c r="F135" s="82"/>
      <c r="G135" s="82"/>
      <c r="H135" s="82"/>
      <c r="I135" s="82"/>
      <c r="J135" s="68"/>
      <c r="K135" s="83"/>
      <c r="L135" s="83"/>
      <c r="M135" s="83"/>
      <c r="N135" s="63"/>
      <c r="O135" s="63"/>
      <c r="P135" s="84"/>
      <c r="Q135" s="250"/>
      <c r="R135" s="80"/>
      <c r="S135" s="250"/>
      <c r="T135" s="80"/>
      <c r="U135" s="80"/>
      <c r="V135" s="63"/>
      <c r="W135" s="85"/>
      <c r="X135" s="63"/>
      <c r="Y135" s="63"/>
      <c r="Z135" s="63"/>
      <c r="AA135" s="63"/>
      <c r="AB135" s="63"/>
      <c r="AC135" s="63"/>
      <c r="AD135" s="63"/>
      <c r="AE135" s="63"/>
      <c r="AF135" s="63"/>
      <c r="AG135" s="63"/>
      <c r="AH135" s="413"/>
      <c r="AI135" s="63"/>
    </row>
    <row r="136" spans="1:35" ht="15.75" customHeight="1">
      <c r="A136" s="81"/>
      <c r="B136" s="81"/>
      <c r="C136" s="82"/>
      <c r="D136" s="82"/>
      <c r="E136" s="82"/>
      <c r="F136" s="82"/>
      <c r="G136" s="82"/>
      <c r="H136" s="82"/>
      <c r="I136" s="82"/>
      <c r="J136" s="68"/>
      <c r="K136" s="83"/>
      <c r="L136" s="83"/>
      <c r="M136" s="83"/>
      <c r="N136" s="63"/>
      <c r="O136" s="63"/>
      <c r="P136" s="84"/>
      <c r="Q136" s="250"/>
      <c r="R136" s="80"/>
      <c r="S136" s="250"/>
      <c r="T136" s="80"/>
      <c r="U136" s="80"/>
      <c r="V136" s="63"/>
      <c r="W136" s="85"/>
      <c r="X136" s="63"/>
      <c r="Y136" s="63"/>
      <c r="Z136" s="63"/>
      <c r="AA136" s="63"/>
      <c r="AB136" s="63"/>
      <c r="AC136" s="63"/>
      <c r="AD136" s="63"/>
      <c r="AE136" s="63"/>
      <c r="AF136" s="63"/>
      <c r="AG136" s="63"/>
      <c r="AH136" s="413"/>
      <c r="AI136" s="63"/>
    </row>
    <row r="137" spans="1:35" ht="15.75" customHeight="1">
      <c r="A137" s="81"/>
      <c r="B137" s="81"/>
      <c r="C137" s="82"/>
      <c r="D137" s="82"/>
      <c r="E137" s="82"/>
      <c r="F137" s="82"/>
      <c r="G137" s="82"/>
      <c r="H137" s="82"/>
      <c r="I137" s="82"/>
      <c r="J137" s="68"/>
      <c r="K137" s="83"/>
      <c r="L137" s="83"/>
      <c r="M137" s="83"/>
      <c r="N137" s="63"/>
      <c r="O137" s="63"/>
      <c r="P137" s="84"/>
      <c r="Q137" s="250"/>
      <c r="R137" s="80"/>
      <c r="S137" s="250"/>
      <c r="T137" s="80"/>
      <c r="U137" s="80"/>
      <c r="V137" s="63"/>
      <c r="W137" s="85"/>
      <c r="X137" s="63"/>
      <c r="Y137" s="63"/>
      <c r="Z137" s="63"/>
      <c r="AA137" s="63"/>
      <c r="AB137" s="63"/>
      <c r="AC137" s="63"/>
      <c r="AD137" s="63"/>
      <c r="AE137" s="63"/>
      <c r="AF137" s="63"/>
      <c r="AG137" s="63"/>
      <c r="AH137" s="413"/>
      <c r="AI137" s="63"/>
    </row>
    <row r="138" spans="1:35" ht="15.75" customHeight="1">
      <c r="A138" s="81"/>
      <c r="B138" s="81"/>
      <c r="C138" s="82"/>
      <c r="D138" s="82"/>
      <c r="E138" s="82"/>
      <c r="F138" s="82"/>
      <c r="G138" s="82"/>
      <c r="H138" s="82"/>
      <c r="I138" s="82"/>
      <c r="J138" s="68"/>
      <c r="K138" s="83"/>
      <c r="L138" s="83"/>
      <c r="M138" s="83"/>
      <c r="N138" s="63"/>
      <c r="O138" s="63"/>
      <c r="P138" s="84"/>
      <c r="Q138" s="250"/>
      <c r="R138" s="80"/>
      <c r="S138" s="250"/>
      <c r="T138" s="80"/>
      <c r="U138" s="80"/>
      <c r="V138" s="63"/>
      <c r="W138" s="85"/>
      <c r="X138" s="63"/>
      <c r="Y138" s="63"/>
      <c r="Z138" s="63"/>
      <c r="AA138" s="63"/>
      <c r="AB138" s="63"/>
      <c r="AC138" s="63"/>
      <c r="AD138" s="63"/>
      <c r="AE138" s="63"/>
      <c r="AF138" s="63"/>
      <c r="AG138" s="63"/>
      <c r="AH138" s="413"/>
      <c r="AI138" s="63"/>
    </row>
    <row r="139" spans="1:35" ht="15.75" customHeight="1">
      <c r="A139" s="81"/>
      <c r="B139" s="81"/>
      <c r="C139" s="82"/>
      <c r="D139" s="82"/>
      <c r="E139" s="82"/>
      <c r="F139" s="82"/>
      <c r="G139" s="82"/>
      <c r="H139" s="82"/>
      <c r="I139" s="82"/>
      <c r="J139" s="68"/>
      <c r="K139" s="83"/>
      <c r="L139" s="83"/>
      <c r="M139" s="83"/>
      <c r="N139" s="63"/>
      <c r="O139" s="63"/>
      <c r="P139" s="84"/>
      <c r="Q139" s="250"/>
      <c r="R139" s="80"/>
      <c r="S139" s="250"/>
      <c r="T139" s="80"/>
      <c r="U139" s="80"/>
      <c r="V139" s="63"/>
      <c r="W139" s="85"/>
      <c r="X139" s="63"/>
      <c r="Y139" s="63"/>
      <c r="Z139" s="63"/>
      <c r="AA139" s="63"/>
      <c r="AB139" s="63"/>
      <c r="AC139" s="63"/>
      <c r="AD139" s="63"/>
      <c r="AE139" s="63"/>
      <c r="AF139" s="63"/>
      <c r="AG139" s="63"/>
      <c r="AH139" s="413"/>
      <c r="AI139" s="63"/>
    </row>
    <row r="140" spans="1:35" ht="15.75" customHeight="1">
      <c r="A140" s="81"/>
      <c r="B140" s="81"/>
      <c r="C140" s="82"/>
      <c r="D140" s="82"/>
      <c r="E140" s="82"/>
      <c r="F140" s="82"/>
      <c r="G140" s="82"/>
      <c r="H140" s="82"/>
      <c r="I140" s="82"/>
      <c r="J140" s="68"/>
      <c r="K140" s="83"/>
      <c r="L140" s="83"/>
      <c r="M140" s="83"/>
      <c r="N140" s="63"/>
      <c r="O140" s="63"/>
      <c r="P140" s="84"/>
      <c r="Q140" s="250"/>
      <c r="R140" s="80"/>
      <c r="S140" s="250"/>
      <c r="T140" s="80"/>
      <c r="U140" s="80"/>
      <c r="V140" s="63"/>
      <c r="W140" s="85"/>
      <c r="X140" s="63"/>
      <c r="Y140" s="63"/>
      <c r="Z140" s="63"/>
      <c r="AA140" s="63"/>
      <c r="AB140" s="63"/>
      <c r="AC140" s="63"/>
      <c r="AD140" s="63"/>
      <c r="AE140" s="63"/>
      <c r="AF140" s="63"/>
      <c r="AG140" s="63"/>
      <c r="AH140" s="413"/>
      <c r="AI140" s="63"/>
    </row>
    <row r="141" spans="1:35" ht="15.75" customHeight="1">
      <c r="A141" s="81"/>
      <c r="B141" s="81"/>
      <c r="C141" s="82"/>
      <c r="D141" s="82"/>
      <c r="E141" s="82"/>
      <c r="F141" s="82"/>
      <c r="G141" s="82"/>
      <c r="H141" s="82"/>
      <c r="I141" s="82"/>
      <c r="J141" s="68"/>
      <c r="K141" s="83"/>
      <c r="L141" s="83"/>
      <c r="M141" s="83"/>
      <c r="N141" s="63"/>
      <c r="O141" s="63"/>
      <c r="P141" s="84"/>
      <c r="Q141" s="250"/>
      <c r="R141" s="80"/>
      <c r="S141" s="250"/>
      <c r="T141" s="80"/>
      <c r="U141" s="80"/>
      <c r="V141" s="63"/>
      <c r="W141" s="85"/>
      <c r="X141" s="63"/>
      <c r="Y141" s="63"/>
      <c r="Z141" s="63"/>
      <c r="AA141" s="63"/>
      <c r="AB141" s="63"/>
      <c r="AC141" s="63"/>
      <c r="AD141" s="63"/>
      <c r="AE141" s="63"/>
      <c r="AF141" s="63"/>
      <c r="AG141" s="63"/>
      <c r="AH141" s="413"/>
      <c r="AI141" s="63"/>
    </row>
    <row r="142" spans="1:35" ht="15.75" customHeight="1">
      <c r="A142" s="81"/>
      <c r="B142" s="81"/>
      <c r="C142" s="82"/>
      <c r="D142" s="82"/>
      <c r="E142" s="82"/>
      <c r="F142" s="82"/>
      <c r="G142" s="82"/>
      <c r="H142" s="82"/>
      <c r="I142" s="82"/>
      <c r="J142" s="68"/>
      <c r="K142" s="83"/>
      <c r="L142" s="83"/>
      <c r="M142" s="83"/>
      <c r="N142" s="63"/>
      <c r="O142" s="63"/>
      <c r="P142" s="84"/>
      <c r="Q142" s="250"/>
      <c r="R142" s="80"/>
      <c r="S142" s="250"/>
      <c r="T142" s="80"/>
      <c r="U142" s="80"/>
      <c r="V142" s="63"/>
      <c r="W142" s="85"/>
      <c r="X142" s="63"/>
      <c r="Y142" s="63"/>
      <c r="Z142" s="63"/>
      <c r="AA142" s="63"/>
      <c r="AB142" s="63"/>
      <c r="AC142" s="63"/>
      <c r="AD142" s="63"/>
      <c r="AE142" s="63"/>
      <c r="AF142" s="63"/>
      <c r="AG142" s="63"/>
      <c r="AH142" s="413"/>
      <c r="AI142" s="63"/>
    </row>
    <row r="143" spans="1:35" ht="15.75" customHeight="1">
      <c r="A143" s="81"/>
      <c r="B143" s="81"/>
      <c r="C143" s="82"/>
      <c r="D143" s="82"/>
      <c r="E143" s="82"/>
      <c r="F143" s="82"/>
      <c r="G143" s="82"/>
      <c r="H143" s="82"/>
      <c r="I143" s="82"/>
      <c r="J143" s="68"/>
      <c r="K143" s="83"/>
      <c r="L143" s="83"/>
      <c r="M143" s="83"/>
      <c r="N143" s="63"/>
      <c r="O143" s="63"/>
      <c r="P143" s="84"/>
      <c r="Q143" s="250"/>
      <c r="R143" s="80"/>
      <c r="S143" s="250"/>
      <c r="T143" s="80"/>
      <c r="U143" s="80"/>
      <c r="V143" s="63"/>
      <c r="W143" s="85"/>
      <c r="X143" s="63"/>
      <c r="Y143" s="63"/>
      <c r="Z143" s="63"/>
      <c r="AA143" s="63"/>
      <c r="AB143" s="63"/>
      <c r="AC143" s="63"/>
      <c r="AD143" s="63"/>
      <c r="AE143" s="63"/>
      <c r="AF143" s="63"/>
      <c r="AG143" s="63"/>
      <c r="AH143" s="413"/>
      <c r="AI143" s="63"/>
    </row>
    <row r="144" spans="1:35" ht="15.75" customHeight="1">
      <c r="A144" s="81"/>
      <c r="B144" s="81"/>
      <c r="C144" s="82"/>
      <c r="D144" s="82"/>
      <c r="E144" s="82"/>
      <c r="F144" s="82"/>
      <c r="G144" s="82"/>
      <c r="H144" s="82"/>
      <c r="I144" s="82"/>
      <c r="J144" s="68"/>
      <c r="K144" s="83"/>
      <c r="L144" s="83"/>
      <c r="M144" s="83"/>
      <c r="N144" s="63"/>
      <c r="O144" s="63"/>
      <c r="P144" s="84"/>
      <c r="Q144" s="250"/>
      <c r="R144" s="80"/>
      <c r="S144" s="250"/>
      <c r="T144" s="80"/>
      <c r="U144" s="80"/>
      <c r="V144" s="63"/>
      <c r="W144" s="85"/>
      <c r="X144" s="63"/>
      <c r="Y144" s="63"/>
      <c r="Z144" s="63"/>
      <c r="AA144" s="63"/>
      <c r="AB144" s="63"/>
      <c r="AC144" s="63"/>
      <c r="AD144" s="63"/>
      <c r="AE144" s="63"/>
      <c r="AF144" s="63"/>
      <c r="AG144" s="63"/>
      <c r="AH144" s="413"/>
      <c r="AI144" s="63"/>
    </row>
    <row r="145" spans="1:35" ht="15.75" customHeight="1">
      <c r="A145" s="81"/>
      <c r="B145" s="81"/>
      <c r="C145" s="82"/>
      <c r="D145" s="82"/>
      <c r="E145" s="82"/>
      <c r="F145" s="82"/>
      <c r="G145" s="82"/>
      <c r="H145" s="82"/>
      <c r="I145" s="82"/>
      <c r="J145" s="68"/>
      <c r="K145" s="83"/>
      <c r="L145" s="83"/>
      <c r="M145" s="83"/>
      <c r="N145" s="63"/>
      <c r="O145" s="63"/>
      <c r="P145" s="84"/>
      <c r="Q145" s="250"/>
      <c r="R145" s="80"/>
      <c r="S145" s="250"/>
      <c r="T145" s="80"/>
      <c r="U145" s="80"/>
      <c r="V145" s="63"/>
      <c r="W145" s="85"/>
      <c r="X145" s="63"/>
      <c r="Y145" s="63"/>
      <c r="Z145" s="63"/>
      <c r="AA145" s="63"/>
      <c r="AB145" s="63"/>
      <c r="AC145" s="63"/>
      <c r="AD145" s="63"/>
      <c r="AE145" s="63"/>
      <c r="AF145" s="63"/>
      <c r="AG145" s="63"/>
      <c r="AH145" s="413"/>
      <c r="AI145" s="63"/>
    </row>
    <row r="146" spans="1:35" ht="15.75" customHeight="1">
      <c r="A146" s="81"/>
      <c r="B146" s="81"/>
      <c r="C146" s="82"/>
      <c r="D146" s="82"/>
      <c r="E146" s="82"/>
      <c r="F146" s="82"/>
      <c r="G146" s="82"/>
      <c r="H146" s="82"/>
      <c r="I146" s="82"/>
      <c r="J146" s="68"/>
      <c r="K146" s="83"/>
      <c r="L146" s="83"/>
      <c r="M146" s="83"/>
      <c r="N146" s="63"/>
      <c r="O146" s="63"/>
      <c r="P146" s="84"/>
      <c r="Q146" s="250"/>
      <c r="R146" s="80"/>
      <c r="S146" s="250"/>
      <c r="T146" s="80"/>
      <c r="U146" s="80"/>
      <c r="V146" s="63"/>
      <c r="W146" s="85"/>
      <c r="X146" s="63"/>
      <c r="Y146" s="63"/>
      <c r="Z146" s="63"/>
      <c r="AA146" s="63"/>
      <c r="AB146" s="63"/>
      <c r="AC146" s="63"/>
      <c r="AD146" s="63"/>
      <c r="AE146" s="63"/>
      <c r="AF146" s="63"/>
      <c r="AG146" s="63"/>
      <c r="AH146" s="413"/>
      <c r="AI146" s="63"/>
    </row>
    <row r="147" spans="1:35" ht="15.75" customHeight="1">
      <c r="A147" s="81"/>
      <c r="B147" s="81"/>
      <c r="C147" s="82"/>
      <c r="D147" s="82"/>
      <c r="E147" s="82"/>
      <c r="F147" s="82"/>
      <c r="G147" s="82"/>
      <c r="H147" s="82"/>
      <c r="I147" s="82"/>
      <c r="J147" s="68"/>
      <c r="K147" s="83"/>
      <c r="L147" s="83"/>
      <c r="M147" s="83"/>
      <c r="N147" s="63"/>
      <c r="O147" s="63"/>
      <c r="P147" s="84"/>
      <c r="Q147" s="250"/>
      <c r="R147" s="80"/>
      <c r="S147" s="250"/>
      <c r="T147" s="80"/>
      <c r="U147" s="80"/>
      <c r="V147" s="63"/>
      <c r="W147" s="85"/>
      <c r="X147" s="63"/>
      <c r="Y147" s="63"/>
      <c r="Z147" s="63"/>
      <c r="AA147" s="63"/>
      <c r="AB147" s="63"/>
      <c r="AC147" s="63"/>
      <c r="AD147" s="63"/>
      <c r="AE147" s="63"/>
      <c r="AF147" s="63"/>
      <c r="AG147" s="63"/>
      <c r="AH147" s="413"/>
      <c r="AI147" s="63"/>
    </row>
    <row r="148" spans="1:35" ht="15.75" customHeight="1">
      <c r="A148" s="81"/>
      <c r="B148" s="81"/>
      <c r="C148" s="82"/>
      <c r="D148" s="82"/>
      <c r="E148" s="82"/>
      <c r="F148" s="82"/>
      <c r="G148" s="82"/>
      <c r="H148" s="82"/>
      <c r="I148" s="82"/>
      <c r="J148" s="68"/>
      <c r="K148" s="83"/>
      <c r="L148" s="83"/>
      <c r="M148" s="83"/>
      <c r="N148" s="63"/>
      <c r="O148" s="63"/>
      <c r="P148" s="84"/>
      <c r="Q148" s="250"/>
      <c r="R148" s="80"/>
      <c r="S148" s="250"/>
      <c r="T148" s="80"/>
      <c r="U148" s="80"/>
      <c r="V148" s="63"/>
      <c r="W148" s="85"/>
      <c r="X148" s="63"/>
      <c r="Y148" s="63"/>
      <c r="Z148" s="63"/>
      <c r="AA148" s="63"/>
      <c r="AB148" s="63"/>
      <c r="AC148" s="63"/>
      <c r="AD148" s="63"/>
      <c r="AE148" s="63"/>
      <c r="AF148" s="63"/>
      <c r="AG148" s="63"/>
      <c r="AH148" s="413"/>
      <c r="AI148" s="63"/>
    </row>
    <row r="149" spans="1:35" ht="15.75" customHeight="1">
      <c r="A149" s="81"/>
      <c r="B149" s="81"/>
      <c r="C149" s="82"/>
      <c r="D149" s="82"/>
      <c r="E149" s="82"/>
      <c r="F149" s="82"/>
      <c r="G149" s="82"/>
      <c r="H149" s="82"/>
      <c r="I149" s="82"/>
      <c r="J149" s="68"/>
      <c r="K149" s="83"/>
      <c r="L149" s="83"/>
      <c r="M149" s="83"/>
      <c r="N149" s="63"/>
      <c r="O149" s="63"/>
      <c r="P149" s="84"/>
      <c r="Q149" s="250"/>
      <c r="R149" s="80"/>
      <c r="S149" s="250"/>
      <c r="T149" s="80"/>
      <c r="U149" s="80"/>
      <c r="V149" s="63"/>
      <c r="W149" s="85"/>
      <c r="X149" s="63"/>
      <c r="Y149" s="63"/>
      <c r="Z149" s="63"/>
      <c r="AA149" s="63"/>
      <c r="AB149" s="63"/>
      <c r="AC149" s="63"/>
      <c r="AD149" s="63"/>
      <c r="AE149" s="63"/>
      <c r="AF149" s="63"/>
      <c r="AG149" s="63"/>
      <c r="AH149" s="413"/>
      <c r="AI149" s="63"/>
    </row>
    <row r="150" spans="1:35" ht="15.75" customHeight="1">
      <c r="A150" s="81"/>
      <c r="B150" s="81"/>
      <c r="C150" s="82"/>
      <c r="D150" s="82"/>
      <c r="E150" s="82"/>
      <c r="F150" s="82"/>
      <c r="G150" s="82"/>
      <c r="H150" s="82"/>
      <c r="I150" s="82"/>
      <c r="J150" s="68"/>
      <c r="K150" s="83"/>
      <c r="L150" s="83"/>
      <c r="M150" s="83"/>
      <c r="N150" s="63"/>
      <c r="O150" s="63"/>
      <c r="P150" s="84"/>
      <c r="Q150" s="250"/>
      <c r="R150" s="80"/>
      <c r="S150" s="250"/>
      <c r="T150" s="80"/>
      <c r="U150" s="80"/>
      <c r="V150" s="63"/>
      <c r="W150" s="85"/>
      <c r="X150" s="63"/>
      <c r="Y150" s="63"/>
      <c r="Z150" s="63"/>
      <c r="AA150" s="63"/>
      <c r="AB150" s="63"/>
      <c r="AC150" s="63"/>
      <c r="AD150" s="63"/>
      <c r="AE150" s="63"/>
      <c r="AF150" s="63"/>
      <c r="AG150" s="63"/>
      <c r="AH150" s="413"/>
      <c r="AI150" s="63"/>
    </row>
    <row r="151" spans="1:35" ht="15.75" customHeight="1">
      <c r="A151" s="81"/>
      <c r="B151" s="81"/>
      <c r="C151" s="82"/>
      <c r="D151" s="82"/>
      <c r="E151" s="82"/>
      <c r="F151" s="82"/>
      <c r="G151" s="82"/>
      <c r="H151" s="82"/>
      <c r="I151" s="82"/>
      <c r="J151" s="68"/>
      <c r="K151" s="83"/>
      <c r="L151" s="83"/>
      <c r="M151" s="83"/>
      <c r="N151" s="63"/>
      <c r="O151" s="63"/>
      <c r="P151" s="84"/>
      <c r="Q151" s="250"/>
      <c r="R151" s="80"/>
      <c r="S151" s="250"/>
      <c r="T151" s="80"/>
      <c r="U151" s="80"/>
      <c r="V151" s="63"/>
      <c r="W151" s="85"/>
      <c r="X151" s="63"/>
      <c r="Y151" s="63"/>
      <c r="Z151" s="63"/>
      <c r="AA151" s="63"/>
      <c r="AB151" s="63"/>
      <c r="AC151" s="63"/>
      <c r="AD151" s="63"/>
      <c r="AE151" s="63"/>
      <c r="AF151" s="63"/>
      <c r="AG151" s="63"/>
      <c r="AH151" s="413"/>
      <c r="AI151" s="63"/>
    </row>
    <row r="152" spans="1:35" ht="15.75" customHeight="1">
      <c r="A152" s="81"/>
      <c r="B152" s="81"/>
      <c r="C152" s="82"/>
      <c r="D152" s="82"/>
      <c r="E152" s="82"/>
      <c r="F152" s="82"/>
      <c r="G152" s="82"/>
      <c r="H152" s="82"/>
      <c r="I152" s="82"/>
      <c r="J152" s="68"/>
      <c r="K152" s="83"/>
      <c r="L152" s="83"/>
      <c r="M152" s="83"/>
      <c r="N152" s="63"/>
      <c r="O152" s="63"/>
      <c r="P152" s="84"/>
      <c r="Q152" s="250"/>
      <c r="R152" s="80"/>
      <c r="S152" s="250"/>
      <c r="T152" s="80"/>
      <c r="U152" s="80"/>
      <c r="V152" s="63"/>
      <c r="W152" s="85"/>
      <c r="X152" s="63"/>
      <c r="Y152" s="63"/>
      <c r="Z152" s="63"/>
      <c r="AA152" s="63"/>
      <c r="AB152" s="63"/>
      <c r="AC152" s="63"/>
      <c r="AD152" s="63"/>
      <c r="AE152" s="63"/>
      <c r="AF152" s="63"/>
      <c r="AG152" s="63"/>
      <c r="AH152" s="413"/>
      <c r="AI152" s="63"/>
    </row>
    <row r="153" spans="1:35" ht="15.75" customHeight="1">
      <c r="A153" s="81"/>
      <c r="B153" s="81"/>
      <c r="C153" s="82"/>
      <c r="D153" s="82"/>
      <c r="E153" s="82"/>
      <c r="F153" s="82"/>
      <c r="G153" s="82"/>
      <c r="H153" s="82"/>
      <c r="I153" s="82"/>
      <c r="J153" s="68"/>
      <c r="K153" s="83"/>
      <c r="L153" s="83"/>
      <c r="M153" s="83"/>
      <c r="N153" s="63"/>
      <c r="O153" s="63"/>
      <c r="P153" s="84"/>
      <c r="Q153" s="250"/>
      <c r="R153" s="80"/>
      <c r="S153" s="250"/>
      <c r="T153" s="80"/>
      <c r="U153" s="80"/>
      <c r="V153" s="63"/>
      <c r="W153" s="85"/>
      <c r="X153" s="63"/>
      <c r="Y153" s="63"/>
      <c r="Z153" s="63"/>
      <c r="AA153" s="63"/>
      <c r="AB153" s="63"/>
      <c r="AC153" s="63"/>
      <c r="AD153" s="63"/>
      <c r="AE153" s="63"/>
      <c r="AF153" s="63"/>
      <c r="AG153" s="63"/>
      <c r="AH153" s="413"/>
      <c r="AI153" s="63"/>
    </row>
    <row r="154" spans="1:35" ht="15.75" customHeight="1">
      <c r="A154" s="81"/>
      <c r="B154" s="81"/>
      <c r="C154" s="82"/>
      <c r="D154" s="82"/>
      <c r="E154" s="82"/>
      <c r="F154" s="82"/>
      <c r="G154" s="82"/>
      <c r="H154" s="82"/>
      <c r="I154" s="82"/>
      <c r="J154" s="68"/>
      <c r="K154" s="83"/>
      <c r="L154" s="83"/>
      <c r="M154" s="83"/>
      <c r="N154" s="63"/>
      <c r="O154" s="63"/>
      <c r="P154" s="84"/>
      <c r="Q154" s="250"/>
      <c r="R154" s="80"/>
      <c r="S154" s="250"/>
      <c r="T154" s="80"/>
      <c r="U154" s="80"/>
      <c r="V154" s="63"/>
      <c r="W154" s="85"/>
      <c r="X154" s="63"/>
      <c r="Y154" s="63"/>
      <c r="Z154" s="63"/>
      <c r="AA154" s="63"/>
      <c r="AB154" s="63"/>
      <c r="AC154" s="63"/>
      <c r="AD154" s="63"/>
      <c r="AE154" s="63"/>
      <c r="AF154" s="63"/>
      <c r="AG154" s="63"/>
      <c r="AH154" s="413"/>
      <c r="AI154" s="63"/>
    </row>
    <row r="155" spans="1:35" ht="15.75" customHeight="1">
      <c r="A155" s="81"/>
      <c r="B155" s="81"/>
      <c r="C155" s="82"/>
      <c r="D155" s="82"/>
      <c r="E155" s="82"/>
      <c r="F155" s="82"/>
      <c r="G155" s="82"/>
      <c r="H155" s="82"/>
      <c r="I155" s="82"/>
      <c r="J155" s="68"/>
      <c r="K155" s="83"/>
      <c r="L155" s="83"/>
      <c r="M155" s="83"/>
      <c r="N155" s="63"/>
      <c r="O155" s="63"/>
      <c r="P155" s="84"/>
      <c r="Q155" s="250"/>
      <c r="R155" s="80"/>
      <c r="S155" s="250"/>
      <c r="T155" s="80"/>
      <c r="U155" s="80"/>
      <c r="V155" s="63"/>
      <c r="W155" s="85"/>
      <c r="X155" s="63"/>
      <c r="Y155" s="63"/>
      <c r="Z155" s="63"/>
      <c r="AA155" s="63"/>
      <c r="AB155" s="63"/>
      <c r="AC155" s="63"/>
      <c r="AD155" s="63"/>
      <c r="AE155" s="63"/>
      <c r="AF155" s="63"/>
      <c r="AG155" s="63"/>
      <c r="AH155" s="413"/>
      <c r="AI155" s="63"/>
    </row>
    <row r="156" spans="1:35" ht="15.75" customHeight="1">
      <c r="A156" s="81"/>
      <c r="B156" s="81"/>
      <c r="C156" s="82"/>
      <c r="D156" s="82"/>
      <c r="E156" s="82"/>
      <c r="F156" s="82"/>
      <c r="G156" s="82"/>
      <c r="H156" s="82"/>
      <c r="I156" s="82"/>
      <c r="J156" s="68"/>
      <c r="K156" s="83"/>
      <c r="L156" s="83"/>
      <c r="M156" s="83"/>
      <c r="N156" s="63"/>
      <c r="O156" s="63"/>
      <c r="P156" s="84"/>
      <c r="Q156" s="250"/>
      <c r="R156" s="80"/>
      <c r="S156" s="250"/>
      <c r="T156" s="80"/>
      <c r="U156" s="80"/>
      <c r="V156" s="63"/>
      <c r="W156" s="85"/>
      <c r="X156" s="63"/>
      <c r="Y156" s="63"/>
      <c r="Z156" s="63"/>
      <c r="AA156" s="63"/>
      <c r="AB156" s="63"/>
      <c r="AC156" s="63"/>
      <c r="AD156" s="63"/>
      <c r="AE156" s="63"/>
      <c r="AF156" s="63"/>
      <c r="AG156" s="63"/>
      <c r="AH156" s="413"/>
      <c r="AI156" s="63"/>
    </row>
    <row r="157" spans="1:35" ht="15.75" customHeight="1">
      <c r="A157" s="81"/>
      <c r="B157" s="81"/>
      <c r="C157" s="82"/>
      <c r="D157" s="82"/>
      <c r="E157" s="82"/>
      <c r="F157" s="82"/>
      <c r="G157" s="82"/>
      <c r="H157" s="82"/>
      <c r="I157" s="82"/>
      <c r="J157" s="68"/>
      <c r="K157" s="83"/>
      <c r="L157" s="83"/>
      <c r="M157" s="83"/>
      <c r="N157" s="63"/>
      <c r="O157" s="63"/>
      <c r="P157" s="84"/>
      <c r="Q157" s="250"/>
      <c r="R157" s="80"/>
      <c r="S157" s="250"/>
      <c r="T157" s="80"/>
      <c r="U157" s="80"/>
      <c r="V157" s="63"/>
      <c r="W157" s="85"/>
      <c r="X157" s="63"/>
      <c r="Y157" s="63"/>
      <c r="Z157" s="63"/>
      <c r="AA157" s="63"/>
      <c r="AB157" s="63"/>
      <c r="AC157" s="63"/>
      <c r="AD157" s="63"/>
      <c r="AE157" s="63"/>
      <c r="AF157" s="63"/>
      <c r="AG157" s="63"/>
      <c r="AH157" s="413"/>
      <c r="AI157" s="63"/>
    </row>
    <row r="158" spans="1:35" ht="15.75" customHeight="1">
      <c r="A158" s="81"/>
      <c r="B158" s="81"/>
      <c r="C158" s="82"/>
      <c r="D158" s="82"/>
      <c r="E158" s="82"/>
      <c r="F158" s="82"/>
      <c r="G158" s="82"/>
      <c r="H158" s="82"/>
      <c r="I158" s="82"/>
      <c r="J158" s="68"/>
      <c r="K158" s="83"/>
      <c r="L158" s="83"/>
      <c r="M158" s="83"/>
      <c r="N158" s="63"/>
      <c r="O158" s="63"/>
      <c r="P158" s="84"/>
      <c r="Q158" s="250"/>
      <c r="R158" s="80"/>
      <c r="S158" s="250"/>
      <c r="T158" s="80"/>
      <c r="U158" s="80"/>
      <c r="V158" s="63"/>
      <c r="W158" s="85"/>
      <c r="X158" s="63"/>
      <c r="Y158" s="63"/>
      <c r="Z158" s="63"/>
      <c r="AA158" s="63"/>
      <c r="AB158" s="63"/>
      <c r="AC158" s="63"/>
      <c r="AD158" s="63"/>
      <c r="AE158" s="63"/>
      <c r="AF158" s="63"/>
      <c r="AG158" s="63"/>
      <c r="AH158" s="413"/>
      <c r="AI158" s="63"/>
    </row>
    <row r="159" spans="1:35" ht="15.75" customHeight="1">
      <c r="A159" s="81"/>
      <c r="B159" s="81"/>
      <c r="C159" s="82"/>
      <c r="D159" s="82"/>
      <c r="E159" s="82"/>
      <c r="F159" s="82"/>
      <c r="G159" s="82"/>
      <c r="H159" s="82"/>
      <c r="I159" s="82"/>
      <c r="J159" s="68"/>
      <c r="K159" s="83"/>
      <c r="L159" s="83"/>
      <c r="M159" s="83"/>
      <c r="N159" s="63"/>
      <c r="O159" s="63"/>
      <c r="P159" s="84"/>
      <c r="Q159" s="250"/>
      <c r="R159" s="80"/>
      <c r="S159" s="250"/>
      <c r="T159" s="80"/>
      <c r="U159" s="80"/>
      <c r="V159" s="63"/>
      <c r="W159" s="85"/>
      <c r="X159" s="63"/>
      <c r="Y159" s="63"/>
      <c r="Z159" s="63"/>
      <c r="AA159" s="63"/>
      <c r="AB159" s="63"/>
      <c r="AC159" s="63"/>
      <c r="AD159" s="63"/>
      <c r="AE159" s="63"/>
      <c r="AF159" s="63"/>
      <c r="AG159" s="63"/>
      <c r="AH159" s="413"/>
      <c r="AI159" s="63"/>
    </row>
    <row r="160" spans="1:35" ht="15.75" customHeight="1">
      <c r="A160" s="81"/>
      <c r="B160" s="81"/>
      <c r="C160" s="82"/>
      <c r="D160" s="82"/>
      <c r="E160" s="82"/>
      <c r="F160" s="82"/>
      <c r="G160" s="82"/>
      <c r="H160" s="82"/>
      <c r="I160" s="82"/>
      <c r="J160" s="68"/>
      <c r="K160" s="83"/>
      <c r="L160" s="83"/>
      <c r="M160" s="83"/>
      <c r="N160" s="63"/>
      <c r="O160" s="63"/>
      <c r="P160" s="84"/>
      <c r="Q160" s="250"/>
      <c r="R160" s="80"/>
      <c r="S160" s="250"/>
      <c r="T160" s="80"/>
      <c r="U160" s="80"/>
      <c r="V160" s="63"/>
      <c r="W160" s="85"/>
      <c r="X160" s="63"/>
      <c r="Y160" s="63"/>
      <c r="Z160" s="63"/>
      <c r="AA160" s="63"/>
      <c r="AB160" s="63"/>
      <c r="AC160" s="63"/>
      <c r="AD160" s="63"/>
      <c r="AE160" s="63"/>
      <c r="AF160" s="63"/>
      <c r="AG160" s="63"/>
      <c r="AH160" s="413"/>
      <c r="AI160" s="63"/>
    </row>
    <row r="161" spans="1:35" ht="15.75" customHeight="1">
      <c r="A161" s="81"/>
      <c r="B161" s="81"/>
      <c r="C161" s="82"/>
      <c r="D161" s="82"/>
      <c r="E161" s="82"/>
      <c r="F161" s="82"/>
      <c r="G161" s="82"/>
      <c r="H161" s="82"/>
      <c r="I161" s="82"/>
      <c r="J161" s="68"/>
      <c r="K161" s="83"/>
      <c r="L161" s="83"/>
      <c r="M161" s="83"/>
      <c r="N161" s="63"/>
      <c r="O161" s="63"/>
      <c r="P161" s="84"/>
      <c r="Q161" s="250"/>
      <c r="R161" s="80"/>
      <c r="S161" s="250"/>
      <c r="T161" s="80"/>
      <c r="U161" s="80"/>
      <c r="V161" s="63"/>
      <c r="W161" s="85"/>
      <c r="X161" s="63"/>
      <c r="Y161" s="63"/>
      <c r="Z161" s="63"/>
      <c r="AA161" s="63"/>
      <c r="AB161" s="63"/>
      <c r="AC161" s="63"/>
      <c r="AD161" s="63"/>
      <c r="AE161" s="63"/>
      <c r="AF161" s="63"/>
      <c r="AG161" s="63"/>
      <c r="AH161" s="413"/>
      <c r="AI161" s="63"/>
    </row>
    <row r="162" spans="1:35" ht="15.75" customHeight="1">
      <c r="A162" s="81"/>
      <c r="B162" s="81"/>
      <c r="C162" s="82"/>
      <c r="D162" s="82"/>
      <c r="E162" s="82"/>
      <c r="F162" s="82"/>
      <c r="G162" s="82"/>
      <c r="H162" s="82"/>
      <c r="I162" s="82"/>
      <c r="J162" s="68"/>
      <c r="K162" s="83"/>
      <c r="L162" s="83"/>
      <c r="M162" s="83"/>
      <c r="N162" s="63"/>
      <c r="O162" s="63"/>
      <c r="P162" s="84"/>
      <c r="Q162" s="250"/>
      <c r="R162" s="80"/>
      <c r="S162" s="250"/>
      <c r="T162" s="80"/>
      <c r="U162" s="80"/>
      <c r="V162" s="63"/>
      <c r="W162" s="85"/>
      <c r="X162" s="63"/>
      <c r="Y162" s="63"/>
      <c r="Z162" s="63"/>
      <c r="AA162" s="63"/>
      <c r="AB162" s="63"/>
      <c r="AC162" s="63"/>
      <c r="AD162" s="63"/>
      <c r="AE162" s="63"/>
      <c r="AF162" s="63"/>
      <c r="AG162" s="63"/>
      <c r="AH162" s="413"/>
      <c r="AI162" s="63"/>
    </row>
    <row r="163" spans="1:35" ht="15.75" customHeight="1">
      <c r="A163" s="81"/>
      <c r="B163" s="81"/>
      <c r="C163" s="82"/>
      <c r="D163" s="82"/>
      <c r="E163" s="82"/>
      <c r="F163" s="82"/>
      <c r="G163" s="82"/>
      <c r="H163" s="82"/>
      <c r="I163" s="82"/>
      <c r="J163" s="68"/>
      <c r="K163" s="83"/>
      <c r="L163" s="83"/>
      <c r="M163" s="83"/>
      <c r="N163" s="63"/>
      <c r="O163" s="63"/>
      <c r="P163" s="84"/>
      <c r="Q163" s="250"/>
      <c r="R163" s="80"/>
      <c r="S163" s="250"/>
      <c r="T163" s="80"/>
      <c r="U163" s="80"/>
      <c r="V163" s="63"/>
      <c r="W163" s="85"/>
      <c r="X163" s="63"/>
      <c r="Y163" s="63"/>
      <c r="Z163" s="63"/>
      <c r="AA163" s="63"/>
      <c r="AB163" s="63"/>
      <c r="AC163" s="63"/>
      <c r="AD163" s="63"/>
      <c r="AE163" s="63"/>
      <c r="AF163" s="63"/>
      <c r="AG163" s="63"/>
      <c r="AH163" s="413"/>
      <c r="AI163" s="63"/>
    </row>
    <row r="164" spans="1:35" ht="15.75" customHeight="1">
      <c r="A164" s="81"/>
      <c r="B164" s="81"/>
      <c r="C164" s="82"/>
      <c r="D164" s="82"/>
      <c r="E164" s="82"/>
      <c r="F164" s="82"/>
      <c r="G164" s="82"/>
      <c r="H164" s="82"/>
      <c r="I164" s="82"/>
      <c r="J164" s="68"/>
      <c r="K164" s="83"/>
      <c r="L164" s="83"/>
      <c r="M164" s="83"/>
      <c r="N164" s="63"/>
      <c r="O164" s="63"/>
      <c r="P164" s="84"/>
      <c r="Q164" s="250"/>
      <c r="R164" s="80"/>
      <c r="S164" s="250"/>
      <c r="T164" s="80"/>
      <c r="U164" s="80"/>
      <c r="V164" s="63"/>
      <c r="W164" s="85"/>
      <c r="X164" s="63"/>
      <c r="Y164" s="63"/>
      <c r="Z164" s="63"/>
      <c r="AA164" s="63"/>
      <c r="AB164" s="63"/>
      <c r="AC164" s="63"/>
      <c r="AD164" s="63"/>
      <c r="AE164" s="63"/>
      <c r="AF164" s="63"/>
      <c r="AG164" s="63"/>
      <c r="AH164" s="413"/>
      <c r="AI164" s="63"/>
    </row>
    <row r="165" spans="1:35" ht="15.75" customHeight="1">
      <c r="A165" s="81"/>
      <c r="B165" s="81"/>
      <c r="C165" s="82"/>
      <c r="D165" s="82"/>
      <c r="E165" s="82"/>
      <c r="F165" s="82"/>
      <c r="G165" s="82"/>
      <c r="H165" s="82"/>
      <c r="I165" s="82"/>
      <c r="J165" s="68"/>
      <c r="K165" s="83"/>
      <c r="L165" s="83"/>
      <c r="M165" s="83"/>
      <c r="N165" s="63"/>
      <c r="O165" s="63"/>
      <c r="P165" s="84"/>
      <c r="Q165" s="250"/>
      <c r="R165" s="80"/>
      <c r="S165" s="250"/>
      <c r="T165" s="80"/>
      <c r="U165" s="80"/>
      <c r="V165" s="63"/>
      <c r="W165" s="85"/>
      <c r="X165" s="63"/>
      <c r="Y165" s="63"/>
      <c r="Z165" s="63"/>
      <c r="AA165" s="63"/>
      <c r="AB165" s="63"/>
      <c r="AC165" s="63"/>
      <c r="AD165" s="63"/>
      <c r="AE165" s="63"/>
      <c r="AF165" s="63"/>
      <c r="AG165" s="63"/>
      <c r="AH165" s="413"/>
      <c r="AI165" s="63"/>
    </row>
    <row r="166" spans="1:35" ht="15.75" customHeight="1">
      <c r="A166" s="81"/>
      <c r="B166" s="81"/>
      <c r="C166" s="82"/>
      <c r="D166" s="82"/>
      <c r="E166" s="82"/>
      <c r="F166" s="82"/>
      <c r="G166" s="82"/>
      <c r="H166" s="82"/>
      <c r="I166" s="82"/>
      <c r="J166" s="68"/>
      <c r="K166" s="83"/>
      <c r="L166" s="83"/>
      <c r="M166" s="83"/>
      <c r="N166" s="63"/>
      <c r="O166" s="63"/>
      <c r="P166" s="84"/>
      <c r="Q166" s="250"/>
      <c r="R166" s="80"/>
      <c r="S166" s="250"/>
      <c r="T166" s="80"/>
      <c r="U166" s="80"/>
      <c r="V166" s="63"/>
      <c r="W166" s="85"/>
      <c r="X166" s="63"/>
      <c r="Y166" s="63"/>
      <c r="Z166" s="63"/>
      <c r="AA166" s="63"/>
      <c r="AB166" s="63"/>
      <c r="AC166" s="63"/>
      <c r="AD166" s="63"/>
      <c r="AE166" s="63"/>
      <c r="AF166" s="63"/>
      <c r="AG166" s="63"/>
      <c r="AH166" s="413"/>
      <c r="AI166" s="63"/>
    </row>
    <row r="167" spans="1:35" ht="15.75" customHeight="1">
      <c r="A167" s="81"/>
      <c r="B167" s="81"/>
      <c r="C167" s="82"/>
      <c r="D167" s="82"/>
      <c r="E167" s="82"/>
      <c r="F167" s="82"/>
      <c r="G167" s="82"/>
      <c r="H167" s="82"/>
      <c r="I167" s="82"/>
      <c r="J167" s="68"/>
      <c r="K167" s="83"/>
      <c r="L167" s="83"/>
      <c r="M167" s="83"/>
      <c r="N167" s="63"/>
      <c r="O167" s="63"/>
      <c r="P167" s="84"/>
      <c r="Q167" s="250"/>
      <c r="R167" s="80"/>
      <c r="S167" s="250"/>
      <c r="T167" s="80"/>
      <c r="U167" s="80"/>
      <c r="V167" s="63"/>
      <c r="W167" s="85"/>
      <c r="X167" s="63"/>
      <c r="Y167" s="63"/>
      <c r="Z167" s="63"/>
      <c r="AA167" s="63"/>
      <c r="AB167" s="63"/>
      <c r="AC167" s="63"/>
      <c r="AD167" s="63"/>
      <c r="AE167" s="63"/>
      <c r="AF167" s="63"/>
      <c r="AG167" s="63"/>
      <c r="AH167" s="413"/>
      <c r="AI167" s="63"/>
    </row>
    <row r="168" spans="1:35" ht="15.75" customHeight="1">
      <c r="A168" s="81"/>
      <c r="B168" s="81"/>
      <c r="C168" s="82"/>
      <c r="D168" s="82"/>
      <c r="E168" s="82"/>
      <c r="F168" s="82"/>
      <c r="G168" s="82"/>
      <c r="H168" s="82"/>
      <c r="I168" s="82"/>
      <c r="J168" s="68"/>
      <c r="K168" s="83"/>
      <c r="L168" s="83"/>
      <c r="M168" s="83"/>
      <c r="N168" s="63"/>
      <c r="O168" s="63"/>
      <c r="P168" s="84"/>
      <c r="Q168" s="250"/>
      <c r="R168" s="80"/>
      <c r="S168" s="250"/>
      <c r="T168" s="80"/>
      <c r="U168" s="80"/>
      <c r="V168" s="63"/>
      <c r="W168" s="85"/>
      <c r="X168" s="63"/>
      <c r="Y168" s="63"/>
      <c r="Z168" s="63"/>
      <c r="AA168" s="63"/>
      <c r="AB168" s="63"/>
      <c r="AC168" s="63"/>
      <c r="AD168" s="63"/>
      <c r="AE168" s="63"/>
      <c r="AF168" s="63"/>
      <c r="AG168" s="63"/>
      <c r="AH168" s="413"/>
      <c r="AI168" s="63"/>
    </row>
    <row r="169" spans="1:35" ht="15.75" customHeight="1">
      <c r="A169" s="81"/>
      <c r="B169" s="81"/>
      <c r="C169" s="82"/>
      <c r="D169" s="82"/>
      <c r="E169" s="82"/>
      <c r="F169" s="82"/>
      <c r="G169" s="82"/>
      <c r="H169" s="82"/>
      <c r="I169" s="82"/>
      <c r="J169" s="68"/>
      <c r="K169" s="83"/>
      <c r="L169" s="83"/>
      <c r="M169" s="83"/>
      <c r="N169" s="63"/>
      <c r="O169" s="63"/>
      <c r="P169" s="84"/>
      <c r="Q169" s="250"/>
      <c r="R169" s="80"/>
      <c r="S169" s="250"/>
      <c r="T169" s="80"/>
      <c r="U169" s="80"/>
      <c r="V169" s="63"/>
      <c r="W169" s="85"/>
      <c r="X169" s="63"/>
      <c r="Y169" s="63"/>
      <c r="Z169" s="63"/>
      <c r="AA169" s="63"/>
      <c r="AB169" s="63"/>
      <c r="AC169" s="63"/>
      <c r="AD169" s="63"/>
      <c r="AE169" s="63"/>
      <c r="AF169" s="63"/>
      <c r="AG169" s="63"/>
      <c r="AH169" s="413"/>
      <c r="AI169" s="63"/>
    </row>
    <row r="170" spans="1:35" ht="15.75" customHeight="1">
      <c r="A170" s="81"/>
      <c r="B170" s="81"/>
      <c r="C170" s="82"/>
      <c r="D170" s="82"/>
      <c r="E170" s="82"/>
      <c r="F170" s="82"/>
      <c r="G170" s="82"/>
      <c r="H170" s="82"/>
      <c r="I170" s="82"/>
      <c r="J170" s="68"/>
      <c r="K170" s="83"/>
      <c r="L170" s="83"/>
      <c r="M170" s="83"/>
      <c r="N170" s="63"/>
      <c r="O170" s="63"/>
      <c r="P170" s="84"/>
      <c r="Q170" s="250"/>
      <c r="R170" s="80"/>
      <c r="S170" s="250"/>
      <c r="T170" s="80"/>
      <c r="U170" s="80"/>
      <c r="V170" s="63"/>
      <c r="W170" s="85"/>
      <c r="X170" s="63"/>
      <c r="Y170" s="63"/>
      <c r="Z170" s="63"/>
      <c r="AA170" s="63"/>
      <c r="AB170" s="63"/>
      <c r="AC170" s="63"/>
      <c r="AD170" s="63"/>
      <c r="AE170" s="63"/>
      <c r="AF170" s="63"/>
      <c r="AG170" s="63"/>
      <c r="AH170" s="413"/>
      <c r="AI170" s="63"/>
    </row>
    <row r="171" spans="1:35" ht="15.75" customHeight="1">
      <c r="A171" s="81"/>
      <c r="B171" s="81"/>
      <c r="C171" s="82"/>
      <c r="D171" s="82"/>
      <c r="E171" s="82"/>
      <c r="F171" s="82"/>
      <c r="G171" s="82"/>
      <c r="H171" s="82"/>
      <c r="I171" s="82"/>
      <c r="J171" s="68"/>
      <c r="K171" s="83"/>
      <c r="L171" s="83"/>
      <c r="M171" s="83"/>
      <c r="N171" s="63"/>
      <c r="O171" s="63"/>
      <c r="P171" s="84"/>
      <c r="Q171" s="250"/>
      <c r="R171" s="80"/>
      <c r="S171" s="250"/>
      <c r="T171" s="80"/>
      <c r="U171" s="80"/>
      <c r="V171" s="63"/>
      <c r="W171" s="85"/>
      <c r="X171" s="63"/>
      <c r="Y171" s="63"/>
      <c r="Z171" s="63"/>
      <c r="AA171" s="63"/>
      <c r="AB171" s="63"/>
      <c r="AC171" s="63"/>
      <c r="AD171" s="63"/>
      <c r="AE171" s="63"/>
      <c r="AF171" s="63"/>
      <c r="AG171" s="63"/>
      <c r="AH171" s="413"/>
      <c r="AI171" s="63"/>
    </row>
    <row r="172" spans="1:35" ht="15.75" customHeight="1">
      <c r="A172" s="81"/>
      <c r="B172" s="81"/>
      <c r="C172" s="82"/>
      <c r="D172" s="82"/>
      <c r="E172" s="82"/>
      <c r="F172" s="82"/>
      <c r="G172" s="82"/>
      <c r="H172" s="82"/>
      <c r="I172" s="82"/>
      <c r="J172" s="68"/>
      <c r="K172" s="83"/>
      <c r="L172" s="83"/>
      <c r="M172" s="83"/>
      <c r="N172" s="63"/>
      <c r="O172" s="63"/>
      <c r="P172" s="84"/>
      <c r="Q172" s="250"/>
      <c r="R172" s="80"/>
      <c r="S172" s="250"/>
      <c r="T172" s="80"/>
      <c r="U172" s="80"/>
      <c r="V172" s="63"/>
      <c r="W172" s="85"/>
      <c r="X172" s="63"/>
      <c r="Y172" s="63"/>
      <c r="Z172" s="63"/>
      <c r="AA172" s="63"/>
      <c r="AB172" s="63"/>
      <c r="AC172" s="63"/>
      <c r="AD172" s="63"/>
      <c r="AE172" s="63"/>
      <c r="AF172" s="63"/>
      <c r="AG172" s="63"/>
      <c r="AH172" s="413"/>
      <c r="AI172" s="63"/>
    </row>
    <row r="173" spans="1:35" ht="15.75" customHeight="1">
      <c r="A173" s="81"/>
      <c r="B173" s="81"/>
      <c r="C173" s="82"/>
      <c r="D173" s="82"/>
      <c r="E173" s="82"/>
      <c r="F173" s="82"/>
      <c r="G173" s="82"/>
      <c r="H173" s="82"/>
      <c r="I173" s="82"/>
      <c r="J173" s="68"/>
      <c r="K173" s="83"/>
      <c r="L173" s="83"/>
      <c r="M173" s="83"/>
      <c r="N173" s="63"/>
      <c r="O173" s="63"/>
      <c r="P173" s="84"/>
      <c r="Q173" s="250"/>
      <c r="R173" s="80"/>
      <c r="S173" s="250"/>
      <c r="T173" s="80"/>
      <c r="U173" s="80"/>
      <c r="V173" s="63"/>
      <c r="W173" s="85"/>
      <c r="X173" s="63"/>
      <c r="Y173" s="63"/>
      <c r="Z173" s="63"/>
      <c r="AA173" s="63"/>
      <c r="AB173" s="63"/>
      <c r="AC173" s="63"/>
      <c r="AD173" s="63"/>
      <c r="AE173" s="63"/>
      <c r="AF173" s="63"/>
      <c r="AG173" s="63"/>
      <c r="AH173" s="413"/>
      <c r="AI173" s="63"/>
    </row>
    <row r="174" spans="1:35" ht="15.75" customHeight="1">
      <c r="A174" s="81"/>
      <c r="B174" s="81"/>
      <c r="C174" s="82"/>
      <c r="D174" s="82"/>
      <c r="E174" s="82"/>
      <c r="F174" s="82"/>
      <c r="G174" s="82"/>
      <c r="H174" s="82"/>
      <c r="I174" s="82"/>
      <c r="J174" s="68"/>
      <c r="K174" s="83"/>
      <c r="L174" s="83"/>
      <c r="M174" s="83"/>
      <c r="N174" s="63"/>
      <c r="O174" s="63"/>
      <c r="P174" s="84"/>
      <c r="Q174" s="250"/>
      <c r="R174" s="80"/>
      <c r="S174" s="250"/>
      <c r="T174" s="80"/>
      <c r="U174" s="80"/>
      <c r="V174" s="63"/>
      <c r="W174" s="85"/>
      <c r="X174" s="63"/>
      <c r="Y174" s="63"/>
      <c r="Z174" s="63"/>
      <c r="AA174" s="63"/>
      <c r="AB174" s="63"/>
      <c r="AC174" s="63"/>
      <c r="AD174" s="63"/>
      <c r="AE174" s="63"/>
      <c r="AF174" s="63"/>
      <c r="AG174" s="63"/>
      <c r="AH174" s="413"/>
      <c r="AI174" s="63"/>
    </row>
    <row r="175" spans="1:35" ht="15.75" customHeight="1">
      <c r="A175" s="81"/>
      <c r="B175" s="81"/>
      <c r="C175" s="82"/>
      <c r="D175" s="82"/>
      <c r="E175" s="82"/>
      <c r="F175" s="82"/>
      <c r="G175" s="82"/>
      <c r="H175" s="82"/>
      <c r="I175" s="82"/>
      <c r="J175" s="68"/>
      <c r="K175" s="83"/>
      <c r="L175" s="83"/>
      <c r="M175" s="83"/>
      <c r="N175" s="63"/>
      <c r="O175" s="63"/>
      <c r="P175" s="84"/>
      <c r="Q175" s="250"/>
      <c r="R175" s="80"/>
      <c r="S175" s="250"/>
      <c r="T175" s="80"/>
      <c r="U175" s="80"/>
      <c r="V175" s="63"/>
      <c r="W175" s="85"/>
      <c r="X175" s="63"/>
      <c r="Y175" s="63"/>
      <c r="Z175" s="63"/>
      <c r="AA175" s="63"/>
      <c r="AB175" s="63"/>
      <c r="AC175" s="63"/>
      <c r="AD175" s="63"/>
      <c r="AE175" s="63"/>
      <c r="AF175" s="63"/>
      <c r="AG175" s="63"/>
      <c r="AH175" s="413"/>
      <c r="AI175" s="63"/>
    </row>
    <row r="176" spans="1:35" ht="15.75" customHeight="1">
      <c r="A176" s="81"/>
      <c r="B176" s="81"/>
      <c r="C176" s="82"/>
      <c r="D176" s="82"/>
      <c r="E176" s="82"/>
      <c r="F176" s="82"/>
      <c r="G176" s="82"/>
      <c r="H176" s="82"/>
      <c r="I176" s="82"/>
      <c r="J176" s="68"/>
      <c r="K176" s="83"/>
      <c r="L176" s="83"/>
      <c r="M176" s="83"/>
      <c r="N176" s="63"/>
      <c r="O176" s="63"/>
      <c r="P176" s="84"/>
      <c r="Q176" s="250"/>
      <c r="R176" s="80"/>
      <c r="S176" s="250"/>
      <c r="T176" s="80"/>
      <c r="U176" s="80"/>
      <c r="V176" s="63"/>
      <c r="W176" s="85"/>
      <c r="X176" s="63"/>
      <c r="Y176" s="63"/>
      <c r="Z176" s="63"/>
      <c r="AA176" s="63"/>
      <c r="AB176" s="63"/>
      <c r="AC176" s="63"/>
      <c r="AD176" s="63"/>
      <c r="AE176" s="63"/>
      <c r="AF176" s="63"/>
      <c r="AG176" s="63"/>
      <c r="AH176" s="413"/>
      <c r="AI176" s="63"/>
    </row>
    <row r="177" spans="1:35" ht="15.75" customHeight="1">
      <c r="A177" s="81"/>
      <c r="B177" s="81"/>
      <c r="C177" s="82"/>
      <c r="D177" s="82"/>
      <c r="E177" s="82"/>
      <c r="F177" s="82"/>
      <c r="G177" s="82"/>
      <c r="H177" s="82"/>
      <c r="I177" s="82"/>
      <c r="J177" s="68"/>
      <c r="K177" s="83"/>
      <c r="L177" s="83"/>
      <c r="M177" s="83"/>
      <c r="N177" s="63"/>
      <c r="O177" s="63"/>
      <c r="P177" s="84"/>
      <c r="Q177" s="250"/>
      <c r="R177" s="80"/>
      <c r="S177" s="250"/>
      <c r="T177" s="80"/>
      <c r="U177" s="80"/>
      <c r="V177" s="63"/>
      <c r="W177" s="85"/>
      <c r="X177" s="63"/>
      <c r="Y177" s="63"/>
      <c r="Z177" s="63"/>
      <c r="AA177" s="63"/>
      <c r="AB177" s="63"/>
      <c r="AC177" s="63"/>
      <c r="AD177" s="63"/>
      <c r="AE177" s="63"/>
      <c r="AF177" s="63"/>
      <c r="AG177" s="63"/>
      <c r="AH177" s="413"/>
      <c r="AI177" s="63"/>
    </row>
    <row r="178" spans="1:35" ht="15.75" customHeight="1">
      <c r="A178" s="81"/>
      <c r="B178" s="81"/>
      <c r="C178" s="82"/>
      <c r="D178" s="82"/>
      <c r="E178" s="82"/>
      <c r="F178" s="82"/>
      <c r="G178" s="82"/>
      <c r="H178" s="82"/>
      <c r="I178" s="82"/>
      <c r="J178" s="68"/>
      <c r="K178" s="83"/>
      <c r="L178" s="83"/>
      <c r="M178" s="83"/>
      <c r="N178" s="63"/>
      <c r="O178" s="63"/>
      <c r="P178" s="84"/>
      <c r="Q178" s="250"/>
      <c r="R178" s="80"/>
      <c r="S178" s="250"/>
      <c r="T178" s="80"/>
      <c r="U178" s="80"/>
      <c r="V178" s="63"/>
      <c r="W178" s="85"/>
      <c r="X178" s="63"/>
      <c r="Y178" s="63"/>
      <c r="Z178" s="63"/>
      <c r="AA178" s="63"/>
      <c r="AB178" s="63"/>
      <c r="AC178" s="63"/>
      <c r="AD178" s="63"/>
      <c r="AE178" s="63"/>
      <c r="AF178" s="63"/>
      <c r="AG178" s="63"/>
      <c r="AH178" s="413"/>
      <c r="AI178" s="63"/>
    </row>
    <row r="179" spans="1:35" ht="15.75" customHeight="1">
      <c r="A179" s="81"/>
      <c r="B179" s="81"/>
      <c r="C179" s="82"/>
      <c r="D179" s="82"/>
      <c r="E179" s="82"/>
      <c r="F179" s="82"/>
      <c r="G179" s="82"/>
      <c r="H179" s="82"/>
      <c r="I179" s="82"/>
      <c r="J179" s="68"/>
      <c r="K179" s="83"/>
      <c r="L179" s="83"/>
      <c r="M179" s="83"/>
      <c r="N179" s="63"/>
      <c r="O179" s="63"/>
      <c r="P179" s="84"/>
      <c r="Q179" s="250"/>
      <c r="R179" s="80"/>
      <c r="S179" s="250"/>
      <c r="T179" s="80"/>
      <c r="U179" s="80"/>
      <c r="V179" s="63"/>
      <c r="W179" s="85"/>
      <c r="X179" s="63"/>
      <c r="Y179" s="63"/>
      <c r="Z179" s="63"/>
      <c r="AA179" s="63"/>
      <c r="AB179" s="63"/>
      <c r="AC179" s="63"/>
      <c r="AD179" s="63"/>
      <c r="AE179" s="63"/>
      <c r="AF179" s="63"/>
      <c r="AG179" s="63"/>
      <c r="AH179" s="413"/>
      <c r="AI179" s="63"/>
    </row>
    <row r="180" spans="1:35" ht="15.75" customHeight="1">
      <c r="A180" s="81"/>
      <c r="B180" s="81"/>
      <c r="C180" s="82"/>
      <c r="D180" s="82"/>
      <c r="E180" s="82"/>
      <c r="F180" s="82"/>
      <c r="G180" s="82"/>
      <c r="H180" s="82"/>
      <c r="I180" s="82"/>
      <c r="J180" s="68"/>
      <c r="K180" s="83"/>
      <c r="L180" s="83"/>
      <c r="M180" s="83"/>
      <c r="N180" s="63"/>
      <c r="O180" s="63"/>
      <c r="P180" s="84"/>
      <c r="Q180" s="250"/>
      <c r="R180" s="80"/>
      <c r="S180" s="250"/>
      <c r="T180" s="80"/>
      <c r="U180" s="80"/>
      <c r="V180" s="63"/>
      <c r="W180" s="85"/>
      <c r="X180" s="63"/>
      <c r="Y180" s="63"/>
      <c r="Z180" s="63"/>
      <c r="AA180" s="63"/>
      <c r="AB180" s="63"/>
      <c r="AC180" s="63"/>
      <c r="AD180" s="63"/>
      <c r="AE180" s="63"/>
      <c r="AF180" s="63"/>
      <c r="AG180" s="63"/>
      <c r="AH180" s="413"/>
      <c r="AI180" s="63"/>
    </row>
    <row r="181" spans="1:35" ht="15.75" customHeight="1">
      <c r="A181" s="81"/>
      <c r="B181" s="81"/>
      <c r="C181" s="82"/>
      <c r="D181" s="82"/>
      <c r="E181" s="82"/>
      <c r="F181" s="82"/>
      <c r="G181" s="82"/>
      <c r="H181" s="82"/>
      <c r="I181" s="82"/>
      <c r="J181" s="68"/>
      <c r="K181" s="83"/>
      <c r="L181" s="83"/>
      <c r="M181" s="83"/>
      <c r="N181" s="63"/>
      <c r="O181" s="63"/>
      <c r="P181" s="84"/>
      <c r="Q181" s="250"/>
      <c r="R181" s="80"/>
      <c r="S181" s="250"/>
      <c r="T181" s="80"/>
      <c r="U181" s="80"/>
      <c r="V181" s="63"/>
      <c r="W181" s="85"/>
      <c r="X181" s="63"/>
      <c r="Y181" s="63"/>
      <c r="Z181" s="63"/>
      <c r="AA181" s="63"/>
      <c r="AB181" s="63"/>
      <c r="AC181" s="63"/>
      <c r="AD181" s="63"/>
      <c r="AE181" s="63"/>
      <c r="AF181" s="63"/>
      <c r="AG181" s="63"/>
      <c r="AH181" s="413"/>
      <c r="AI181" s="63"/>
    </row>
    <row r="182" spans="1:35" ht="15.75" customHeight="1">
      <c r="A182" s="81"/>
      <c r="B182" s="81"/>
      <c r="C182" s="82"/>
      <c r="D182" s="82"/>
      <c r="E182" s="82"/>
      <c r="F182" s="82"/>
      <c r="G182" s="82"/>
      <c r="H182" s="82"/>
      <c r="I182" s="82"/>
      <c r="J182" s="68"/>
      <c r="K182" s="83"/>
      <c r="L182" s="83"/>
      <c r="M182" s="83"/>
      <c r="N182" s="63"/>
      <c r="O182" s="63"/>
      <c r="P182" s="84"/>
      <c r="Q182" s="250"/>
      <c r="R182" s="80"/>
      <c r="S182" s="250"/>
      <c r="T182" s="80"/>
      <c r="U182" s="80"/>
      <c r="V182" s="63"/>
      <c r="W182" s="85"/>
      <c r="X182" s="63"/>
      <c r="Y182" s="63"/>
      <c r="Z182" s="63"/>
      <c r="AA182" s="63"/>
      <c r="AB182" s="63"/>
      <c r="AC182" s="63"/>
      <c r="AD182" s="63"/>
      <c r="AE182" s="63"/>
      <c r="AF182" s="63"/>
      <c r="AG182" s="63"/>
      <c r="AH182" s="413"/>
      <c r="AI182" s="63"/>
    </row>
    <row r="183" spans="1:35" ht="15.75" customHeight="1">
      <c r="A183" s="81"/>
      <c r="B183" s="81"/>
      <c r="C183" s="82"/>
      <c r="D183" s="82"/>
      <c r="E183" s="82"/>
      <c r="F183" s="82"/>
      <c r="G183" s="82"/>
      <c r="H183" s="82"/>
      <c r="I183" s="82"/>
      <c r="J183" s="68"/>
      <c r="K183" s="83"/>
      <c r="L183" s="83"/>
      <c r="M183" s="83"/>
      <c r="N183" s="63"/>
      <c r="O183" s="63"/>
      <c r="P183" s="84"/>
      <c r="Q183" s="250"/>
      <c r="R183" s="80"/>
      <c r="S183" s="250"/>
      <c r="T183" s="80"/>
      <c r="U183" s="80"/>
      <c r="V183" s="63"/>
      <c r="W183" s="85"/>
      <c r="X183" s="63"/>
      <c r="Y183" s="63"/>
      <c r="Z183" s="63"/>
      <c r="AA183" s="63"/>
      <c r="AB183" s="63"/>
      <c r="AC183" s="63"/>
      <c r="AD183" s="63"/>
      <c r="AE183" s="63"/>
      <c r="AF183" s="63"/>
      <c r="AG183" s="63"/>
      <c r="AH183" s="413"/>
      <c r="AI183" s="63"/>
    </row>
    <row r="184" spans="1:35" ht="15.75" customHeight="1">
      <c r="A184" s="81"/>
      <c r="B184" s="81"/>
      <c r="C184" s="82"/>
      <c r="D184" s="82"/>
      <c r="E184" s="82"/>
      <c r="F184" s="82"/>
      <c r="G184" s="82"/>
      <c r="H184" s="82"/>
      <c r="I184" s="82"/>
      <c r="J184" s="68"/>
      <c r="K184" s="83"/>
      <c r="L184" s="83"/>
      <c r="M184" s="83"/>
      <c r="N184" s="63"/>
      <c r="O184" s="63"/>
      <c r="P184" s="84"/>
      <c r="Q184" s="250"/>
      <c r="R184" s="80"/>
      <c r="S184" s="250"/>
      <c r="T184" s="80"/>
      <c r="U184" s="80"/>
      <c r="V184" s="63"/>
      <c r="W184" s="85"/>
      <c r="X184" s="63"/>
      <c r="Y184" s="63"/>
      <c r="Z184" s="63"/>
      <c r="AA184" s="63"/>
      <c r="AB184" s="63"/>
      <c r="AC184" s="63"/>
      <c r="AD184" s="63"/>
      <c r="AE184" s="63"/>
      <c r="AF184" s="63"/>
      <c r="AG184" s="63"/>
      <c r="AH184" s="413"/>
      <c r="AI184" s="63"/>
    </row>
    <row r="185" spans="1:35" ht="15.75" customHeight="1">
      <c r="A185" s="81"/>
      <c r="B185" s="81"/>
      <c r="C185" s="82"/>
      <c r="D185" s="82"/>
      <c r="E185" s="82"/>
      <c r="F185" s="82"/>
      <c r="G185" s="82"/>
      <c r="H185" s="82"/>
      <c r="I185" s="82"/>
      <c r="J185" s="68"/>
      <c r="K185" s="83"/>
      <c r="L185" s="83"/>
      <c r="M185" s="83"/>
      <c r="N185" s="63"/>
      <c r="O185" s="63"/>
      <c r="P185" s="84"/>
      <c r="Q185" s="250"/>
      <c r="R185" s="80"/>
      <c r="S185" s="250"/>
      <c r="T185" s="80"/>
      <c r="U185" s="80"/>
      <c r="V185" s="63"/>
      <c r="W185" s="85"/>
      <c r="X185" s="63"/>
      <c r="Y185" s="63"/>
      <c r="Z185" s="63"/>
      <c r="AA185" s="63"/>
      <c r="AB185" s="63"/>
      <c r="AC185" s="63"/>
      <c r="AD185" s="63"/>
      <c r="AE185" s="63"/>
      <c r="AF185" s="63"/>
      <c r="AG185" s="63"/>
      <c r="AH185" s="413"/>
      <c r="AI185" s="63"/>
    </row>
    <row r="186" spans="1:35" ht="15.75" customHeight="1">
      <c r="A186" s="81"/>
      <c r="B186" s="81"/>
      <c r="C186" s="82"/>
      <c r="D186" s="82"/>
      <c r="E186" s="82"/>
      <c r="F186" s="82"/>
      <c r="G186" s="82"/>
      <c r="H186" s="82"/>
      <c r="I186" s="82"/>
      <c r="J186" s="68"/>
      <c r="K186" s="83"/>
      <c r="L186" s="83"/>
      <c r="M186" s="83"/>
      <c r="N186" s="63"/>
      <c r="O186" s="63"/>
      <c r="P186" s="84"/>
      <c r="Q186" s="250"/>
      <c r="R186" s="80"/>
      <c r="S186" s="250"/>
      <c r="T186" s="80"/>
      <c r="U186" s="80"/>
      <c r="V186" s="63"/>
      <c r="W186" s="85"/>
      <c r="X186" s="63"/>
      <c r="Y186" s="63"/>
      <c r="Z186" s="63"/>
      <c r="AA186" s="63"/>
      <c r="AB186" s="63"/>
      <c r="AC186" s="63"/>
      <c r="AD186" s="63"/>
      <c r="AE186" s="63"/>
      <c r="AF186" s="63"/>
      <c r="AG186" s="63"/>
      <c r="AH186" s="413"/>
      <c r="AI186" s="63"/>
    </row>
    <row r="187" spans="1:35" ht="15.75" customHeight="1">
      <c r="A187" s="81"/>
      <c r="B187" s="81"/>
      <c r="C187" s="82"/>
      <c r="D187" s="82"/>
      <c r="E187" s="82"/>
      <c r="F187" s="82"/>
      <c r="G187" s="82"/>
      <c r="H187" s="82"/>
      <c r="I187" s="82"/>
      <c r="J187" s="68"/>
      <c r="K187" s="83"/>
      <c r="L187" s="83"/>
      <c r="M187" s="83"/>
      <c r="N187" s="63"/>
      <c r="O187" s="63"/>
      <c r="P187" s="84"/>
      <c r="Q187" s="250"/>
      <c r="R187" s="80"/>
      <c r="S187" s="250"/>
      <c r="T187" s="80"/>
      <c r="U187" s="80"/>
      <c r="V187" s="63"/>
      <c r="W187" s="85"/>
      <c r="X187" s="63"/>
      <c r="Y187" s="63"/>
      <c r="Z187" s="63"/>
      <c r="AA187" s="63"/>
      <c r="AB187" s="63"/>
      <c r="AC187" s="63"/>
      <c r="AD187" s="63"/>
      <c r="AE187" s="63"/>
      <c r="AF187" s="63"/>
      <c r="AG187" s="63"/>
      <c r="AH187" s="413"/>
      <c r="AI187" s="63"/>
    </row>
    <row r="188" spans="1:35" ht="15.75" customHeight="1">
      <c r="A188" s="81"/>
      <c r="B188" s="81"/>
      <c r="C188" s="82"/>
      <c r="D188" s="82"/>
      <c r="E188" s="82"/>
      <c r="F188" s="82"/>
      <c r="G188" s="82"/>
      <c r="H188" s="82"/>
      <c r="I188" s="82"/>
      <c r="J188" s="68"/>
      <c r="K188" s="83"/>
      <c r="L188" s="83"/>
      <c r="M188" s="83"/>
      <c r="N188" s="63"/>
      <c r="O188" s="63"/>
      <c r="P188" s="84"/>
      <c r="Q188" s="250"/>
      <c r="R188" s="80"/>
      <c r="S188" s="250"/>
      <c r="T188" s="80"/>
      <c r="U188" s="80"/>
      <c r="V188" s="63"/>
      <c r="W188" s="85"/>
      <c r="X188" s="63"/>
      <c r="Y188" s="63"/>
      <c r="Z188" s="63"/>
      <c r="AA188" s="63"/>
      <c r="AB188" s="63"/>
      <c r="AC188" s="63"/>
      <c r="AD188" s="63"/>
      <c r="AE188" s="63"/>
      <c r="AF188" s="63"/>
      <c r="AG188" s="63"/>
      <c r="AH188" s="413"/>
      <c r="AI188" s="63"/>
    </row>
    <row r="189" spans="1:35" ht="15.75" customHeight="1">
      <c r="A189" s="81"/>
      <c r="B189" s="81"/>
      <c r="C189" s="82"/>
      <c r="D189" s="82"/>
      <c r="E189" s="82"/>
      <c r="F189" s="82"/>
      <c r="G189" s="82"/>
      <c r="H189" s="82"/>
      <c r="I189" s="82"/>
      <c r="J189" s="68"/>
      <c r="K189" s="83"/>
      <c r="L189" s="83"/>
      <c r="M189" s="83"/>
      <c r="N189" s="63"/>
      <c r="O189" s="63"/>
      <c r="P189" s="84"/>
      <c r="Q189" s="250"/>
      <c r="R189" s="80"/>
      <c r="S189" s="250"/>
      <c r="T189" s="80"/>
      <c r="U189" s="80"/>
      <c r="V189" s="63"/>
      <c r="W189" s="85"/>
      <c r="X189" s="63"/>
      <c r="Y189" s="63"/>
      <c r="Z189" s="63"/>
      <c r="AA189" s="63"/>
      <c r="AB189" s="63"/>
      <c r="AC189" s="63"/>
      <c r="AD189" s="63"/>
      <c r="AE189" s="63"/>
      <c r="AF189" s="63"/>
      <c r="AG189" s="63"/>
      <c r="AH189" s="413"/>
      <c r="AI189" s="63"/>
    </row>
    <row r="190" spans="1:35" ht="15.75" customHeight="1">
      <c r="A190" s="81"/>
      <c r="B190" s="81"/>
      <c r="C190" s="82"/>
      <c r="D190" s="82"/>
      <c r="E190" s="82"/>
      <c r="F190" s="82"/>
      <c r="G190" s="82"/>
      <c r="H190" s="82"/>
      <c r="I190" s="82"/>
      <c r="J190" s="68"/>
      <c r="K190" s="83"/>
      <c r="L190" s="83"/>
      <c r="M190" s="83"/>
      <c r="N190" s="63"/>
      <c r="O190" s="63"/>
      <c r="P190" s="84"/>
      <c r="Q190" s="250"/>
      <c r="R190" s="80"/>
      <c r="S190" s="250"/>
      <c r="T190" s="80"/>
      <c r="U190" s="80"/>
      <c r="V190" s="63"/>
      <c r="W190" s="85"/>
      <c r="X190" s="63"/>
      <c r="Y190" s="63"/>
      <c r="Z190" s="63"/>
      <c r="AA190" s="63"/>
      <c r="AB190" s="63"/>
      <c r="AC190" s="63"/>
      <c r="AD190" s="63"/>
      <c r="AE190" s="63"/>
      <c r="AF190" s="63"/>
      <c r="AG190" s="63"/>
      <c r="AH190" s="413"/>
      <c r="AI190" s="63"/>
    </row>
    <row r="191" spans="1:35" ht="15.75" customHeight="1">
      <c r="A191" s="81"/>
      <c r="B191" s="81"/>
      <c r="C191" s="82"/>
      <c r="D191" s="82"/>
      <c r="E191" s="82"/>
      <c r="F191" s="82"/>
      <c r="G191" s="82"/>
      <c r="H191" s="82"/>
      <c r="I191" s="82"/>
      <c r="J191" s="68"/>
      <c r="K191" s="83"/>
      <c r="L191" s="83"/>
      <c r="M191" s="83"/>
      <c r="N191" s="63"/>
      <c r="O191" s="63"/>
      <c r="P191" s="84"/>
      <c r="Q191" s="250"/>
      <c r="R191" s="80"/>
      <c r="S191" s="250"/>
      <c r="T191" s="80"/>
      <c r="U191" s="80"/>
      <c r="V191" s="63"/>
      <c r="W191" s="85"/>
      <c r="X191" s="63"/>
      <c r="Y191" s="63"/>
      <c r="Z191" s="63"/>
      <c r="AA191" s="63"/>
      <c r="AB191" s="63"/>
      <c r="AC191" s="63"/>
      <c r="AD191" s="63"/>
      <c r="AE191" s="63"/>
      <c r="AF191" s="63"/>
      <c r="AG191" s="63"/>
      <c r="AH191" s="413"/>
      <c r="AI191" s="63"/>
    </row>
    <row r="192" spans="1:35" ht="15.75" customHeight="1">
      <c r="A192" s="81"/>
      <c r="B192" s="81"/>
      <c r="C192" s="82"/>
      <c r="D192" s="82"/>
      <c r="E192" s="82"/>
      <c r="F192" s="82"/>
      <c r="G192" s="82"/>
      <c r="H192" s="82"/>
      <c r="I192" s="82"/>
      <c r="J192" s="68"/>
      <c r="K192" s="83"/>
      <c r="L192" s="83"/>
      <c r="M192" s="83"/>
      <c r="N192" s="63"/>
      <c r="O192" s="63"/>
      <c r="P192" s="84"/>
      <c r="Q192" s="250"/>
      <c r="R192" s="80"/>
      <c r="S192" s="250"/>
      <c r="T192" s="80"/>
      <c r="U192" s="80"/>
      <c r="V192" s="63"/>
      <c r="W192" s="85"/>
      <c r="X192" s="63"/>
      <c r="Y192" s="63"/>
      <c r="Z192" s="63"/>
      <c r="AA192" s="63"/>
      <c r="AB192" s="63"/>
      <c r="AC192" s="63"/>
      <c r="AD192" s="63"/>
      <c r="AE192" s="63"/>
      <c r="AF192" s="63"/>
      <c r="AG192" s="63"/>
      <c r="AH192" s="413"/>
      <c r="AI192" s="63"/>
    </row>
    <row r="193" spans="1:35" ht="15.75" customHeight="1">
      <c r="A193" s="81"/>
      <c r="B193" s="81"/>
      <c r="C193" s="82"/>
      <c r="D193" s="82"/>
      <c r="E193" s="82"/>
      <c r="F193" s="82"/>
      <c r="G193" s="82"/>
      <c r="H193" s="82"/>
      <c r="I193" s="82"/>
      <c r="J193" s="68"/>
      <c r="K193" s="83"/>
      <c r="L193" s="83"/>
      <c r="M193" s="83"/>
      <c r="N193" s="63"/>
      <c r="O193" s="63"/>
      <c r="P193" s="84"/>
      <c r="Q193" s="250"/>
      <c r="R193" s="80"/>
      <c r="S193" s="250"/>
      <c r="T193" s="80"/>
      <c r="U193" s="80"/>
      <c r="V193" s="63"/>
      <c r="W193" s="85"/>
      <c r="X193" s="63"/>
      <c r="Y193" s="63"/>
      <c r="Z193" s="63"/>
      <c r="AA193" s="63"/>
      <c r="AB193" s="63"/>
      <c r="AC193" s="63"/>
      <c r="AD193" s="63"/>
      <c r="AE193" s="63"/>
      <c r="AF193" s="63"/>
      <c r="AG193" s="63"/>
      <c r="AH193" s="413"/>
      <c r="AI193" s="63"/>
    </row>
    <row r="194" spans="1:35" ht="15.75" customHeight="1">
      <c r="A194" s="81"/>
      <c r="B194" s="81"/>
      <c r="C194" s="82"/>
      <c r="D194" s="82"/>
      <c r="E194" s="82"/>
      <c r="F194" s="82"/>
      <c r="G194" s="82"/>
      <c r="H194" s="82"/>
      <c r="I194" s="82"/>
      <c r="J194" s="68"/>
      <c r="K194" s="83"/>
      <c r="L194" s="83"/>
      <c r="M194" s="83"/>
      <c r="N194" s="63"/>
      <c r="O194" s="63"/>
      <c r="P194" s="84"/>
      <c r="Q194" s="250"/>
      <c r="R194" s="80"/>
      <c r="S194" s="250"/>
      <c r="T194" s="80"/>
      <c r="U194" s="80"/>
      <c r="V194" s="63"/>
      <c r="W194" s="85"/>
      <c r="X194" s="63"/>
      <c r="Y194" s="63"/>
      <c r="Z194" s="63"/>
      <c r="AA194" s="63"/>
      <c r="AB194" s="63"/>
      <c r="AC194" s="63"/>
      <c r="AD194" s="63"/>
      <c r="AE194" s="63"/>
      <c r="AF194" s="63"/>
      <c r="AG194" s="63"/>
      <c r="AH194" s="413"/>
      <c r="AI194" s="63"/>
    </row>
    <row r="195" spans="1:35" ht="15.75" customHeight="1">
      <c r="A195" s="81"/>
      <c r="B195" s="81"/>
      <c r="C195" s="82"/>
      <c r="D195" s="82"/>
      <c r="E195" s="82"/>
      <c r="F195" s="82"/>
      <c r="G195" s="82"/>
      <c r="H195" s="82"/>
      <c r="I195" s="82"/>
      <c r="J195" s="68"/>
      <c r="K195" s="83"/>
      <c r="L195" s="83"/>
      <c r="M195" s="83"/>
      <c r="N195" s="63"/>
      <c r="O195" s="63"/>
      <c r="P195" s="84"/>
      <c r="Q195" s="250"/>
      <c r="R195" s="80"/>
      <c r="S195" s="250"/>
      <c r="T195" s="80"/>
      <c r="U195" s="80"/>
      <c r="V195" s="63"/>
      <c r="W195" s="85"/>
      <c r="X195" s="63"/>
      <c r="Y195" s="63"/>
      <c r="Z195" s="63"/>
      <c r="AA195" s="63"/>
      <c r="AB195" s="63"/>
      <c r="AC195" s="63"/>
      <c r="AD195" s="63"/>
      <c r="AE195" s="63"/>
      <c r="AF195" s="63"/>
      <c r="AG195" s="63"/>
      <c r="AH195" s="413"/>
      <c r="AI195" s="63"/>
    </row>
    <row r="196" spans="1:35" ht="15.75" customHeight="1">
      <c r="A196" s="81"/>
      <c r="B196" s="81"/>
      <c r="C196" s="82"/>
      <c r="D196" s="82"/>
      <c r="E196" s="82"/>
      <c r="F196" s="82"/>
      <c r="G196" s="82"/>
      <c r="H196" s="82"/>
      <c r="I196" s="82"/>
      <c r="J196" s="68"/>
      <c r="K196" s="83"/>
      <c r="L196" s="83"/>
      <c r="M196" s="83"/>
      <c r="N196" s="63"/>
      <c r="O196" s="63"/>
      <c r="P196" s="84"/>
      <c r="Q196" s="250"/>
      <c r="R196" s="80"/>
      <c r="S196" s="250"/>
      <c r="T196" s="80"/>
      <c r="U196" s="80"/>
      <c r="V196" s="63"/>
      <c r="W196" s="85"/>
      <c r="X196" s="63"/>
      <c r="Y196" s="63"/>
      <c r="Z196" s="63"/>
      <c r="AA196" s="63"/>
      <c r="AB196" s="63"/>
      <c r="AC196" s="63"/>
      <c r="AD196" s="63"/>
      <c r="AE196" s="63"/>
      <c r="AF196" s="63"/>
      <c r="AG196" s="63"/>
      <c r="AH196" s="413"/>
      <c r="AI196" s="63"/>
    </row>
    <row r="197" spans="1:35" ht="15.75" customHeight="1">
      <c r="A197" s="81"/>
      <c r="B197" s="81"/>
      <c r="C197" s="82"/>
      <c r="D197" s="82"/>
      <c r="E197" s="82"/>
      <c r="F197" s="82"/>
      <c r="G197" s="82"/>
      <c r="H197" s="82"/>
      <c r="I197" s="82"/>
      <c r="J197" s="68"/>
      <c r="K197" s="83"/>
      <c r="L197" s="83"/>
      <c r="M197" s="83"/>
      <c r="N197" s="63"/>
      <c r="O197" s="63"/>
      <c r="P197" s="84"/>
      <c r="Q197" s="250"/>
      <c r="R197" s="80"/>
      <c r="S197" s="250"/>
      <c r="T197" s="80"/>
      <c r="U197" s="80"/>
      <c r="V197" s="63"/>
      <c r="W197" s="85"/>
      <c r="X197" s="63"/>
      <c r="Y197" s="63"/>
      <c r="Z197" s="63"/>
      <c r="AA197" s="63"/>
      <c r="AB197" s="63"/>
      <c r="AC197" s="63"/>
      <c r="AD197" s="63"/>
      <c r="AE197" s="63"/>
      <c r="AF197" s="63"/>
      <c r="AG197" s="63"/>
      <c r="AH197" s="413"/>
      <c r="AI197" s="63"/>
    </row>
    <row r="198" spans="1:35" ht="15.75" customHeight="1">
      <c r="A198" s="81"/>
      <c r="B198" s="81"/>
      <c r="C198" s="82"/>
      <c r="D198" s="82"/>
      <c r="E198" s="82"/>
      <c r="F198" s="82"/>
      <c r="G198" s="82"/>
      <c r="H198" s="82"/>
      <c r="I198" s="82"/>
      <c r="J198" s="68"/>
      <c r="K198" s="83"/>
      <c r="L198" s="83"/>
      <c r="M198" s="83"/>
      <c r="N198" s="63"/>
      <c r="O198" s="63"/>
      <c r="P198" s="84"/>
      <c r="Q198" s="250"/>
      <c r="R198" s="80"/>
      <c r="S198" s="250"/>
      <c r="T198" s="80"/>
      <c r="U198" s="80"/>
      <c r="V198" s="63"/>
      <c r="W198" s="85"/>
      <c r="X198" s="63"/>
      <c r="Y198" s="63"/>
      <c r="Z198" s="63"/>
      <c r="AA198" s="63"/>
      <c r="AB198" s="63"/>
      <c r="AC198" s="63"/>
      <c r="AD198" s="63"/>
      <c r="AE198" s="63"/>
      <c r="AF198" s="63"/>
      <c r="AG198" s="63"/>
      <c r="AH198" s="413"/>
      <c r="AI198" s="63"/>
    </row>
    <row r="199" spans="1:35" ht="15.75" customHeight="1">
      <c r="A199" s="81"/>
      <c r="B199" s="81"/>
      <c r="C199" s="82"/>
      <c r="D199" s="82"/>
      <c r="E199" s="82"/>
      <c r="F199" s="82"/>
      <c r="G199" s="82"/>
      <c r="H199" s="82"/>
      <c r="I199" s="82"/>
      <c r="J199" s="68"/>
      <c r="K199" s="83"/>
      <c r="L199" s="83"/>
      <c r="M199" s="83"/>
      <c r="N199" s="63"/>
      <c r="O199" s="63"/>
      <c r="P199" s="84"/>
      <c r="Q199" s="250"/>
      <c r="R199" s="80"/>
      <c r="S199" s="250"/>
      <c r="T199" s="80"/>
      <c r="U199" s="80"/>
      <c r="V199" s="63"/>
      <c r="W199" s="85"/>
      <c r="X199" s="63"/>
      <c r="Y199" s="63"/>
      <c r="Z199" s="63"/>
      <c r="AA199" s="63"/>
      <c r="AB199" s="63"/>
      <c r="AC199" s="63"/>
      <c r="AD199" s="63"/>
      <c r="AE199" s="63"/>
      <c r="AF199" s="63"/>
      <c r="AG199" s="63"/>
      <c r="AH199" s="413"/>
      <c r="AI199" s="63"/>
    </row>
    <row r="200" spans="1:35" ht="15.75" customHeight="1">
      <c r="A200" s="81"/>
      <c r="B200" s="81"/>
      <c r="C200" s="82"/>
      <c r="D200" s="82"/>
      <c r="E200" s="82"/>
      <c r="F200" s="82"/>
      <c r="G200" s="82"/>
      <c r="H200" s="82"/>
      <c r="I200" s="82"/>
      <c r="J200" s="68"/>
      <c r="K200" s="83"/>
      <c r="L200" s="83"/>
      <c r="M200" s="83"/>
      <c r="N200" s="63"/>
      <c r="O200" s="63"/>
      <c r="P200" s="84"/>
      <c r="Q200" s="250"/>
      <c r="R200" s="80"/>
      <c r="S200" s="250"/>
      <c r="T200" s="80"/>
      <c r="U200" s="80"/>
      <c r="V200" s="63"/>
      <c r="W200" s="85"/>
      <c r="X200" s="63"/>
      <c r="Y200" s="63"/>
      <c r="Z200" s="63"/>
      <c r="AA200" s="63"/>
      <c r="AB200" s="63"/>
      <c r="AC200" s="63"/>
      <c r="AD200" s="63"/>
      <c r="AE200" s="63"/>
      <c r="AF200" s="63"/>
      <c r="AG200" s="63"/>
      <c r="AH200" s="413"/>
      <c r="AI200" s="63"/>
    </row>
    <row r="201" spans="1:35" ht="15.75" customHeight="1">
      <c r="A201" s="81"/>
      <c r="B201" s="81"/>
      <c r="C201" s="82"/>
      <c r="D201" s="82"/>
      <c r="E201" s="82"/>
      <c r="F201" s="82"/>
      <c r="G201" s="82"/>
      <c r="H201" s="82"/>
      <c r="I201" s="82"/>
      <c r="J201" s="68"/>
      <c r="K201" s="83"/>
      <c r="L201" s="83"/>
      <c r="M201" s="83"/>
      <c r="N201" s="63"/>
      <c r="O201" s="63"/>
      <c r="P201" s="84"/>
      <c r="Q201" s="250"/>
      <c r="R201" s="80"/>
      <c r="S201" s="250"/>
      <c r="T201" s="80"/>
      <c r="U201" s="80"/>
      <c r="V201" s="63"/>
      <c r="W201" s="85"/>
      <c r="X201" s="63"/>
      <c r="Y201" s="63"/>
      <c r="Z201" s="63"/>
      <c r="AA201" s="63"/>
      <c r="AB201" s="63"/>
      <c r="AC201" s="63"/>
      <c r="AD201" s="63"/>
      <c r="AE201" s="63"/>
      <c r="AF201" s="63"/>
      <c r="AG201" s="63"/>
      <c r="AH201" s="413"/>
      <c r="AI201" s="63"/>
    </row>
    <row r="202" spans="1:35" ht="15.75" customHeight="1">
      <c r="A202" s="81"/>
      <c r="B202" s="81"/>
      <c r="C202" s="82"/>
      <c r="D202" s="82"/>
      <c r="E202" s="82"/>
      <c r="F202" s="82"/>
      <c r="G202" s="82"/>
      <c r="H202" s="82"/>
      <c r="I202" s="82"/>
      <c r="J202" s="68"/>
      <c r="K202" s="83"/>
      <c r="L202" s="83"/>
      <c r="M202" s="83"/>
      <c r="N202" s="63"/>
      <c r="O202" s="63"/>
      <c r="P202" s="84"/>
      <c r="Q202" s="250"/>
      <c r="R202" s="80"/>
      <c r="S202" s="250"/>
      <c r="T202" s="80"/>
      <c r="U202" s="80"/>
      <c r="V202" s="63"/>
      <c r="W202" s="85"/>
      <c r="X202" s="63"/>
      <c r="Y202" s="63"/>
      <c r="Z202" s="63"/>
      <c r="AA202" s="63"/>
      <c r="AB202" s="63"/>
      <c r="AC202" s="63"/>
      <c r="AD202" s="63"/>
      <c r="AE202" s="63"/>
      <c r="AF202" s="63"/>
      <c r="AG202" s="63"/>
      <c r="AH202" s="413"/>
      <c r="AI202" s="63"/>
    </row>
    <row r="203" spans="1:35" ht="15.75" customHeight="1">
      <c r="A203" s="81"/>
      <c r="B203" s="81"/>
      <c r="C203" s="82"/>
      <c r="D203" s="82"/>
      <c r="E203" s="82"/>
      <c r="F203" s="82"/>
      <c r="G203" s="82"/>
      <c r="H203" s="82"/>
      <c r="I203" s="82"/>
      <c r="J203" s="68"/>
      <c r="K203" s="83"/>
      <c r="L203" s="83"/>
      <c r="M203" s="83"/>
      <c r="N203" s="63"/>
      <c r="O203" s="63"/>
      <c r="P203" s="84"/>
      <c r="Q203" s="250"/>
      <c r="R203" s="80"/>
      <c r="S203" s="250"/>
      <c r="T203" s="80"/>
      <c r="U203" s="80"/>
      <c r="V203" s="63"/>
      <c r="W203" s="85"/>
      <c r="X203" s="63"/>
      <c r="Y203" s="63"/>
      <c r="Z203" s="63"/>
      <c r="AA203" s="63"/>
      <c r="AB203" s="63"/>
      <c r="AC203" s="63"/>
      <c r="AD203" s="63"/>
      <c r="AE203" s="63"/>
      <c r="AF203" s="63"/>
      <c r="AG203" s="63"/>
      <c r="AH203" s="413"/>
      <c r="AI203" s="63"/>
    </row>
    <row r="204" spans="1:35" ht="15.75" customHeight="1">
      <c r="A204" s="81"/>
      <c r="B204" s="81"/>
      <c r="C204" s="82"/>
      <c r="D204" s="82"/>
      <c r="E204" s="82"/>
      <c r="F204" s="82"/>
      <c r="G204" s="82"/>
      <c r="H204" s="82"/>
      <c r="I204" s="82"/>
      <c r="J204" s="68"/>
      <c r="K204" s="83"/>
      <c r="L204" s="83"/>
      <c r="M204" s="83"/>
      <c r="N204" s="63"/>
      <c r="O204" s="63"/>
      <c r="P204" s="84"/>
      <c r="Q204" s="250"/>
      <c r="R204" s="80"/>
      <c r="S204" s="250"/>
      <c r="T204" s="80"/>
      <c r="U204" s="80"/>
      <c r="V204" s="63"/>
      <c r="W204" s="85"/>
      <c r="X204" s="63"/>
      <c r="Y204" s="63"/>
      <c r="Z204" s="63"/>
      <c r="AA204" s="63"/>
      <c r="AB204" s="63"/>
      <c r="AC204" s="63"/>
      <c r="AD204" s="63"/>
      <c r="AE204" s="63"/>
      <c r="AF204" s="63"/>
      <c r="AG204" s="63"/>
      <c r="AH204" s="413"/>
      <c r="AI204" s="63"/>
    </row>
    <row r="205" spans="1:35" ht="15.75" customHeight="1">
      <c r="A205" s="81"/>
      <c r="B205" s="81"/>
      <c r="C205" s="82"/>
      <c r="D205" s="82"/>
      <c r="E205" s="82"/>
      <c r="F205" s="82"/>
      <c r="G205" s="82"/>
      <c r="H205" s="82"/>
      <c r="I205" s="82"/>
      <c r="J205" s="68"/>
      <c r="K205" s="83"/>
      <c r="L205" s="83"/>
      <c r="M205" s="83"/>
      <c r="N205" s="63"/>
      <c r="O205" s="63"/>
      <c r="P205" s="84"/>
      <c r="Q205" s="250"/>
      <c r="R205" s="80"/>
      <c r="S205" s="250"/>
      <c r="T205" s="80"/>
      <c r="U205" s="80"/>
      <c r="V205" s="63"/>
      <c r="W205" s="85"/>
      <c r="X205" s="63"/>
      <c r="Y205" s="63"/>
      <c r="Z205" s="63"/>
      <c r="AA205" s="63"/>
      <c r="AB205" s="63"/>
      <c r="AC205" s="63"/>
      <c r="AD205" s="63"/>
      <c r="AE205" s="63"/>
      <c r="AF205" s="63"/>
      <c r="AG205" s="63"/>
      <c r="AH205" s="413"/>
      <c r="AI205" s="63"/>
    </row>
    <row r="206" spans="1:35" ht="15.75" customHeight="1">
      <c r="A206" s="81"/>
      <c r="B206" s="81"/>
      <c r="C206" s="82"/>
      <c r="D206" s="82"/>
      <c r="E206" s="82"/>
      <c r="F206" s="82"/>
      <c r="G206" s="82"/>
      <c r="H206" s="82"/>
      <c r="I206" s="82"/>
      <c r="J206" s="68"/>
      <c r="K206" s="83"/>
      <c r="L206" s="83"/>
      <c r="M206" s="83"/>
      <c r="N206" s="63"/>
      <c r="O206" s="63"/>
      <c r="P206" s="84"/>
      <c r="Q206" s="250"/>
      <c r="R206" s="80"/>
      <c r="S206" s="250"/>
      <c r="T206" s="80"/>
      <c r="U206" s="80"/>
      <c r="V206" s="63"/>
      <c r="W206" s="85"/>
      <c r="X206" s="63"/>
      <c r="Y206" s="63"/>
      <c r="Z206" s="63"/>
      <c r="AA206" s="63"/>
      <c r="AB206" s="63"/>
      <c r="AC206" s="63"/>
      <c r="AD206" s="63"/>
      <c r="AE206" s="63"/>
      <c r="AF206" s="63"/>
      <c r="AG206" s="63"/>
      <c r="AH206" s="413"/>
      <c r="AI206" s="63"/>
    </row>
    <row r="207" spans="1:35" ht="15.75" customHeight="1">
      <c r="A207" s="81"/>
      <c r="B207" s="81"/>
      <c r="C207" s="82"/>
      <c r="D207" s="82"/>
      <c r="E207" s="82"/>
      <c r="F207" s="82"/>
      <c r="G207" s="82"/>
      <c r="H207" s="82"/>
      <c r="I207" s="82"/>
      <c r="J207" s="68"/>
      <c r="K207" s="83"/>
      <c r="L207" s="83"/>
      <c r="M207" s="83"/>
      <c r="N207" s="63"/>
      <c r="O207" s="63"/>
      <c r="P207" s="84"/>
      <c r="Q207" s="250"/>
      <c r="R207" s="80"/>
      <c r="S207" s="250"/>
      <c r="T207" s="80"/>
      <c r="U207" s="80"/>
      <c r="V207" s="63"/>
      <c r="W207" s="85"/>
      <c r="X207" s="63"/>
      <c r="Y207" s="63"/>
      <c r="Z207" s="63"/>
      <c r="AA207" s="63"/>
      <c r="AB207" s="63"/>
      <c r="AC207" s="63"/>
      <c r="AD207" s="63"/>
      <c r="AE207" s="63"/>
      <c r="AF207" s="63"/>
      <c r="AG207" s="63"/>
      <c r="AH207" s="413"/>
      <c r="AI207" s="63"/>
    </row>
    <row r="208" spans="1:35" ht="15.75" customHeight="1">
      <c r="A208" s="81"/>
      <c r="B208" s="81"/>
      <c r="C208" s="82"/>
      <c r="D208" s="82"/>
      <c r="E208" s="82"/>
      <c r="F208" s="82"/>
      <c r="G208" s="82"/>
      <c r="H208" s="82"/>
      <c r="I208" s="82"/>
      <c r="J208" s="68"/>
      <c r="K208" s="83"/>
      <c r="L208" s="83"/>
      <c r="M208" s="83"/>
      <c r="N208" s="63"/>
      <c r="O208" s="63"/>
      <c r="P208" s="84"/>
      <c r="Q208" s="250"/>
      <c r="R208" s="80"/>
      <c r="S208" s="250"/>
      <c r="T208" s="80"/>
      <c r="U208" s="80"/>
      <c r="V208" s="63"/>
      <c r="W208" s="85"/>
      <c r="X208" s="63"/>
      <c r="Y208" s="63"/>
      <c r="Z208" s="63"/>
      <c r="AA208" s="63"/>
      <c r="AB208" s="63"/>
      <c r="AC208" s="63"/>
      <c r="AD208" s="63"/>
      <c r="AE208" s="63"/>
      <c r="AF208" s="63"/>
      <c r="AG208" s="63"/>
      <c r="AH208" s="413"/>
      <c r="AI208" s="63"/>
    </row>
    <row r="209" spans="1:35" ht="15.75" customHeight="1">
      <c r="A209" s="81"/>
      <c r="B209" s="81"/>
      <c r="C209" s="82"/>
      <c r="D209" s="82"/>
      <c r="E209" s="82"/>
      <c r="F209" s="82"/>
      <c r="G209" s="82"/>
      <c r="H209" s="82"/>
      <c r="I209" s="82"/>
      <c r="J209" s="68"/>
      <c r="K209" s="83"/>
      <c r="L209" s="83"/>
      <c r="M209" s="83"/>
      <c r="N209" s="63"/>
      <c r="O209" s="63"/>
      <c r="P209" s="84"/>
      <c r="Q209" s="250"/>
      <c r="R209" s="80"/>
      <c r="S209" s="250"/>
      <c r="T209" s="80"/>
      <c r="U209" s="80"/>
      <c r="V209" s="63"/>
      <c r="W209" s="85"/>
      <c r="X209" s="63"/>
      <c r="Y209" s="63"/>
      <c r="Z209" s="63"/>
      <c r="AA209" s="63"/>
      <c r="AB209" s="63"/>
      <c r="AC209" s="63"/>
      <c r="AD209" s="63"/>
      <c r="AE209" s="63"/>
      <c r="AF209" s="63"/>
      <c r="AG209" s="63"/>
      <c r="AH209" s="413"/>
      <c r="AI209" s="63"/>
    </row>
    <row r="210" spans="1:35" ht="15.75" customHeight="1">
      <c r="A210" s="81"/>
      <c r="B210" s="81"/>
      <c r="C210" s="82"/>
      <c r="D210" s="82"/>
      <c r="E210" s="82"/>
      <c r="F210" s="82"/>
      <c r="G210" s="82"/>
      <c r="H210" s="82"/>
      <c r="I210" s="82"/>
      <c r="J210" s="68"/>
      <c r="K210" s="83"/>
      <c r="L210" s="83"/>
      <c r="M210" s="83"/>
      <c r="N210" s="63"/>
      <c r="O210" s="63"/>
      <c r="P210" s="84"/>
      <c r="Q210" s="250"/>
      <c r="R210" s="80"/>
      <c r="S210" s="250"/>
      <c r="T210" s="80"/>
      <c r="U210" s="80"/>
      <c r="V210" s="63"/>
      <c r="W210" s="85"/>
      <c r="X210" s="63"/>
      <c r="Y210" s="63"/>
      <c r="Z210" s="63"/>
      <c r="AA210" s="63"/>
      <c r="AB210" s="63"/>
      <c r="AC210" s="63"/>
      <c r="AD210" s="63"/>
      <c r="AE210" s="63"/>
      <c r="AF210" s="63"/>
      <c r="AG210" s="63"/>
      <c r="AH210" s="413"/>
      <c r="AI210" s="63"/>
    </row>
    <row r="211" spans="1:35" ht="15.75" customHeight="1">
      <c r="A211" s="81"/>
      <c r="B211" s="81"/>
      <c r="C211" s="82"/>
      <c r="D211" s="82"/>
      <c r="E211" s="82"/>
      <c r="F211" s="82"/>
      <c r="G211" s="82"/>
      <c r="H211" s="82"/>
      <c r="I211" s="82"/>
      <c r="J211" s="68"/>
      <c r="K211" s="83"/>
      <c r="L211" s="83"/>
      <c r="M211" s="83"/>
      <c r="N211" s="63"/>
      <c r="O211" s="63"/>
      <c r="P211" s="84"/>
      <c r="Q211" s="250"/>
      <c r="R211" s="80"/>
      <c r="S211" s="250"/>
      <c r="T211" s="80"/>
      <c r="U211" s="80"/>
      <c r="V211" s="63"/>
      <c r="W211" s="85"/>
      <c r="X211" s="63"/>
      <c r="Y211" s="63"/>
      <c r="Z211" s="63"/>
      <c r="AA211" s="63"/>
      <c r="AB211" s="63"/>
      <c r="AC211" s="63"/>
      <c r="AD211" s="63"/>
      <c r="AE211" s="63"/>
      <c r="AF211" s="63"/>
      <c r="AG211" s="63"/>
      <c r="AH211" s="413"/>
      <c r="AI211" s="63"/>
    </row>
    <row r="212" spans="1:35" ht="15.75" customHeight="1">
      <c r="A212" s="81"/>
      <c r="B212" s="81"/>
      <c r="C212" s="82"/>
      <c r="D212" s="82"/>
      <c r="E212" s="82"/>
      <c r="F212" s="82"/>
      <c r="G212" s="82"/>
      <c r="H212" s="82"/>
      <c r="I212" s="82"/>
      <c r="J212" s="68"/>
      <c r="K212" s="83"/>
      <c r="L212" s="83"/>
      <c r="M212" s="83"/>
      <c r="N212" s="63"/>
      <c r="O212" s="63"/>
      <c r="P212" s="84"/>
      <c r="Q212" s="250"/>
      <c r="R212" s="80"/>
      <c r="S212" s="250"/>
      <c r="T212" s="80"/>
      <c r="U212" s="80"/>
      <c r="V212" s="63"/>
      <c r="W212" s="85"/>
      <c r="X212" s="63"/>
      <c r="Y212" s="63"/>
      <c r="Z212" s="63"/>
      <c r="AA212" s="63"/>
      <c r="AB212" s="63"/>
      <c r="AC212" s="63"/>
      <c r="AD212" s="63"/>
      <c r="AE212" s="63"/>
      <c r="AF212" s="63"/>
      <c r="AG212" s="63"/>
      <c r="AH212" s="413"/>
      <c r="AI212" s="63"/>
    </row>
    <row r="213" spans="1:35" ht="15.75" customHeight="1">
      <c r="A213" s="81"/>
      <c r="B213" s="81"/>
      <c r="C213" s="82"/>
      <c r="D213" s="82"/>
      <c r="E213" s="82"/>
      <c r="F213" s="82"/>
      <c r="G213" s="82"/>
      <c r="H213" s="82"/>
      <c r="I213" s="82"/>
      <c r="J213" s="68"/>
      <c r="K213" s="83"/>
      <c r="L213" s="83"/>
      <c r="M213" s="83"/>
      <c r="N213" s="63"/>
      <c r="O213" s="63"/>
      <c r="P213" s="84"/>
      <c r="Q213" s="250"/>
      <c r="R213" s="80"/>
      <c r="S213" s="250"/>
      <c r="T213" s="80"/>
      <c r="U213" s="80"/>
      <c r="V213" s="63"/>
      <c r="W213" s="85"/>
      <c r="X213" s="63"/>
      <c r="Y213" s="63"/>
      <c r="Z213" s="63"/>
      <c r="AA213" s="63"/>
      <c r="AB213" s="63"/>
      <c r="AC213" s="63"/>
      <c r="AD213" s="63"/>
      <c r="AE213" s="63"/>
      <c r="AF213" s="63"/>
      <c r="AG213" s="63"/>
      <c r="AH213" s="413"/>
      <c r="AI213" s="63"/>
    </row>
    <row r="214" spans="1:35" ht="15.75" customHeight="1">
      <c r="A214" s="81"/>
      <c r="B214" s="81"/>
      <c r="C214" s="82"/>
      <c r="D214" s="82"/>
      <c r="E214" s="82"/>
      <c r="F214" s="82"/>
      <c r="G214" s="82"/>
      <c r="H214" s="82"/>
      <c r="I214" s="82"/>
      <c r="J214" s="68"/>
      <c r="K214" s="83"/>
      <c r="L214" s="83"/>
      <c r="M214" s="83"/>
      <c r="N214" s="63"/>
      <c r="O214" s="63"/>
      <c r="P214" s="84"/>
      <c r="Q214" s="250"/>
      <c r="R214" s="80"/>
      <c r="S214" s="250"/>
      <c r="T214" s="80"/>
      <c r="U214" s="80"/>
      <c r="V214" s="63"/>
      <c r="W214" s="85"/>
      <c r="X214" s="63"/>
      <c r="Y214" s="63"/>
      <c r="Z214" s="63"/>
      <c r="AA214" s="63"/>
      <c r="AB214" s="63"/>
      <c r="AC214" s="63"/>
      <c r="AD214" s="63"/>
      <c r="AE214" s="63"/>
      <c r="AF214" s="63"/>
      <c r="AG214" s="63"/>
      <c r="AH214" s="413"/>
      <c r="AI214" s="63"/>
    </row>
    <row r="215" spans="1:35" ht="15.75" customHeight="1">
      <c r="A215" s="81"/>
      <c r="B215" s="81"/>
      <c r="C215" s="82"/>
      <c r="D215" s="82"/>
      <c r="E215" s="82"/>
      <c r="F215" s="82"/>
      <c r="G215" s="82"/>
      <c r="H215" s="82"/>
      <c r="I215" s="82"/>
      <c r="J215" s="68"/>
      <c r="K215" s="83"/>
      <c r="L215" s="83"/>
      <c r="M215" s="83"/>
      <c r="N215" s="63"/>
      <c r="O215" s="63"/>
      <c r="P215" s="84"/>
      <c r="Q215" s="250"/>
      <c r="R215" s="80"/>
      <c r="S215" s="250"/>
      <c r="T215" s="80"/>
      <c r="U215" s="80"/>
      <c r="V215" s="63"/>
      <c r="W215" s="85"/>
      <c r="X215" s="63"/>
      <c r="Y215" s="63"/>
      <c r="Z215" s="63"/>
      <c r="AA215" s="63"/>
      <c r="AB215" s="63"/>
      <c r="AC215" s="63"/>
      <c r="AD215" s="63"/>
      <c r="AE215" s="63"/>
      <c r="AF215" s="63"/>
      <c r="AG215" s="63"/>
      <c r="AH215" s="413"/>
      <c r="AI215" s="63"/>
    </row>
    <row r="216" spans="1:35" ht="15.75" customHeight="1">
      <c r="A216" s="81"/>
      <c r="B216" s="81"/>
      <c r="C216" s="82"/>
      <c r="D216" s="82"/>
      <c r="E216" s="82"/>
      <c r="F216" s="82"/>
      <c r="G216" s="82"/>
      <c r="H216" s="82"/>
      <c r="I216" s="82"/>
      <c r="J216" s="68"/>
      <c r="K216" s="83"/>
      <c r="L216" s="83"/>
      <c r="M216" s="83"/>
      <c r="N216" s="63"/>
      <c r="O216" s="63"/>
      <c r="P216" s="84"/>
      <c r="Q216" s="250"/>
      <c r="R216" s="80"/>
      <c r="S216" s="250"/>
      <c r="T216" s="80"/>
      <c r="U216" s="80"/>
      <c r="V216" s="63"/>
      <c r="W216" s="85"/>
      <c r="X216" s="63"/>
      <c r="Y216" s="63"/>
      <c r="Z216" s="63"/>
      <c r="AA216" s="63"/>
      <c r="AB216" s="63"/>
      <c r="AC216" s="63"/>
      <c r="AD216" s="63"/>
      <c r="AE216" s="63"/>
      <c r="AF216" s="63"/>
      <c r="AG216" s="63"/>
      <c r="AH216" s="413"/>
      <c r="AI216" s="63"/>
    </row>
    <row r="217" spans="1:35" ht="15.75" customHeight="1">
      <c r="A217" s="81"/>
      <c r="B217" s="81"/>
      <c r="C217" s="82"/>
      <c r="D217" s="82"/>
      <c r="E217" s="82"/>
      <c r="F217" s="82"/>
      <c r="G217" s="82"/>
      <c r="H217" s="82"/>
      <c r="I217" s="82"/>
      <c r="J217" s="68"/>
      <c r="K217" s="83"/>
      <c r="L217" s="83"/>
      <c r="M217" s="83"/>
      <c r="N217" s="63"/>
      <c r="O217" s="63"/>
      <c r="P217" s="84"/>
      <c r="Q217" s="250"/>
      <c r="R217" s="80"/>
      <c r="S217" s="250"/>
      <c r="T217" s="80"/>
      <c r="U217" s="80"/>
      <c r="V217" s="63"/>
      <c r="W217" s="85"/>
      <c r="X217" s="63"/>
      <c r="Y217" s="63"/>
      <c r="Z217" s="63"/>
      <c r="AA217" s="63"/>
      <c r="AB217" s="63"/>
      <c r="AC217" s="63"/>
      <c r="AD217" s="63"/>
      <c r="AE217" s="63"/>
      <c r="AF217" s="63"/>
      <c r="AG217" s="63"/>
      <c r="AH217" s="413"/>
      <c r="AI217" s="63"/>
    </row>
    <row r="218" spans="1:35" ht="15.75" customHeight="1">
      <c r="A218" s="81"/>
      <c r="B218" s="81"/>
      <c r="C218" s="82"/>
      <c r="D218" s="82"/>
      <c r="E218" s="82"/>
      <c r="F218" s="82"/>
      <c r="G218" s="82"/>
      <c r="H218" s="82"/>
      <c r="I218" s="82"/>
      <c r="J218" s="68"/>
      <c r="K218" s="83"/>
      <c r="L218" s="83"/>
      <c r="M218" s="83"/>
      <c r="N218" s="63"/>
      <c r="O218" s="63"/>
      <c r="P218" s="84"/>
      <c r="Q218" s="250"/>
      <c r="R218" s="80"/>
      <c r="S218" s="250"/>
      <c r="T218" s="80"/>
      <c r="U218" s="80"/>
      <c r="V218" s="63"/>
      <c r="W218" s="85"/>
      <c r="X218" s="63"/>
      <c r="Y218" s="63"/>
      <c r="Z218" s="63"/>
      <c r="AA218" s="63"/>
      <c r="AB218" s="63"/>
      <c r="AC218" s="63"/>
      <c r="AD218" s="63"/>
      <c r="AE218" s="63"/>
      <c r="AF218" s="63"/>
      <c r="AG218" s="63"/>
      <c r="AH218" s="413"/>
      <c r="AI218" s="63"/>
    </row>
    <row r="219" spans="1:35" ht="15.75" customHeight="1">
      <c r="A219" s="81"/>
      <c r="B219" s="81"/>
      <c r="C219" s="82"/>
      <c r="D219" s="82"/>
      <c r="E219" s="82"/>
      <c r="F219" s="82"/>
      <c r="G219" s="82"/>
      <c r="H219" s="82"/>
      <c r="I219" s="82"/>
      <c r="J219" s="68"/>
      <c r="K219" s="83"/>
      <c r="L219" s="83"/>
      <c r="M219" s="83"/>
      <c r="N219" s="63"/>
      <c r="O219" s="63"/>
      <c r="P219" s="84"/>
      <c r="Q219" s="250"/>
      <c r="R219" s="80"/>
      <c r="S219" s="250"/>
      <c r="T219" s="80"/>
      <c r="U219" s="80"/>
      <c r="V219" s="63"/>
      <c r="W219" s="85"/>
      <c r="X219" s="63"/>
      <c r="Y219" s="63"/>
      <c r="Z219" s="63"/>
      <c r="AA219" s="63"/>
      <c r="AB219" s="63"/>
      <c r="AC219" s="63"/>
      <c r="AD219" s="63"/>
      <c r="AE219" s="63"/>
      <c r="AF219" s="63"/>
      <c r="AG219" s="63"/>
      <c r="AH219" s="413"/>
      <c r="AI219" s="63"/>
    </row>
    <row r="220" spans="1:35" ht="15.75" customHeight="1">
      <c r="A220" s="81"/>
      <c r="B220" s="81"/>
      <c r="C220" s="82"/>
      <c r="D220" s="82"/>
      <c r="E220" s="82"/>
      <c r="F220" s="82"/>
      <c r="G220" s="82"/>
      <c r="H220" s="82"/>
      <c r="I220" s="82"/>
      <c r="J220" s="68"/>
      <c r="K220" s="83"/>
      <c r="L220" s="83"/>
      <c r="M220" s="83"/>
      <c r="N220" s="63"/>
      <c r="O220" s="63"/>
      <c r="P220" s="84"/>
      <c r="Q220" s="250"/>
      <c r="R220" s="80"/>
      <c r="S220" s="250"/>
      <c r="T220" s="80"/>
      <c r="U220" s="80"/>
      <c r="V220" s="63"/>
      <c r="W220" s="85"/>
      <c r="X220" s="63"/>
      <c r="Y220" s="63"/>
      <c r="Z220" s="63"/>
      <c r="AA220" s="63"/>
      <c r="AB220" s="63"/>
      <c r="AC220" s="63"/>
      <c r="AD220" s="63"/>
      <c r="AE220" s="63"/>
      <c r="AF220" s="63"/>
      <c r="AG220" s="63"/>
      <c r="AH220" s="413"/>
      <c r="AI220" s="63"/>
    </row>
    <row r="221" spans="1:35" ht="15.75" customHeight="1">
      <c r="A221" s="81"/>
      <c r="B221" s="81"/>
      <c r="C221" s="82"/>
      <c r="D221" s="82"/>
      <c r="E221" s="82"/>
      <c r="F221" s="82"/>
      <c r="G221" s="82"/>
      <c r="H221" s="82"/>
      <c r="I221" s="82"/>
      <c r="J221" s="68"/>
      <c r="K221" s="83"/>
      <c r="L221" s="83"/>
      <c r="M221" s="83"/>
      <c r="N221" s="63"/>
      <c r="O221" s="63"/>
      <c r="P221" s="84"/>
      <c r="Q221" s="250"/>
      <c r="R221" s="80"/>
      <c r="S221" s="250"/>
      <c r="T221" s="80"/>
      <c r="U221" s="80"/>
      <c r="V221" s="63"/>
      <c r="W221" s="85"/>
      <c r="X221" s="63"/>
      <c r="Y221" s="63"/>
      <c r="Z221" s="63"/>
      <c r="AA221" s="63"/>
      <c r="AB221" s="63"/>
      <c r="AC221" s="63"/>
      <c r="AD221" s="63"/>
      <c r="AE221" s="63"/>
      <c r="AF221" s="63"/>
      <c r="AG221" s="63"/>
      <c r="AH221" s="413"/>
      <c r="AI221" s="63"/>
    </row>
    <row r="222" spans="1:35" ht="15.75" customHeight="1">
      <c r="A222" s="81"/>
      <c r="B222" s="81"/>
      <c r="C222" s="82"/>
      <c r="D222" s="82"/>
      <c r="E222" s="82"/>
      <c r="F222" s="82"/>
      <c r="G222" s="82"/>
      <c r="H222" s="82"/>
      <c r="I222" s="82"/>
      <c r="J222" s="68"/>
      <c r="K222" s="83"/>
      <c r="L222" s="83"/>
      <c r="M222" s="83"/>
      <c r="N222" s="63"/>
      <c r="O222" s="63"/>
      <c r="P222" s="84"/>
      <c r="Q222" s="250"/>
      <c r="R222" s="80"/>
      <c r="S222" s="250"/>
      <c r="T222" s="80"/>
      <c r="U222" s="80"/>
      <c r="V222" s="63"/>
      <c r="W222" s="85"/>
      <c r="X222" s="63"/>
      <c r="Y222" s="63"/>
      <c r="Z222" s="63"/>
      <c r="AA222" s="63"/>
      <c r="AB222" s="63"/>
      <c r="AC222" s="63"/>
      <c r="AD222" s="63"/>
      <c r="AE222" s="63"/>
      <c r="AF222" s="63"/>
      <c r="AG222" s="63"/>
      <c r="AH222" s="413"/>
      <c r="AI222" s="63"/>
    </row>
    <row r="223" spans="1:35" ht="15.75" customHeight="1">
      <c r="A223" s="81"/>
      <c r="B223" s="81"/>
      <c r="C223" s="82"/>
      <c r="D223" s="82"/>
      <c r="E223" s="82"/>
      <c r="F223" s="82"/>
      <c r="G223" s="82"/>
      <c r="H223" s="82"/>
      <c r="I223" s="82"/>
      <c r="J223" s="68"/>
      <c r="K223" s="83"/>
      <c r="L223" s="83"/>
      <c r="M223" s="83"/>
      <c r="N223" s="63"/>
      <c r="O223" s="63"/>
      <c r="P223" s="84"/>
      <c r="Q223" s="250"/>
      <c r="R223" s="80"/>
      <c r="S223" s="250"/>
      <c r="T223" s="80"/>
      <c r="U223" s="80"/>
      <c r="V223" s="63"/>
      <c r="W223" s="85"/>
      <c r="X223" s="63"/>
      <c r="Y223" s="63"/>
      <c r="Z223" s="63"/>
      <c r="AA223" s="63"/>
      <c r="AB223" s="63"/>
      <c r="AC223" s="63"/>
      <c r="AD223" s="63"/>
      <c r="AE223" s="63"/>
      <c r="AF223" s="63"/>
      <c r="AG223" s="63"/>
      <c r="AH223" s="413"/>
      <c r="AI223" s="63"/>
    </row>
    <row r="224" spans="1:35" ht="15.75" customHeight="1">
      <c r="A224" s="81"/>
      <c r="B224" s="81"/>
      <c r="C224" s="82"/>
      <c r="D224" s="82"/>
      <c r="E224" s="82"/>
      <c r="F224" s="82"/>
      <c r="G224" s="82"/>
      <c r="H224" s="82"/>
      <c r="I224" s="82"/>
      <c r="J224" s="68"/>
      <c r="K224" s="83"/>
      <c r="L224" s="83"/>
      <c r="M224" s="83"/>
      <c r="N224" s="63"/>
      <c r="O224" s="63"/>
      <c r="P224" s="84"/>
      <c r="Q224" s="250"/>
      <c r="R224" s="80"/>
      <c r="S224" s="250"/>
      <c r="T224" s="80"/>
      <c r="U224" s="80"/>
      <c r="V224" s="63"/>
      <c r="W224" s="85"/>
      <c r="X224" s="63"/>
      <c r="Y224" s="63"/>
      <c r="Z224" s="63"/>
      <c r="AA224" s="63"/>
      <c r="AB224" s="63"/>
      <c r="AC224" s="63"/>
      <c r="AD224" s="63"/>
      <c r="AE224" s="63"/>
      <c r="AF224" s="63"/>
      <c r="AG224" s="63"/>
      <c r="AH224" s="413"/>
      <c r="AI224" s="63"/>
    </row>
    <row r="225" spans="1:35" ht="15.75" customHeight="1">
      <c r="A225" s="81"/>
      <c r="B225" s="81"/>
      <c r="C225" s="82"/>
      <c r="D225" s="82"/>
      <c r="E225" s="82"/>
      <c r="F225" s="82"/>
      <c r="G225" s="82"/>
      <c r="H225" s="82"/>
      <c r="I225" s="82"/>
      <c r="J225" s="68"/>
      <c r="K225" s="83"/>
      <c r="L225" s="83"/>
      <c r="M225" s="83"/>
      <c r="N225" s="63"/>
      <c r="O225" s="63"/>
      <c r="P225" s="84"/>
      <c r="Q225" s="250"/>
      <c r="R225" s="80"/>
      <c r="S225" s="250"/>
      <c r="T225" s="80"/>
      <c r="U225" s="80"/>
      <c r="V225" s="63"/>
      <c r="W225" s="85"/>
      <c r="X225" s="63"/>
      <c r="Y225" s="63"/>
      <c r="Z225" s="63"/>
      <c r="AA225" s="63"/>
      <c r="AB225" s="63"/>
      <c r="AC225" s="63"/>
      <c r="AD225" s="63"/>
      <c r="AE225" s="63"/>
      <c r="AF225" s="63"/>
      <c r="AG225" s="63"/>
      <c r="AH225" s="413"/>
      <c r="AI225" s="63"/>
    </row>
    <row r="226" spans="1:35" ht="15.75" customHeight="1">
      <c r="A226" s="81"/>
      <c r="B226" s="81"/>
      <c r="C226" s="82"/>
      <c r="D226" s="82"/>
      <c r="E226" s="82"/>
      <c r="F226" s="82"/>
      <c r="G226" s="82"/>
      <c r="H226" s="82"/>
      <c r="I226" s="82"/>
      <c r="J226" s="68"/>
      <c r="K226" s="83"/>
      <c r="L226" s="83"/>
      <c r="M226" s="83"/>
      <c r="N226" s="63"/>
      <c r="O226" s="63"/>
      <c r="P226" s="84"/>
      <c r="Q226" s="250"/>
      <c r="R226" s="80"/>
      <c r="S226" s="250"/>
      <c r="T226" s="80"/>
      <c r="U226" s="80"/>
      <c r="V226" s="63"/>
      <c r="W226" s="85"/>
      <c r="X226" s="63"/>
      <c r="Y226" s="63"/>
      <c r="Z226" s="63"/>
      <c r="AA226" s="63"/>
      <c r="AB226" s="63"/>
      <c r="AC226" s="63"/>
      <c r="AD226" s="63"/>
      <c r="AE226" s="63"/>
      <c r="AF226" s="63"/>
      <c r="AG226" s="63"/>
      <c r="AH226" s="413"/>
      <c r="AI226" s="63"/>
    </row>
    <row r="227" spans="1:35" ht="15.75" customHeight="1">
      <c r="A227" s="81"/>
      <c r="B227" s="81"/>
      <c r="C227" s="82"/>
      <c r="D227" s="82"/>
      <c r="E227" s="82"/>
      <c r="F227" s="82"/>
      <c r="G227" s="82"/>
      <c r="H227" s="82"/>
      <c r="I227" s="82"/>
      <c r="J227" s="68"/>
      <c r="K227" s="83"/>
      <c r="L227" s="83"/>
      <c r="M227" s="83"/>
      <c r="N227" s="63"/>
      <c r="O227" s="63"/>
      <c r="P227" s="84"/>
      <c r="Q227" s="250"/>
      <c r="R227" s="80"/>
      <c r="S227" s="250"/>
      <c r="T227" s="80"/>
      <c r="U227" s="80"/>
      <c r="V227" s="63"/>
      <c r="W227" s="85"/>
      <c r="X227" s="63"/>
      <c r="Y227" s="63"/>
      <c r="Z227" s="63"/>
      <c r="AA227" s="63"/>
      <c r="AB227" s="63"/>
      <c r="AC227" s="63"/>
      <c r="AD227" s="63"/>
      <c r="AE227" s="63"/>
      <c r="AF227" s="63"/>
      <c r="AG227" s="63"/>
      <c r="AH227" s="413"/>
      <c r="AI227" s="63"/>
    </row>
    <row r="228" spans="1:35" ht="15.75" customHeight="1">
      <c r="A228" s="81"/>
      <c r="B228" s="81"/>
      <c r="C228" s="82"/>
      <c r="D228" s="82"/>
      <c r="E228" s="82"/>
      <c r="F228" s="82"/>
      <c r="G228" s="82"/>
      <c r="H228" s="82"/>
      <c r="I228" s="82"/>
      <c r="J228" s="68"/>
      <c r="K228" s="83"/>
      <c r="L228" s="83"/>
      <c r="M228" s="83"/>
      <c r="N228" s="63"/>
      <c r="O228" s="63"/>
      <c r="P228" s="84"/>
      <c r="Q228" s="250"/>
      <c r="R228" s="80"/>
      <c r="S228" s="250"/>
      <c r="T228" s="80"/>
      <c r="U228" s="80"/>
      <c r="V228" s="63"/>
      <c r="W228" s="85"/>
      <c r="X228" s="63"/>
      <c r="Y228" s="63"/>
      <c r="Z228" s="63"/>
      <c r="AA228" s="63"/>
      <c r="AB228" s="63"/>
      <c r="AC228" s="63"/>
      <c r="AD228" s="63"/>
      <c r="AE228" s="63"/>
      <c r="AF228" s="63"/>
      <c r="AG228" s="63"/>
      <c r="AH228" s="413"/>
      <c r="AI228" s="63"/>
    </row>
    <row r="229" spans="1:35" ht="15.75" customHeight="1">
      <c r="A229" s="81"/>
      <c r="B229" s="81"/>
      <c r="C229" s="82"/>
      <c r="D229" s="82"/>
      <c r="E229" s="82"/>
      <c r="F229" s="82"/>
      <c r="G229" s="82"/>
      <c r="H229" s="82"/>
      <c r="I229" s="82"/>
      <c r="J229" s="68"/>
      <c r="K229" s="83"/>
      <c r="L229" s="83"/>
      <c r="M229" s="83"/>
      <c r="N229" s="63"/>
      <c r="O229" s="63"/>
      <c r="P229" s="84"/>
      <c r="Q229" s="250"/>
      <c r="R229" s="80"/>
      <c r="S229" s="250"/>
      <c r="T229" s="80"/>
      <c r="U229" s="80"/>
      <c r="V229" s="63"/>
      <c r="W229" s="85"/>
      <c r="X229" s="63"/>
      <c r="Y229" s="63"/>
      <c r="Z229" s="63"/>
      <c r="AA229" s="63"/>
      <c r="AB229" s="63"/>
      <c r="AC229" s="63"/>
      <c r="AD229" s="63"/>
      <c r="AE229" s="63"/>
      <c r="AF229" s="63"/>
      <c r="AG229" s="63"/>
      <c r="AH229" s="413"/>
      <c r="AI229" s="63"/>
    </row>
    <row r="230" spans="1:35" ht="15.75" customHeight="1">
      <c r="A230" s="81"/>
      <c r="B230" s="81"/>
      <c r="C230" s="82"/>
      <c r="D230" s="82"/>
      <c r="E230" s="82"/>
      <c r="F230" s="82"/>
      <c r="G230" s="82"/>
      <c r="H230" s="82"/>
      <c r="I230" s="82"/>
      <c r="J230" s="68"/>
      <c r="K230" s="83"/>
      <c r="L230" s="83"/>
      <c r="M230" s="83"/>
      <c r="N230" s="63"/>
      <c r="O230" s="63"/>
      <c r="P230" s="84"/>
      <c r="Q230" s="250"/>
      <c r="R230" s="80"/>
      <c r="S230" s="250"/>
      <c r="T230" s="80"/>
      <c r="U230" s="80"/>
      <c r="V230" s="63"/>
      <c r="W230" s="85"/>
      <c r="X230" s="63"/>
      <c r="Y230" s="63"/>
      <c r="Z230" s="63"/>
      <c r="AA230" s="63"/>
      <c r="AB230" s="63"/>
      <c r="AC230" s="63"/>
      <c r="AD230" s="63"/>
      <c r="AE230" s="63"/>
      <c r="AF230" s="63"/>
      <c r="AG230" s="63"/>
      <c r="AH230" s="413"/>
      <c r="AI230" s="63"/>
    </row>
    <row r="231" spans="1:35" ht="15.75" customHeight="1">
      <c r="A231" s="81"/>
      <c r="B231" s="81"/>
      <c r="C231" s="82"/>
      <c r="D231" s="82"/>
      <c r="E231" s="82"/>
      <c r="F231" s="82"/>
      <c r="G231" s="82"/>
      <c r="H231" s="82"/>
      <c r="I231" s="82"/>
      <c r="J231" s="68"/>
      <c r="K231" s="83"/>
      <c r="L231" s="83"/>
      <c r="M231" s="83"/>
      <c r="N231" s="63"/>
      <c r="O231" s="63"/>
      <c r="P231" s="84"/>
      <c r="Q231" s="250"/>
      <c r="R231" s="80"/>
      <c r="S231" s="250"/>
      <c r="T231" s="80"/>
      <c r="U231" s="80"/>
      <c r="V231" s="63"/>
      <c r="W231" s="85"/>
      <c r="X231" s="63"/>
      <c r="Y231" s="63"/>
      <c r="Z231" s="63"/>
      <c r="AA231" s="63"/>
      <c r="AB231" s="63"/>
      <c r="AC231" s="63"/>
      <c r="AD231" s="63"/>
      <c r="AE231" s="63"/>
      <c r="AF231" s="63"/>
      <c r="AG231" s="63"/>
      <c r="AH231" s="413"/>
      <c r="AI231" s="63"/>
    </row>
    <row r="232" spans="1:35" ht="15.75" customHeight="1">
      <c r="A232" s="81"/>
      <c r="B232" s="81"/>
      <c r="C232" s="82"/>
      <c r="D232" s="82"/>
      <c r="E232" s="82"/>
      <c r="F232" s="82"/>
      <c r="G232" s="82"/>
      <c r="H232" s="82"/>
      <c r="I232" s="82"/>
      <c r="J232" s="68"/>
      <c r="K232" s="83"/>
      <c r="L232" s="83"/>
      <c r="M232" s="83"/>
      <c r="N232" s="63"/>
      <c r="O232" s="63"/>
      <c r="P232" s="84"/>
      <c r="Q232" s="250"/>
      <c r="R232" s="80"/>
      <c r="S232" s="250"/>
      <c r="T232" s="80"/>
      <c r="U232" s="80"/>
      <c r="V232" s="63"/>
      <c r="W232" s="85"/>
      <c r="X232" s="63"/>
      <c r="Y232" s="63"/>
      <c r="Z232" s="63"/>
      <c r="AA232" s="63"/>
      <c r="AB232" s="63"/>
      <c r="AC232" s="63"/>
      <c r="AD232" s="63"/>
      <c r="AE232" s="63"/>
      <c r="AF232" s="63"/>
      <c r="AG232" s="63"/>
      <c r="AH232" s="413"/>
      <c r="AI232" s="63"/>
    </row>
    <row r="233" spans="1:35" ht="15.75" customHeight="1">
      <c r="A233" s="81"/>
      <c r="B233" s="81"/>
      <c r="C233" s="82"/>
      <c r="D233" s="82"/>
      <c r="E233" s="82"/>
      <c r="F233" s="82"/>
      <c r="G233" s="82"/>
      <c r="H233" s="82"/>
      <c r="I233" s="82"/>
      <c r="J233" s="68"/>
      <c r="K233" s="83"/>
      <c r="L233" s="83"/>
      <c r="M233" s="83"/>
      <c r="N233" s="63"/>
      <c r="O233" s="63"/>
      <c r="P233" s="84"/>
      <c r="Q233" s="250"/>
      <c r="R233" s="80"/>
      <c r="S233" s="250"/>
      <c r="T233" s="80"/>
      <c r="U233" s="80"/>
      <c r="V233" s="63"/>
      <c r="W233" s="85"/>
      <c r="X233" s="63"/>
      <c r="Y233" s="63"/>
      <c r="Z233" s="63"/>
      <c r="AA233" s="63"/>
      <c r="AB233" s="63"/>
      <c r="AC233" s="63"/>
      <c r="AD233" s="63"/>
      <c r="AE233" s="63"/>
      <c r="AF233" s="63"/>
      <c r="AG233" s="63"/>
      <c r="AH233" s="413"/>
      <c r="AI233" s="63"/>
    </row>
    <row r="234" spans="1:35" ht="15.75" customHeight="1">
      <c r="A234" s="81"/>
      <c r="B234" s="81"/>
      <c r="C234" s="82"/>
      <c r="D234" s="82"/>
      <c r="E234" s="82"/>
      <c r="F234" s="82"/>
      <c r="G234" s="82"/>
      <c r="H234" s="82"/>
      <c r="I234" s="82"/>
      <c r="J234" s="68"/>
      <c r="K234" s="83"/>
      <c r="L234" s="83"/>
      <c r="M234" s="83"/>
      <c r="N234" s="63"/>
      <c r="O234" s="63"/>
      <c r="P234" s="84"/>
      <c r="Q234" s="250"/>
      <c r="R234" s="80"/>
      <c r="S234" s="250"/>
      <c r="T234" s="80"/>
      <c r="U234" s="80"/>
      <c r="V234" s="63"/>
      <c r="W234" s="85"/>
      <c r="X234" s="63"/>
      <c r="Y234" s="63"/>
      <c r="Z234" s="63"/>
      <c r="AA234" s="63"/>
      <c r="AB234" s="63"/>
      <c r="AC234" s="63"/>
      <c r="AD234" s="63"/>
      <c r="AE234" s="63"/>
      <c r="AF234" s="63"/>
      <c r="AG234" s="63"/>
      <c r="AH234" s="413"/>
      <c r="AI234" s="63"/>
    </row>
    <row r="235" spans="1:35" ht="15.75" customHeight="1">
      <c r="A235" s="81"/>
      <c r="B235" s="81"/>
      <c r="C235" s="82"/>
      <c r="D235" s="82"/>
      <c r="E235" s="82"/>
      <c r="F235" s="82"/>
      <c r="G235" s="82"/>
      <c r="H235" s="82"/>
      <c r="I235" s="82"/>
      <c r="J235" s="68"/>
      <c r="K235" s="83"/>
      <c r="L235" s="83"/>
      <c r="M235" s="83"/>
      <c r="N235" s="63"/>
      <c r="O235" s="63"/>
      <c r="P235" s="84"/>
      <c r="Q235" s="250"/>
      <c r="R235" s="80"/>
      <c r="S235" s="250"/>
      <c r="T235" s="80"/>
      <c r="U235" s="80"/>
      <c r="V235" s="63"/>
      <c r="W235" s="85"/>
      <c r="X235" s="63"/>
      <c r="Y235" s="63"/>
      <c r="Z235" s="63"/>
      <c r="AA235" s="63"/>
      <c r="AB235" s="63"/>
      <c r="AC235" s="63"/>
      <c r="AD235" s="63"/>
      <c r="AE235" s="63"/>
      <c r="AF235" s="63"/>
      <c r="AG235" s="63"/>
      <c r="AH235" s="413"/>
      <c r="AI235" s="63"/>
    </row>
    <row r="236" spans="1:35" ht="15.75" customHeight="1">
      <c r="A236" s="81"/>
      <c r="B236" s="81"/>
      <c r="C236" s="82"/>
      <c r="D236" s="82"/>
      <c r="E236" s="82"/>
      <c r="F236" s="82"/>
      <c r="G236" s="82"/>
      <c r="H236" s="82"/>
      <c r="I236" s="82"/>
      <c r="J236" s="68"/>
      <c r="K236" s="83"/>
      <c r="L236" s="83"/>
      <c r="M236" s="83"/>
      <c r="N236" s="63"/>
      <c r="O236" s="63"/>
      <c r="P236" s="84"/>
      <c r="Q236" s="250"/>
      <c r="R236" s="80"/>
      <c r="S236" s="250"/>
      <c r="T236" s="80"/>
      <c r="U236" s="80"/>
      <c r="V236" s="63"/>
      <c r="W236" s="85"/>
      <c r="X236" s="63"/>
      <c r="Y236" s="63"/>
      <c r="Z236" s="63"/>
      <c r="AA236" s="63"/>
      <c r="AB236" s="63"/>
      <c r="AC236" s="63"/>
      <c r="AD236" s="63"/>
      <c r="AE236" s="63"/>
      <c r="AF236" s="63"/>
      <c r="AG236" s="63"/>
      <c r="AH236" s="413"/>
      <c r="AI236" s="63"/>
    </row>
    <row r="237" spans="1:35" ht="15.75" customHeight="1">
      <c r="A237" s="81"/>
      <c r="B237" s="81"/>
      <c r="C237" s="82"/>
      <c r="D237" s="82"/>
      <c r="E237" s="82"/>
      <c r="F237" s="82"/>
      <c r="G237" s="82"/>
      <c r="H237" s="82"/>
      <c r="I237" s="82"/>
      <c r="J237" s="68"/>
      <c r="K237" s="83"/>
      <c r="L237" s="83"/>
      <c r="M237" s="83"/>
      <c r="N237" s="63"/>
      <c r="O237" s="63"/>
      <c r="P237" s="84"/>
      <c r="Q237" s="250"/>
      <c r="R237" s="80"/>
      <c r="S237" s="250"/>
      <c r="T237" s="80"/>
      <c r="U237" s="80"/>
      <c r="V237" s="63"/>
      <c r="W237" s="85"/>
      <c r="X237" s="63"/>
      <c r="Y237" s="63"/>
      <c r="Z237" s="63"/>
      <c r="AA237" s="63"/>
      <c r="AB237" s="63"/>
      <c r="AC237" s="63"/>
      <c r="AD237" s="63"/>
      <c r="AE237" s="63"/>
      <c r="AF237" s="63"/>
      <c r="AG237" s="63"/>
      <c r="AH237" s="413"/>
      <c r="AI237" s="63"/>
    </row>
    <row r="238" spans="1:35" ht="15.75" customHeight="1">
      <c r="A238" s="81"/>
      <c r="B238" s="81"/>
      <c r="C238" s="82"/>
      <c r="D238" s="82"/>
      <c r="E238" s="82"/>
      <c r="F238" s="82"/>
      <c r="G238" s="82"/>
      <c r="H238" s="82"/>
      <c r="I238" s="82"/>
      <c r="J238" s="68"/>
      <c r="K238" s="83"/>
      <c r="L238" s="83"/>
      <c r="M238" s="83"/>
      <c r="N238" s="63"/>
      <c r="O238" s="63"/>
      <c r="P238" s="84"/>
      <c r="Q238" s="250"/>
      <c r="R238" s="80"/>
      <c r="S238" s="250"/>
      <c r="T238" s="80"/>
      <c r="U238" s="80"/>
      <c r="V238" s="63"/>
      <c r="W238" s="85"/>
      <c r="X238" s="63"/>
      <c r="Y238" s="63"/>
      <c r="Z238" s="63"/>
      <c r="AA238" s="63"/>
      <c r="AB238" s="63"/>
      <c r="AC238" s="63"/>
      <c r="AD238" s="63"/>
      <c r="AE238" s="63"/>
      <c r="AF238" s="63"/>
      <c r="AG238" s="63"/>
      <c r="AH238" s="413"/>
      <c r="AI238" s="63"/>
    </row>
    <row r="239" spans="1:35" ht="15.75" customHeight="1">
      <c r="A239" s="81"/>
      <c r="B239" s="81"/>
      <c r="C239" s="82"/>
      <c r="D239" s="82"/>
      <c r="E239" s="82"/>
      <c r="F239" s="82"/>
      <c r="G239" s="82"/>
      <c r="H239" s="82"/>
      <c r="I239" s="82"/>
      <c r="J239" s="68"/>
      <c r="K239" s="83"/>
      <c r="L239" s="83"/>
      <c r="M239" s="83"/>
      <c r="N239" s="63"/>
      <c r="O239" s="63"/>
      <c r="P239" s="84"/>
      <c r="Q239" s="250"/>
      <c r="R239" s="80"/>
      <c r="S239" s="250"/>
      <c r="T239" s="80"/>
      <c r="U239" s="80"/>
      <c r="V239" s="63"/>
      <c r="W239" s="85"/>
      <c r="X239" s="63"/>
      <c r="Y239" s="63"/>
      <c r="Z239" s="63"/>
      <c r="AA239" s="63"/>
      <c r="AB239" s="63"/>
      <c r="AC239" s="63"/>
      <c r="AD239" s="63"/>
      <c r="AE239" s="63"/>
      <c r="AF239" s="63"/>
      <c r="AG239" s="63"/>
      <c r="AH239" s="413"/>
      <c r="AI239" s="63"/>
    </row>
    <row r="240" spans="1:35" ht="15.75" customHeight="1">
      <c r="A240" s="81"/>
      <c r="B240" s="81"/>
      <c r="C240" s="82"/>
      <c r="D240" s="82"/>
      <c r="E240" s="82"/>
      <c r="F240" s="82"/>
      <c r="G240" s="82"/>
      <c r="H240" s="82"/>
      <c r="I240" s="82"/>
      <c r="J240" s="68"/>
      <c r="K240" s="83"/>
      <c r="L240" s="83"/>
      <c r="M240" s="83"/>
      <c r="N240" s="63"/>
      <c r="O240" s="63"/>
      <c r="P240" s="84"/>
      <c r="Q240" s="250"/>
      <c r="R240" s="80"/>
      <c r="S240" s="250"/>
      <c r="T240" s="80"/>
      <c r="U240" s="80"/>
      <c r="V240" s="63"/>
      <c r="W240" s="85"/>
      <c r="X240" s="63"/>
      <c r="Y240" s="63"/>
      <c r="Z240" s="63"/>
      <c r="AA240" s="63"/>
      <c r="AB240" s="63"/>
      <c r="AC240" s="63"/>
      <c r="AD240" s="63"/>
      <c r="AE240" s="63"/>
      <c r="AF240" s="63"/>
      <c r="AG240" s="63"/>
      <c r="AH240" s="413"/>
      <c r="AI240" s="63"/>
    </row>
    <row r="241" spans="1:35" ht="15.75" customHeight="1">
      <c r="A241" s="81"/>
      <c r="B241" s="81"/>
      <c r="C241" s="82"/>
      <c r="D241" s="82"/>
      <c r="E241" s="82"/>
      <c r="F241" s="82"/>
      <c r="G241" s="82"/>
      <c r="H241" s="82"/>
      <c r="I241" s="82"/>
      <c r="J241" s="68"/>
      <c r="K241" s="83"/>
      <c r="L241" s="83"/>
      <c r="M241" s="83"/>
      <c r="N241" s="63"/>
      <c r="O241" s="63"/>
      <c r="P241" s="84"/>
      <c r="Q241" s="250"/>
      <c r="R241" s="80"/>
      <c r="S241" s="250"/>
      <c r="T241" s="80"/>
      <c r="U241" s="80"/>
      <c r="V241" s="63"/>
      <c r="W241" s="85"/>
      <c r="X241" s="63"/>
      <c r="Y241" s="63"/>
      <c r="Z241" s="63"/>
      <c r="AA241" s="63"/>
      <c r="AB241" s="63"/>
      <c r="AC241" s="63"/>
      <c r="AD241" s="63"/>
      <c r="AE241" s="63"/>
      <c r="AF241" s="63"/>
      <c r="AG241" s="63"/>
      <c r="AH241" s="413"/>
      <c r="AI241" s="63"/>
    </row>
    <row r="242" spans="1:35" ht="15.75" customHeight="1">
      <c r="A242" s="81"/>
      <c r="B242" s="81"/>
      <c r="C242" s="82"/>
      <c r="D242" s="82"/>
      <c r="E242" s="82"/>
      <c r="F242" s="82"/>
      <c r="G242" s="82"/>
      <c r="H242" s="82"/>
      <c r="I242" s="82"/>
      <c r="J242" s="68"/>
      <c r="K242" s="83"/>
      <c r="L242" s="83"/>
      <c r="M242" s="83"/>
      <c r="N242" s="63"/>
      <c r="O242" s="63"/>
      <c r="P242" s="84"/>
      <c r="Q242" s="250"/>
      <c r="R242" s="80"/>
      <c r="S242" s="250"/>
      <c r="T242" s="80"/>
      <c r="U242" s="80"/>
      <c r="V242" s="63"/>
      <c r="W242" s="85"/>
      <c r="X242" s="63"/>
      <c r="Y242" s="63"/>
      <c r="Z242" s="63"/>
      <c r="AA242" s="63"/>
      <c r="AB242" s="63"/>
      <c r="AC242" s="63"/>
      <c r="AD242" s="63"/>
      <c r="AE242" s="63"/>
      <c r="AF242" s="63"/>
      <c r="AG242" s="63"/>
      <c r="AH242" s="413"/>
      <c r="AI242" s="63"/>
    </row>
    <row r="243" spans="1:35" ht="15.75" customHeight="1">
      <c r="A243" s="81"/>
      <c r="B243" s="81"/>
      <c r="C243" s="82"/>
      <c r="D243" s="82"/>
      <c r="E243" s="82"/>
      <c r="F243" s="82"/>
      <c r="G243" s="82"/>
      <c r="H243" s="82"/>
      <c r="I243" s="82"/>
      <c r="J243" s="68"/>
      <c r="K243" s="83"/>
      <c r="L243" s="83"/>
      <c r="M243" s="83"/>
      <c r="N243" s="63"/>
      <c r="O243" s="63"/>
      <c r="P243" s="84"/>
      <c r="Q243" s="250"/>
      <c r="R243" s="80"/>
      <c r="S243" s="250"/>
      <c r="T243" s="80"/>
      <c r="U243" s="80"/>
      <c r="V243" s="63"/>
      <c r="W243" s="85"/>
      <c r="X243" s="63"/>
      <c r="Y243" s="63"/>
      <c r="Z243" s="63"/>
      <c r="AA243" s="63"/>
      <c r="AB243" s="63"/>
      <c r="AC243" s="63"/>
      <c r="AD243" s="63"/>
      <c r="AE243" s="63"/>
      <c r="AF243" s="63"/>
      <c r="AG243" s="63"/>
      <c r="AH243" s="413"/>
      <c r="AI243" s="63"/>
    </row>
    <row r="244" spans="1:35" ht="15.75" customHeight="1">
      <c r="A244" s="81"/>
      <c r="B244" s="81"/>
      <c r="C244" s="82"/>
      <c r="D244" s="82"/>
      <c r="E244" s="82"/>
      <c r="F244" s="82"/>
      <c r="G244" s="82"/>
      <c r="H244" s="82"/>
      <c r="I244" s="82"/>
      <c r="J244" s="68"/>
      <c r="K244" s="83"/>
      <c r="L244" s="83"/>
      <c r="M244" s="83"/>
      <c r="N244" s="63"/>
      <c r="O244" s="63"/>
      <c r="P244" s="84"/>
      <c r="Q244" s="250"/>
      <c r="R244" s="80"/>
      <c r="S244" s="250"/>
      <c r="T244" s="80"/>
      <c r="U244" s="80"/>
      <c r="V244" s="63"/>
      <c r="W244" s="85"/>
      <c r="X244" s="63"/>
      <c r="Y244" s="63"/>
      <c r="Z244" s="63"/>
      <c r="AA244" s="63"/>
      <c r="AB244" s="63"/>
      <c r="AC244" s="63"/>
      <c r="AD244" s="63"/>
      <c r="AE244" s="63"/>
      <c r="AF244" s="63"/>
      <c r="AG244" s="63"/>
      <c r="AH244" s="413"/>
      <c r="AI244" s="63"/>
    </row>
    <row r="245" spans="1:35" ht="15.75" customHeight="1">
      <c r="A245" s="81"/>
      <c r="B245" s="81"/>
      <c r="C245" s="82"/>
      <c r="D245" s="82"/>
      <c r="E245" s="82"/>
      <c r="F245" s="82"/>
      <c r="G245" s="82"/>
      <c r="H245" s="82"/>
      <c r="I245" s="82"/>
      <c r="J245" s="68"/>
      <c r="K245" s="83"/>
      <c r="L245" s="83"/>
      <c r="M245" s="83"/>
      <c r="N245" s="63"/>
      <c r="O245" s="63"/>
      <c r="P245" s="84"/>
      <c r="Q245" s="250"/>
      <c r="R245" s="80"/>
      <c r="S245" s="250"/>
      <c r="T245" s="80"/>
      <c r="U245" s="80"/>
      <c r="V245" s="63"/>
      <c r="W245" s="85"/>
      <c r="X245" s="63"/>
      <c r="Y245" s="63"/>
      <c r="Z245" s="63"/>
      <c r="AA245" s="63"/>
      <c r="AB245" s="63"/>
      <c r="AC245" s="63"/>
      <c r="AD245" s="63"/>
      <c r="AE245" s="63"/>
      <c r="AF245" s="63"/>
      <c r="AG245" s="63"/>
      <c r="AH245" s="413"/>
      <c r="AI245" s="63"/>
    </row>
    <row r="246" spans="1:35" ht="15.75" customHeight="1">
      <c r="A246" s="81"/>
      <c r="B246" s="81"/>
      <c r="C246" s="82"/>
      <c r="D246" s="82"/>
      <c r="E246" s="82"/>
      <c r="F246" s="82"/>
      <c r="G246" s="82"/>
      <c r="H246" s="82"/>
      <c r="I246" s="82"/>
      <c r="J246" s="68"/>
      <c r="K246" s="83"/>
      <c r="L246" s="83"/>
      <c r="M246" s="83"/>
      <c r="N246" s="63"/>
      <c r="O246" s="63"/>
      <c r="P246" s="84"/>
      <c r="Q246" s="250"/>
      <c r="R246" s="80"/>
      <c r="S246" s="250"/>
      <c r="T246" s="80"/>
      <c r="U246" s="80"/>
      <c r="V246" s="63"/>
      <c r="W246" s="85"/>
      <c r="X246" s="63"/>
      <c r="Y246" s="63"/>
      <c r="Z246" s="63"/>
      <c r="AA246" s="63"/>
      <c r="AB246" s="63"/>
      <c r="AC246" s="63"/>
      <c r="AD246" s="63"/>
      <c r="AE246" s="63"/>
      <c r="AF246" s="63"/>
      <c r="AG246" s="63"/>
      <c r="AH246" s="413"/>
      <c r="AI246" s="63"/>
    </row>
    <row r="247" spans="1:35" ht="15.75" customHeight="1">
      <c r="A247" s="81"/>
      <c r="B247" s="81"/>
      <c r="C247" s="82"/>
      <c r="D247" s="82"/>
      <c r="E247" s="82"/>
      <c r="F247" s="82"/>
      <c r="G247" s="82"/>
      <c r="H247" s="82"/>
      <c r="I247" s="82"/>
      <c r="J247" s="68"/>
      <c r="K247" s="83"/>
      <c r="L247" s="83"/>
      <c r="M247" s="83"/>
      <c r="N247" s="63"/>
      <c r="O247" s="63"/>
      <c r="P247" s="84"/>
      <c r="Q247" s="250"/>
      <c r="R247" s="80"/>
      <c r="S247" s="250"/>
      <c r="T247" s="80"/>
      <c r="U247" s="80"/>
      <c r="V247" s="63"/>
      <c r="W247" s="85"/>
      <c r="X247" s="63"/>
      <c r="Y247" s="63"/>
      <c r="Z247" s="63"/>
      <c r="AA247" s="63"/>
      <c r="AB247" s="63"/>
      <c r="AC247" s="63"/>
      <c r="AD247" s="63"/>
      <c r="AE247" s="63"/>
      <c r="AF247" s="63"/>
      <c r="AG247" s="63"/>
      <c r="AH247" s="413"/>
      <c r="AI247" s="63"/>
    </row>
    <row r="248" spans="1:35" ht="15.75" customHeight="1">
      <c r="A248" s="81"/>
      <c r="B248" s="81"/>
      <c r="C248" s="82"/>
      <c r="D248" s="82"/>
      <c r="E248" s="82"/>
      <c r="F248" s="82"/>
      <c r="G248" s="82"/>
      <c r="H248" s="82"/>
      <c r="I248" s="82"/>
      <c r="J248" s="68"/>
      <c r="K248" s="83"/>
      <c r="L248" s="83"/>
      <c r="M248" s="83"/>
      <c r="N248" s="63"/>
      <c r="O248" s="63"/>
      <c r="P248" s="84"/>
      <c r="Q248" s="250"/>
      <c r="R248" s="80"/>
      <c r="S248" s="250"/>
      <c r="T248" s="80"/>
      <c r="U248" s="80"/>
      <c r="V248" s="63"/>
      <c r="W248" s="85"/>
      <c r="X248" s="63"/>
      <c r="Y248" s="63"/>
      <c r="Z248" s="63"/>
      <c r="AA248" s="63"/>
      <c r="AB248" s="63"/>
      <c r="AC248" s="63"/>
      <c r="AD248" s="63"/>
      <c r="AE248" s="63"/>
      <c r="AF248" s="63"/>
      <c r="AG248" s="63"/>
      <c r="AH248" s="413"/>
      <c r="AI248" s="63"/>
    </row>
    <row r="249" spans="1:35" ht="15.75" customHeight="1">
      <c r="A249" s="81"/>
      <c r="B249" s="81"/>
      <c r="C249" s="82"/>
      <c r="D249" s="82"/>
      <c r="E249" s="82"/>
      <c r="F249" s="82"/>
      <c r="G249" s="82"/>
      <c r="H249" s="82"/>
      <c r="I249" s="82"/>
      <c r="J249" s="68"/>
      <c r="K249" s="83"/>
      <c r="L249" s="83"/>
      <c r="M249" s="83"/>
      <c r="N249" s="63"/>
      <c r="O249" s="63"/>
      <c r="P249" s="84"/>
      <c r="Q249" s="250"/>
      <c r="R249" s="80"/>
      <c r="S249" s="250"/>
      <c r="T249" s="80"/>
      <c r="U249" s="80"/>
      <c r="V249" s="63"/>
      <c r="W249" s="85"/>
      <c r="X249" s="63"/>
      <c r="Y249" s="63"/>
      <c r="Z249" s="63"/>
      <c r="AA249" s="63"/>
      <c r="AB249" s="63"/>
      <c r="AC249" s="63"/>
      <c r="AD249" s="63"/>
      <c r="AE249" s="63"/>
      <c r="AF249" s="63"/>
      <c r="AG249" s="63"/>
      <c r="AH249" s="413"/>
      <c r="AI249" s="63"/>
    </row>
    <row r="250" spans="1:35" ht="15.75" customHeight="1">
      <c r="A250" s="81"/>
      <c r="B250" s="81"/>
      <c r="C250" s="82"/>
      <c r="D250" s="82"/>
      <c r="E250" s="82"/>
      <c r="F250" s="82"/>
      <c r="G250" s="82"/>
      <c r="H250" s="82"/>
      <c r="I250" s="82"/>
      <c r="J250" s="68"/>
      <c r="K250" s="83"/>
      <c r="L250" s="83"/>
      <c r="M250" s="83"/>
      <c r="N250" s="63"/>
      <c r="O250" s="63"/>
      <c r="P250" s="84"/>
      <c r="Q250" s="250"/>
      <c r="R250" s="80"/>
      <c r="S250" s="250"/>
      <c r="T250" s="80"/>
      <c r="U250" s="80"/>
      <c r="V250" s="63"/>
      <c r="W250" s="85"/>
      <c r="X250" s="63"/>
      <c r="Y250" s="63"/>
      <c r="Z250" s="63"/>
      <c r="AA250" s="63"/>
      <c r="AB250" s="63"/>
      <c r="AC250" s="63"/>
      <c r="AD250" s="63"/>
      <c r="AE250" s="63"/>
      <c r="AF250" s="63"/>
      <c r="AG250" s="63"/>
      <c r="AH250" s="413"/>
      <c r="AI250" s="63"/>
    </row>
    <row r="251" spans="1:35" ht="15.75" customHeight="1">
      <c r="A251" s="81"/>
      <c r="B251" s="81"/>
      <c r="C251" s="82"/>
      <c r="D251" s="82"/>
      <c r="E251" s="82"/>
      <c r="F251" s="82"/>
      <c r="G251" s="82"/>
      <c r="H251" s="82"/>
      <c r="I251" s="82"/>
      <c r="J251" s="68"/>
      <c r="K251" s="83"/>
      <c r="L251" s="83"/>
      <c r="M251" s="83"/>
      <c r="N251" s="63"/>
      <c r="O251" s="63"/>
      <c r="P251" s="84"/>
      <c r="Q251" s="250"/>
      <c r="R251" s="80"/>
      <c r="S251" s="250"/>
      <c r="T251" s="80"/>
      <c r="U251" s="80"/>
      <c r="V251" s="63"/>
      <c r="W251" s="85"/>
      <c r="X251" s="63"/>
      <c r="Y251" s="63"/>
      <c r="Z251" s="63"/>
      <c r="AA251" s="63"/>
      <c r="AB251" s="63"/>
      <c r="AC251" s="63"/>
      <c r="AD251" s="63"/>
      <c r="AE251" s="63"/>
      <c r="AF251" s="63"/>
      <c r="AG251" s="63"/>
      <c r="AH251" s="413"/>
      <c r="AI251" s="63"/>
    </row>
    <row r="252" spans="1:35" ht="15.75" customHeight="1">
      <c r="A252" s="81"/>
      <c r="B252" s="81"/>
      <c r="C252" s="82"/>
      <c r="D252" s="82"/>
      <c r="E252" s="82"/>
      <c r="F252" s="82"/>
      <c r="G252" s="82"/>
      <c r="H252" s="82"/>
      <c r="I252" s="82"/>
      <c r="J252" s="68"/>
      <c r="K252" s="83"/>
      <c r="L252" s="83"/>
      <c r="M252" s="83"/>
      <c r="N252" s="63"/>
      <c r="O252" s="63"/>
      <c r="P252" s="84"/>
      <c r="Q252" s="250"/>
      <c r="R252" s="80"/>
      <c r="S252" s="250"/>
      <c r="T252" s="80"/>
      <c r="U252" s="80"/>
      <c r="V252" s="63"/>
      <c r="W252" s="85"/>
      <c r="X252" s="63"/>
      <c r="Y252" s="63"/>
      <c r="Z252" s="63"/>
      <c r="AA252" s="63"/>
      <c r="AB252" s="63"/>
      <c r="AC252" s="63"/>
      <c r="AD252" s="63"/>
      <c r="AE252" s="63"/>
      <c r="AF252" s="63"/>
      <c r="AG252" s="63"/>
      <c r="AH252" s="413"/>
      <c r="AI252" s="63"/>
    </row>
    <row r="253" spans="1:35" ht="15.75" customHeight="1">
      <c r="A253" s="81"/>
      <c r="B253" s="81"/>
      <c r="C253" s="82"/>
      <c r="D253" s="82"/>
      <c r="E253" s="82"/>
      <c r="F253" s="82"/>
      <c r="G253" s="82"/>
      <c r="H253" s="82"/>
      <c r="I253" s="82"/>
      <c r="J253" s="68"/>
      <c r="K253" s="83"/>
      <c r="L253" s="83"/>
      <c r="M253" s="83"/>
      <c r="N253" s="63"/>
      <c r="O253" s="63"/>
      <c r="P253" s="84"/>
      <c r="Q253" s="250"/>
      <c r="R253" s="80"/>
      <c r="S253" s="250"/>
      <c r="T253" s="80"/>
      <c r="U253" s="80"/>
      <c r="V253" s="63"/>
      <c r="W253" s="85"/>
      <c r="X253" s="63"/>
      <c r="Y253" s="63"/>
      <c r="Z253" s="63"/>
      <c r="AA253" s="63"/>
      <c r="AB253" s="63"/>
      <c r="AC253" s="63"/>
      <c r="AD253" s="63"/>
      <c r="AE253" s="63"/>
      <c r="AF253" s="63"/>
      <c r="AG253" s="63"/>
      <c r="AH253" s="413"/>
      <c r="AI253" s="63"/>
    </row>
    <row r="254" spans="1:35" ht="15.75" customHeight="1">
      <c r="A254" s="81"/>
      <c r="B254" s="81"/>
      <c r="C254" s="82"/>
      <c r="D254" s="82"/>
      <c r="E254" s="82"/>
      <c r="F254" s="82"/>
      <c r="G254" s="82"/>
      <c r="H254" s="82"/>
      <c r="I254" s="82"/>
      <c r="J254" s="68"/>
      <c r="K254" s="83"/>
      <c r="L254" s="83"/>
      <c r="M254" s="83"/>
      <c r="N254" s="63"/>
      <c r="O254" s="63"/>
      <c r="P254" s="84"/>
      <c r="Q254" s="250"/>
      <c r="R254" s="80"/>
      <c r="S254" s="250"/>
      <c r="T254" s="80"/>
      <c r="U254" s="80"/>
      <c r="V254" s="63"/>
      <c r="W254" s="85"/>
      <c r="X254" s="63"/>
      <c r="Y254" s="63"/>
      <c r="Z254" s="63"/>
      <c r="AA254" s="63"/>
      <c r="AB254" s="63"/>
      <c r="AC254" s="63"/>
      <c r="AD254" s="63"/>
      <c r="AE254" s="63"/>
      <c r="AF254" s="63"/>
      <c r="AG254" s="63"/>
      <c r="AH254" s="413"/>
      <c r="AI254" s="63"/>
    </row>
    <row r="255" spans="1:35" ht="15.75" customHeight="1">
      <c r="A255" s="81"/>
      <c r="B255" s="81"/>
      <c r="C255" s="82"/>
      <c r="D255" s="82"/>
      <c r="E255" s="82"/>
      <c r="F255" s="82"/>
      <c r="G255" s="82"/>
      <c r="H255" s="82"/>
      <c r="I255" s="82"/>
      <c r="J255" s="68"/>
      <c r="K255" s="83"/>
      <c r="L255" s="83"/>
      <c r="M255" s="83"/>
      <c r="N255" s="63"/>
      <c r="O255" s="63"/>
      <c r="P255" s="84"/>
      <c r="Q255" s="250"/>
      <c r="R255" s="80"/>
      <c r="S255" s="250"/>
      <c r="T255" s="80"/>
      <c r="U255" s="80"/>
      <c r="V255" s="63"/>
      <c r="W255" s="85"/>
      <c r="X255" s="63"/>
      <c r="Y255" s="63"/>
      <c r="Z255" s="63"/>
      <c r="AA255" s="63"/>
      <c r="AB255" s="63"/>
      <c r="AC255" s="63"/>
      <c r="AD255" s="63"/>
      <c r="AE255" s="63"/>
      <c r="AF255" s="63"/>
      <c r="AG255" s="63"/>
      <c r="AH255" s="413"/>
      <c r="AI255" s="63"/>
    </row>
    <row r="256" spans="1:35" ht="15.75" customHeight="1">
      <c r="A256" s="81"/>
      <c r="B256" s="81"/>
      <c r="C256" s="82"/>
      <c r="D256" s="82"/>
      <c r="E256" s="82"/>
      <c r="F256" s="82"/>
      <c r="G256" s="82"/>
      <c r="H256" s="82"/>
      <c r="I256" s="82"/>
      <c r="J256" s="68"/>
      <c r="K256" s="83"/>
      <c r="L256" s="83"/>
      <c r="M256" s="83"/>
      <c r="N256" s="63"/>
      <c r="O256" s="63"/>
      <c r="P256" s="84"/>
      <c r="Q256" s="250"/>
      <c r="R256" s="80"/>
      <c r="S256" s="250"/>
      <c r="T256" s="80"/>
      <c r="U256" s="80"/>
      <c r="V256" s="63"/>
      <c r="W256" s="85"/>
      <c r="X256" s="63"/>
      <c r="Y256" s="63"/>
      <c r="Z256" s="63"/>
      <c r="AA256" s="63"/>
      <c r="AB256" s="63"/>
      <c r="AC256" s="63"/>
      <c r="AD256" s="63"/>
      <c r="AE256" s="63"/>
      <c r="AF256" s="63"/>
      <c r="AG256" s="63"/>
      <c r="AH256" s="413"/>
      <c r="AI256" s="63"/>
    </row>
    <row r="257" spans="1:35" ht="15.75" customHeight="1">
      <c r="A257" s="81"/>
      <c r="B257" s="81"/>
      <c r="C257" s="82"/>
      <c r="D257" s="82"/>
      <c r="E257" s="82"/>
      <c r="F257" s="82"/>
      <c r="G257" s="82"/>
      <c r="H257" s="82"/>
      <c r="I257" s="82"/>
      <c r="J257" s="68"/>
      <c r="K257" s="83"/>
      <c r="L257" s="83"/>
      <c r="M257" s="83"/>
      <c r="N257" s="63"/>
      <c r="O257" s="63"/>
      <c r="P257" s="84"/>
      <c r="Q257" s="250"/>
      <c r="R257" s="80"/>
      <c r="S257" s="250"/>
      <c r="T257" s="80"/>
      <c r="U257" s="80"/>
      <c r="V257" s="63"/>
      <c r="W257" s="85"/>
      <c r="X257" s="63"/>
      <c r="Y257" s="63"/>
      <c r="Z257" s="63"/>
      <c r="AA257" s="63"/>
      <c r="AB257" s="63"/>
      <c r="AC257" s="63"/>
      <c r="AD257" s="63"/>
      <c r="AE257" s="63"/>
      <c r="AF257" s="63"/>
      <c r="AG257" s="63"/>
      <c r="AH257" s="413"/>
      <c r="AI257" s="63"/>
    </row>
    <row r="258" spans="1:35" ht="15.75" customHeight="1">
      <c r="A258" s="81"/>
      <c r="B258" s="81"/>
      <c r="C258" s="82"/>
      <c r="D258" s="82"/>
      <c r="E258" s="82"/>
      <c r="F258" s="82"/>
      <c r="G258" s="82"/>
      <c r="H258" s="82"/>
      <c r="I258" s="82"/>
      <c r="J258" s="68"/>
      <c r="K258" s="83"/>
      <c r="L258" s="83"/>
      <c r="M258" s="83"/>
      <c r="N258" s="63"/>
      <c r="O258" s="63"/>
      <c r="P258" s="84"/>
      <c r="Q258" s="250"/>
      <c r="R258" s="80"/>
      <c r="S258" s="250"/>
      <c r="T258" s="80"/>
      <c r="U258" s="80"/>
      <c r="V258" s="63"/>
      <c r="W258" s="85"/>
      <c r="X258" s="63"/>
      <c r="Y258" s="63"/>
      <c r="Z258" s="63"/>
      <c r="AA258" s="63"/>
      <c r="AB258" s="63"/>
      <c r="AC258" s="63"/>
      <c r="AD258" s="63"/>
      <c r="AE258" s="63"/>
      <c r="AF258" s="63"/>
      <c r="AG258" s="63"/>
      <c r="AH258" s="413"/>
      <c r="AI258" s="63"/>
    </row>
    <row r="259" spans="1:35" ht="15.75" customHeight="1">
      <c r="A259" s="81"/>
      <c r="B259" s="81"/>
      <c r="C259" s="82"/>
      <c r="D259" s="82"/>
      <c r="E259" s="82"/>
      <c r="F259" s="82"/>
      <c r="G259" s="82"/>
      <c r="H259" s="82"/>
      <c r="I259" s="82"/>
      <c r="J259" s="68"/>
      <c r="K259" s="83"/>
      <c r="L259" s="83"/>
      <c r="M259" s="83"/>
      <c r="N259" s="63"/>
      <c r="O259" s="63"/>
      <c r="P259" s="84"/>
      <c r="Q259" s="250"/>
      <c r="R259" s="80"/>
      <c r="S259" s="250"/>
      <c r="T259" s="80"/>
      <c r="U259" s="80"/>
      <c r="V259" s="63"/>
      <c r="W259" s="85"/>
      <c r="X259" s="63"/>
      <c r="Y259" s="63"/>
      <c r="Z259" s="63"/>
      <c r="AA259" s="63"/>
      <c r="AB259" s="63"/>
      <c r="AC259" s="63"/>
      <c r="AD259" s="63"/>
      <c r="AE259" s="63"/>
      <c r="AF259" s="63"/>
      <c r="AG259" s="63"/>
      <c r="AH259" s="413"/>
      <c r="AI259" s="63"/>
    </row>
    <row r="260" spans="1:35" ht="15.75" customHeight="1">
      <c r="A260" s="81"/>
      <c r="B260" s="81"/>
      <c r="C260" s="82"/>
      <c r="D260" s="82"/>
      <c r="E260" s="82"/>
      <c r="F260" s="82"/>
      <c r="G260" s="82"/>
      <c r="H260" s="82"/>
      <c r="I260" s="82"/>
      <c r="J260" s="68"/>
      <c r="K260" s="83"/>
      <c r="L260" s="83"/>
      <c r="M260" s="83"/>
      <c r="N260" s="63"/>
      <c r="O260" s="63"/>
      <c r="P260" s="84"/>
      <c r="Q260" s="250"/>
      <c r="R260" s="80"/>
      <c r="S260" s="250"/>
      <c r="T260" s="80"/>
      <c r="U260" s="80"/>
      <c r="V260" s="63"/>
      <c r="W260" s="85"/>
      <c r="X260" s="63"/>
      <c r="Y260" s="63"/>
      <c r="Z260" s="63"/>
      <c r="AA260" s="63"/>
      <c r="AB260" s="63"/>
      <c r="AC260" s="63"/>
      <c r="AD260" s="63"/>
      <c r="AE260" s="63"/>
      <c r="AF260" s="63"/>
      <c r="AG260" s="63"/>
      <c r="AH260" s="413"/>
      <c r="AI260" s="63"/>
    </row>
    <row r="261" spans="1:35" ht="15.75" customHeight="1">
      <c r="A261" s="81"/>
      <c r="B261" s="81"/>
      <c r="C261" s="82"/>
      <c r="D261" s="82"/>
      <c r="E261" s="82"/>
      <c r="F261" s="82"/>
      <c r="G261" s="82"/>
      <c r="H261" s="82"/>
      <c r="I261" s="82"/>
      <c r="J261" s="68"/>
      <c r="K261" s="83"/>
      <c r="L261" s="83"/>
      <c r="M261" s="83"/>
      <c r="N261" s="63"/>
      <c r="O261" s="63"/>
      <c r="P261" s="84"/>
      <c r="Q261" s="250"/>
      <c r="R261" s="80"/>
      <c r="S261" s="250"/>
      <c r="T261" s="80"/>
      <c r="U261" s="80"/>
      <c r="V261" s="63"/>
      <c r="W261" s="85"/>
      <c r="X261" s="63"/>
      <c r="Y261" s="63"/>
      <c r="Z261" s="63"/>
      <c r="AA261" s="63"/>
      <c r="AB261" s="63"/>
      <c r="AC261" s="63"/>
      <c r="AD261" s="63"/>
      <c r="AE261" s="63"/>
      <c r="AF261" s="63"/>
      <c r="AG261" s="63"/>
      <c r="AH261" s="413"/>
      <c r="AI261" s="63"/>
    </row>
    <row r="262" spans="1:35" ht="15.75" customHeight="1">
      <c r="A262" s="81"/>
      <c r="B262" s="81"/>
      <c r="C262" s="82"/>
      <c r="D262" s="82"/>
      <c r="E262" s="82"/>
      <c r="F262" s="82"/>
      <c r="G262" s="82"/>
      <c r="H262" s="82"/>
      <c r="I262" s="82"/>
      <c r="J262" s="68"/>
      <c r="K262" s="83"/>
      <c r="L262" s="83"/>
      <c r="M262" s="83"/>
      <c r="N262" s="63"/>
      <c r="O262" s="63"/>
      <c r="P262" s="84"/>
      <c r="Q262" s="250"/>
      <c r="R262" s="80"/>
      <c r="S262" s="250"/>
      <c r="T262" s="80"/>
      <c r="U262" s="80"/>
      <c r="V262" s="63"/>
      <c r="W262" s="85"/>
      <c r="X262" s="63"/>
      <c r="Y262" s="63"/>
      <c r="Z262" s="63"/>
      <c r="AA262" s="63"/>
      <c r="AB262" s="63"/>
      <c r="AC262" s="63"/>
      <c r="AD262" s="63"/>
      <c r="AE262" s="63"/>
      <c r="AF262" s="63"/>
      <c r="AG262" s="63"/>
      <c r="AH262" s="413"/>
      <c r="AI262" s="63"/>
    </row>
    <row r="263" spans="1:35" ht="15.75" customHeight="1">
      <c r="A263" s="81"/>
      <c r="B263" s="81"/>
      <c r="C263" s="82"/>
      <c r="D263" s="82"/>
      <c r="E263" s="82"/>
      <c r="F263" s="82"/>
      <c r="G263" s="82"/>
      <c r="H263" s="82"/>
      <c r="I263" s="82"/>
      <c r="J263" s="68"/>
      <c r="K263" s="83"/>
      <c r="L263" s="83"/>
      <c r="M263" s="83"/>
      <c r="N263" s="63"/>
      <c r="O263" s="63"/>
      <c r="P263" s="84"/>
      <c r="Q263" s="250"/>
      <c r="R263" s="80"/>
      <c r="S263" s="250"/>
      <c r="T263" s="80"/>
      <c r="U263" s="80"/>
      <c r="V263" s="63"/>
      <c r="W263" s="85"/>
      <c r="X263" s="63"/>
      <c r="Y263" s="63"/>
      <c r="Z263" s="63"/>
      <c r="AA263" s="63"/>
      <c r="AB263" s="63"/>
      <c r="AC263" s="63"/>
      <c r="AD263" s="63"/>
      <c r="AE263" s="63"/>
      <c r="AF263" s="63"/>
      <c r="AG263" s="63"/>
      <c r="AH263" s="413"/>
      <c r="AI263" s="63"/>
    </row>
    <row r="264" spans="1:35" ht="15.75" customHeight="1">
      <c r="A264" s="81"/>
      <c r="B264" s="81"/>
      <c r="C264" s="82"/>
      <c r="D264" s="82"/>
      <c r="E264" s="82"/>
      <c r="F264" s="82"/>
      <c r="G264" s="82"/>
      <c r="H264" s="82"/>
      <c r="I264" s="82"/>
      <c r="J264" s="68"/>
      <c r="K264" s="83"/>
      <c r="L264" s="83"/>
      <c r="M264" s="83"/>
      <c r="N264" s="63"/>
      <c r="O264" s="63"/>
      <c r="P264" s="84"/>
      <c r="Q264" s="250"/>
      <c r="R264" s="80"/>
      <c r="S264" s="250"/>
      <c r="T264" s="80"/>
      <c r="U264" s="80"/>
      <c r="V264" s="63"/>
      <c r="W264" s="85"/>
      <c r="X264" s="63"/>
      <c r="Y264" s="63"/>
      <c r="Z264" s="63"/>
      <c r="AA264" s="63"/>
      <c r="AB264" s="63"/>
      <c r="AC264" s="63"/>
      <c r="AD264" s="63"/>
      <c r="AE264" s="63"/>
      <c r="AF264" s="63"/>
      <c r="AG264" s="63"/>
      <c r="AH264" s="413"/>
      <c r="AI264" s="63"/>
    </row>
    <row r="265" spans="1:35" ht="15.75" customHeight="1">
      <c r="A265" s="81"/>
      <c r="B265" s="81"/>
      <c r="C265" s="82"/>
      <c r="D265" s="82"/>
      <c r="E265" s="82"/>
      <c r="F265" s="82"/>
      <c r="G265" s="82"/>
      <c r="H265" s="82"/>
      <c r="I265" s="82"/>
      <c r="J265" s="68"/>
      <c r="K265" s="83"/>
      <c r="L265" s="83"/>
      <c r="M265" s="83"/>
      <c r="N265" s="63"/>
      <c r="O265" s="63"/>
      <c r="P265" s="84"/>
      <c r="Q265" s="250"/>
      <c r="R265" s="80"/>
      <c r="S265" s="250"/>
      <c r="T265" s="80"/>
      <c r="U265" s="80"/>
      <c r="V265" s="63"/>
      <c r="W265" s="85"/>
      <c r="X265" s="63"/>
      <c r="Y265" s="63"/>
      <c r="Z265" s="63"/>
      <c r="AA265" s="63"/>
      <c r="AB265" s="63"/>
      <c r="AC265" s="63"/>
      <c r="AD265" s="63"/>
      <c r="AE265" s="63"/>
      <c r="AF265" s="63"/>
      <c r="AG265" s="63"/>
      <c r="AH265" s="413"/>
      <c r="AI265" s="63"/>
    </row>
    <row r="266" spans="1:35" ht="15.75" customHeight="1">
      <c r="A266" s="81"/>
      <c r="B266" s="81"/>
      <c r="C266" s="82"/>
      <c r="D266" s="82"/>
      <c r="E266" s="82"/>
      <c r="F266" s="82"/>
      <c r="G266" s="82"/>
      <c r="H266" s="82"/>
      <c r="I266" s="82"/>
      <c r="J266" s="68"/>
      <c r="K266" s="83"/>
      <c r="L266" s="83"/>
      <c r="M266" s="83"/>
      <c r="N266" s="63"/>
      <c r="O266" s="63"/>
      <c r="P266" s="84"/>
      <c r="Q266" s="250"/>
      <c r="R266" s="80"/>
      <c r="S266" s="250"/>
      <c r="T266" s="80"/>
      <c r="U266" s="80"/>
      <c r="V266" s="63"/>
      <c r="W266" s="85"/>
      <c r="X266" s="63"/>
      <c r="Y266" s="63"/>
      <c r="Z266" s="63"/>
      <c r="AA266" s="63"/>
      <c r="AB266" s="63"/>
      <c r="AC266" s="63"/>
      <c r="AD266" s="63"/>
      <c r="AE266" s="63"/>
      <c r="AF266" s="63"/>
      <c r="AG266" s="63"/>
      <c r="AH266" s="413"/>
      <c r="AI266" s="63"/>
    </row>
    <row r="267" spans="1:35" ht="15.75" customHeight="1">
      <c r="A267" s="81"/>
      <c r="B267" s="81"/>
      <c r="C267" s="82"/>
      <c r="D267" s="82"/>
      <c r="E267" s="82"/>
      <c r="F267" s="82"/>
      <c r="G267" s="82"/>
      <c r="H267" s="82"/>
      <c r="I267" s="82"/>
      <c r="J267" s="68"/>
      <c r="K267" s="83"/>
      <c r="L267" s="83"/>
      <c r="M267" s="83"/>
      <c r="N267" s="63"/>
      <c r="O267" s="63"/>
      <c r="P267" s="84"/>
      <c r="Q267" s="250"/>
      <c r="R267" s="80"/>
      <c r="S267" s="250"/>
      <c r="T267" s="80"/>
      <c r="U267" s="80"/>
      <c r="V267" s="63"/>
      <c r="W267" s="85"/>
      <c r="X267" s="63"/>
      <c r="Y267" s="63"/>
      <c r="Z267" s="63"/>
      <c r="AA267" s="63"/>
      <c r="AB267" s="63"/>
      <c r="AC267" s="63"/>
      <c r="AD267" s="63"/>
      <c r="AE267" s="63"/>
      <c r="AF267" s="63"/>
      <c r="AG267" s="63"/>
      <c r="AH267" s="413"/>
      <c r="AI267" s="63"/>
    </row>
    <row r="268" spans="1:35" ht="15.75" customHeight="1">
      <c r="A268" s="81"/>
      <c r="B268" s="81"/>
      <c r="C268" s="82"/>
      <c r="D268" s="82"/>
      <c r="E268" s="82"/>
      <c r="F268" s="82"/>
      <c r="G268" s="82"/>
      <c r="H268" s="82"/>
      <c r="I268" s="82"/>
      <c r="J268" s="68"/>
      <c r="K268" s="83"/>
      <c r="L268" s="83"/>
      <c r="M268" s="83"/>
      <c r="N268" s="63"/>
      <c r="O268" s="63"/>
      <c r="P268" s="84"/>
      <c r="Q268" s="250"/>
      <c r="R268" s="80"/>
      <c r="S268" s="250"/>
      <c r="T268" s="80"/>
      <c r="U268" s="80"/>
      <c r="V268" s="63"/>
      <c r="W268" s="85"/>
      <c r="X268" s="63"/>
      <c r="Y268" s="63"/>
      <c r="Z268" s="63"/>
      <c r="AA268" s="63"/>
      <c r="AB268" s="63"/>
      <c r="AC268" s="63"/>
      <c r="AD268" s="63"/>
      <c r="AE268" s="63"/>
      <c r="AF268" s="63"/>
      <c r="AG268" s="63"/>
      <c r="AH268" s="413"/>
      <c r="AI268" s="63"/>
    </row>
    <row r="269" spans="1:35" ht="15.75" customHeight="1">
      <c r="A269" s="81"/>
      <c r="B269" s="81"/>
      <c r="C269" s="82"/>
      <c r="D269" s="82"/>
      <c r="E269" s="82"/>
      <c r="F269" s="82"/>
      <c r="G269" s="82"/>
      <c r="H269" s="82"/>
      <c r="I269" s="82"/>
      <c r="J269" s="68"/>
      <c r="K269" s="83"/>
      <c r="L269" s="83"/>
      <c r="M269" s="83"/>
      <c r="N269" s="63"/>
      <c r="O269" s="63"/>
      <c r="P269" s="84"/>
      <c r="Q269" s="250"/>
      <c r="R269" s="80"/>
      <c r="S269" s="250"/>
      <c r="T269" s="80"/>
      <c r="U269" s="80"/>
      <c r="V269" s="63"/>
      <c r="W269" s="85"/>
      <c r="X269" s="63"/>
      <c r="Y269" s="63"/>
      <c r="Z269" s="63"/>
      <c r="AA269" s="63"/>
      <c r="AB269" s="63"/>
      <c r="AC269" s="63"/>
      <c r="AD269" s="63"/>
      <c r="AE269" s="63"/>
      <c r="AF269" s="63"/>
      <c r="AG269" s="63"/>
      <c r="AH269" s="413"/>
      <c r="AI269" s="63"/>
    </row>
    <row r="270" spans="1:35" ht="15.75" customHeight="1">
      <c r="A270" s="81"/>
      <c r="B270" s="81"/>
      <c r="C270" s="82"/>
      <c r="D270" s="82"/>
      <c r="E270" s="82"/>
      <c r="F270" s="82"/>
      <c r="G270" s="82"/>
      <c r="H270" s="82"/>
      <c r="I270" s="82"/>
      <c r="J270" s="68"/>
      <c r="K270" s="83"/>
      <c r="L270" s="83"/>
      <c r="M270" s="83"/>
      <c r="N270" s="63"/>
      <c r="O270" s="63"/>
      <c r="P270" s="84"/>
      <c r="Q270" s="250"/>
      <c r="R270" s="80"/>
      <c r="S270" s="250"/>
      <c r="T270" s="80"/>
      <c r="U270" s="80"/>
      <c r="V270" s="63"/>
      <c r="W270" s="85"/>
      <c r="X270" s="63"/>
      <c r="Y270" s="63"/>
      <c r="Z270" s="63"/>
      <c r="AA270" s="63"/>
      <c r="AB270" s="63"/>
      <c r="AC270" s="63"/>
      <c r="AD270" s="63"/>
      <c r="AE270" s="63"/>
      <c r="AF270" s="63"/>
      <c r="AG270" s="63"/>
      <c r="AH270" s="413"/>
      <c r="AI270" s="63"/>
    </row>
    <row r="271" spans="1:35" ht="15.75" customHeight="1">
      <c r="A271" s="81"/>
      <c r="B271" s="81"/>
      <c r="C271" s="82"/>
      <c r="D271" s="82"/>
      <c r="E271" s="82"/>
      <c r="F271" s="82"/>
      <c r="G271" s="82"/>
      <c r="H271" s="82"/>
      <c r="I271" s="82"/>
      <c r="J271" s="68"/>
      <c r="K271" s="83"/>
      <c r="L271" s="83"/>
      <c r="M271" s="83"/>
      <c r="N271" s="63"/>
      <c r="O271" s="63"/>
      <c r="P271" s="84"/>
      <c r="Q271" s="250"/>
      <c r="R271" s="80"/>
      <c r="S271" s="250"/>
      <c r="T271" s="80"/>
      <c r="U271" s="80"/>
      <c r="V271" s="63"/>
      <c r="W271" s="85"/>
      <c r="X271" s="63"/>
      <c r="Y271" s="63"/>
      <c r="Z271" s="63"/>
      <c r="AA271" s="63"/>
      <c r="AB271" s="63"/>
      <c r="AC271" s="63"/>
      <c r="AD271" s="63"/>
      <c r="AE271" s="63"/>
      <c r="AF271" s="63"/>
      <c r="AG271" s="63"/>
      <c r="AH271" s="413"/>
      <c r="AI271" s="63"/>
    </row>
    <row r="272" spans="1:35" ht="15.75" customHeight="1">
      <c r="A272" s="81"/>
      <c r="B272" s="81"/>
      <c r="C272" s="82"/>
      <c r="D272" s="82"/>
      <c r="E272" s="82"/>
      <c r="F272" s="82"/>
      <c r="G272" s="82"/>
      <c r="H272" s="82"/>
      <c r="I272" s="82"/>
      <c r="J272" s="68"/>
      <c r="K272" s="83"/>
      <c r="L272" s="83"/>
      <c r="M272" s="83"/>
      <c r="N272" s="63"/>
      <c r="O272" s="63"/>
      <c r="P272" s="84"/>
      <c r="Q272" s="250"/>
      <c r="R272" s="80"/>
      <c r="S272" s="250"/>
      <c r="T272" s="80"/>
      <c r="U272" s="80"/>
      <c r="V272" s="63"/>
      <c r="W272" s="85"/>
      <c r="X272" s="63"/>
      <c r="Y272" s="63"/>
      <c r="Z272" s="63"/>
      <c r="AA272" s="63"/>
      <c r="AB272" s="63"/>
      <c r="AC272" s="63"/>
      <c r="AD272" s="63"/>
      <c r="AE272" s="63"/>
      <c r="AF272" s="63"/>
      <c r="AG272" s="63"/>
      <c r="AH272" s="413"/>
      <c r="AI272" s="63"/>
    </row>
    <row r="273" spans="1:35" ht="15.75" customHeight="1">
      <c r="A273" s="81"/>
      <c r="B273" s="81"/>
      <c r="C273" s="82"/>
      <c r="D273" s="82"/>
      <c r="E273" s="82"/>
      <c r="F273" s="82"/>
      <c r="G273" s="82"/>
      <c r="H273" s="82"/>
      <c r="I273" s="82"/>
      <c r="J273" s="68"/>
      <c r="K273" s="83"/>
      <c r="L273" s="83"/>
      <c r="M273" s="83"/>
      <c r="N273" s="63"/>
      <c r="O273" s="63"/>
      <c r="P273" s="84"/>
      <c r="Q273" s="250"/>
      <c r="R273" s="80"/>
      <c r="S273" s="250"/>
      <c r="T273" s="80"/>
      <c r="U273" s="80"/>
      <c r="V273" s="63"/>
      <c r="W273" s="85"/>
      <c r="X273" s="63"/>
      <c r="Y273" s="63"/>
      <c r="Z273" s="63"/>
      <c r="AA273" s="63"/>
      <c r="AB273" s="63"/>
      <c r="AC273" s="63"/>
      <c r="AD273" s="63"/>
      <c r="AE273" s="63"/>
      <c r="AF273" s="63"/>
      <c r="AG273" s="63"/>
      <c r="AH273" s="413"/>
      <c r="AI273" s="63"/>
    </row>
    <row r="274" spans="1:35" ht="15.75" customHeight="1">
      <c r="A274" s="81"/>
      <c r="B274" s="81"/>
      <c r="C274" s="82"/>
      <c r="D274" s="82"/>
      <c r="E274" s="82"/>
      <c r="F274" s="82"/>
      <c r="G274" s="82"/>
      <c r="H274" s="82"/>
      <c r="I274" s="82"/>
      <c r="J274" s="68"/>
      <c r="K274" s="83"/>
      <c r="L274" s="83"/>
      <c r="M274" s="83"/>
      <c r="N274" s="63"/>
      <c r="O274" s="63"/>
      <c r="P274" s="84"/>
      <c r="Q274" s="250"/>
      <c r="R274" s="80"/>
      <c r="S274" s="250"/>
      <c r="T274" s="80"/>
      <c r="U274" s="80"/>
      <c r="V274" s="63"/>
      <c r="W274" s="85"/>
      <c r="X274" s="63"/>
      <c r="Y274" s="63"/>
      <c r="Z274" s="63"/>
      <c r="AA274" s="63"/>
      <c r="AB274" s="63"/>
      <c r="AC274" s="63"/>
      <c r="AD274" s="63"/>
      <c r="AE274" s="63"/>
      <c r="AF274" s="63"/>
      <c r="AG274" s="63"/>
      <c r="AH274" s="413"/>
      <c r="AI274" s="63"/>
    </row>
    <row r="275" spans="1:35" ht="15.75" customHeight="1">
      <c r="A275" s="81"/>
      <c r="B275" s="81"/>
      <c r="C275" s="82"/>
      <c r="D275" s="82"/>
      <c r="E275" s="82"/>
      <c r="F275" s="82"/>
      <c r="G275" s="82"/>
      <c r="H275" s="82"/>
      <c r="I275" s="82"/>
      <c r="J275" s="68"/>
      <c r="K275" s="83"/>
      <c r="L275" s="83"/>
      <c r="M275" s="83"/>
      <c r="N275" s="63"/>
      <c r="O275" s="63"/>
      <c r="P275" s="84"/>
      <c r="Q275" s="250"/>
      <c r="R275" s="80"/>
      <c r="S275" s="250"/>
      <c r="T275" s="80"/>
      <c r="U275" s="80"/>
      <c r="V275" s="63"/>
      <c r="W275" s="85"/>
      <c r="X275" s="63"/>
      <c r="Y275" s="63"/>
      <c r="Z275" s="63"/>
      <c r="AA275" s="63"/>
      <c r="AB275" s="63"/>
      <c r="AC275" s="63"/>
      <c r="AD275" s="63"/>
      <c r="AE275" s="63"/>
      <c r="AF275" s="63"/>
      <c r="AG275" s="63"/>
      <c r="AH275" s="413"/>
      <c r="AI275" s="63"/>
    </row>
    <row r="276" spans="1:35" ht="15.75" customHeight="1">
      <c r="A276" s="81"/>
      <c r="B276" s="81"/>
      <c r="C276" s="82"/>
      <c r="D276" s="82"/>
      <c r="E276" s="82"/>
      <c r="F276" s="82"/>
      <c r="G276" s="82"/>
      <c r="H276" s="82"/>
      <c r="I276" s="82"/>
      <c r="J276" s="68"/>
      <c r="K276" s="83"/>
      <c r="L276" s="83"/>
      <c r="M276" s="83"/>
      <c r="N276" s="63"/>
      <c r="O276" s="63"/>
      <c r="P276" s="84"/>
      <c r="Q276" s="250"/>
      <c r="R276" s="80"/>
      <c r="S276" s="250"/>
      <c r="T276" s="80"/>
      <c r="U276" s="80"/>
      <c r="V276" s="63"/>
      <c r="W276" s="85"/>
      <c r="X276" s="63"/>
      <c r="Y276" s="63"/>
      <c r="Z276" s="63"/>
      <c r="AA276" s="63"/>
      <c r="AB276" s="63"/>
      <c r="AC276" s="63"/>
      <c r="AD276" s="63"/>
      <c r="AE276" s="63"/>
      <c r="AF276" s="63"/>
      <c r="AG276" s="63"/>
      <c r="AH276" s="413"/>
      <c r="AI276" s="63"/>
    </row>
    <row r="277" spans="1:35" ht="15.75" customHeight="1">
      <c r="A277" s="81"/>
      <c r="B277" s="81"/>
      <c r="C277" s="82"/>
      <c r="D277" s="82"/>
      <c r="E277" s="82"/>
      <c r="F277" s="82"/>
      <c r="G277" s="82"/>
      <c r="H277" s="82"/>
      <c r="I277" s="82"/>
      <c r="J277" s="68"/>
      <c r="K277" s="83"/>
      <c r="L277" s="83"/>
      <c r="M277" s="83"/>
      <c r="N277" s="63"/>
      <c r="O277" s="63"/>
      <c r="P277" s="84"/>
      <c r="Q277" s="250"/>
      <c r="R277" s="80"/>
      <c r="S277" s="250"/>
      <c r="T277" s="80"/>
      <c r="U277" s="80"/>
      <c r="V277" s="63"/>
      <c r="W277" s="85"/>
      <c r="X277" s="63"/>
      <c r="Y277" s="63"/>
      <c r="Z277" s="63"/>
      <c r="AA277" s="63"/>
      <c r="AB277" s="63"/>
      <c r="AC277" s="63"/>
      <c r="AD277" s="63"/>
      <c r="AE277" s="63"/>
      <c r="AF277" s="63"/>
      <c r="AG277" s="63"/>
      <c r="AH277" s="413"/>
      <c r="AI277" s="63"/>
    </row>
    <row r="278" spans="1:35" ht="15.75" customHeight="1">
      <c r="A278" s="81"/>
      <c r="B278" s="81"/>
      <c r="C278" s="82"/>
      <c r="D278" s="82"/>
      <c r="E278" s="82"/>
      <c r="F278" s="82"/>
      <c r="G278" s="82"/>
      <c r="H278" s="82"/>
      <c r="I278" s="82"/>
      <c r="J278" s="68"/>
      <c r="K278" s="83"/>
      <c r="L278" s="83"/>
      <c r="M278" s="83"/>
      <c r="N278" s="63"/>
      <c r="O278" s="63"/>
      <c r="P278" s="84"/>
      <c r="Q278" s="250"/>
      <c r="R278" s="80"/>
      <c r="S278" s="250"/>
      <c r="T278" s="80"/>
      <c r="U278" s="80"/>
      <c r="V278" s="63"/>
      <c r="W278" s="85"/>
      <c r="X278" s="63"/>
      <c r="Y278" s="63"/>
      <c r="Z278" s="63"/>
      <c r="AA278" s="63"/>
      <c r="AB278" s="63"/>
      <c r="AC278" s="63"/>
      <c r="AD278" s="63"/>
      <c r="AE278" s="63"/>
      <c r="AF278" s="63"/>
      <c r="AG278" s="63"/>
      <c r="AH278" s="413"/>
      <c r="AI278" s="63"/>
    </row>
    <row r="279" spans="1:35" ht="15.75" customHeight="1">
      <c r="A279" s="81"/>
      <c r="B279" s="81"/>
      <c r="C279" s="82"/>
      <c r="D279" s="82"/>
      <c r="E279" s="82"/>
      <c r="F279" s="82"/>
      <c r="G279" s="82"/>
      <c r="H279" s="82"/>
      <c r="I279" s="82"/>
      <c r="J279" s="68"/>
      <c r="K279" s="83"/>
      <c r="L279" s="83"/>
      <c r="M279" s="83"/>
      <c r="N279" s="63"/>
      <c r="O279" s="63"/>
      <c r="P279" s="84"/>
      <c r="Q279" s="250"/>
      <c r="R279" s="80"/>
      <c r="S279" s="250"/>
      <c r="T279" s="80"/>
      <c r="U279" s="80"/>
      <c r="V279" s="63"/>
      <c r="W279" s="85"/>
      <c r="X279" s="63"/>
      <c r="Y279" s="63"/>
      <c r="Z279" s="63"/>
      <c r="AA279" s="63"/>
      <c r="AB279" s="63"/>
      <c r="AC279" s="63"/>
      <c r="AD279" s="63"/>
      <c r="AE279" s="63"/>
      <c r="AF279" s="63"/>
      <c r="AG279" s="63"/>
      <c r="AH279" s="413"/>
      <c r="AI279" s="63"/>
    </row>
    <row r="280" spans="1:35" ht="15.75" customHeight="1">
      <c r="A280" s="81"/>
      <c r="B280" s="81"/>
      <c r="C280" s="82"/>
      <c r="D280" s="82"/>
      <c r="E280" s="82"/>
      <c r="F280" s="82"/>
      <c r="G280" s="82"/>
      <c r="H280" s="82"/>
      <c r="I280" s="82"/>
      <c r="J280" s="68"/>
      <c r="K280" s="83"/>
      <c r="L280" s="83"/>
      <c r="M280" s="83"/>
      <c r="N280" s="63"/>
      <c r="O280" s="63"/>
      <c r="P280" s="84"/>
      <c r="Q280" s="250"/>
      <c r="R280" s="80"/>
      <c r="S280" s="250"/>
      <c r="T280" s="80"/>
      <c r="U280" s="80"/>
      <c r="V280" s="63"/>
      <c r="W280" s="85"/>
      <c r="X280" s="63"/>
      <c r="Y280" s="63"/>
      <c r="Z280" s="63"/>
      <c r="AA280" s="63"/>
      <c r="AB280" s="63"/>
      <c r="AC280" s="63"/>
      <c r="AD280" s="63"/>
      <c r="AE280" s="63"/>
      <c r="AF280" s="63"/>
      <c r="AG280" s="63"/>
      <c r="AH280" s="413"/>
      <c r="AI280" s="63"/>
    </row>
    <row r="281" spans="1:35" ht="15.75" customHeight="1">
      <c r="A281" s="81"/>
      <c r="B281" s="81"/>
      <c r="C281" s="82"/>
      <c r="D281" s="82"/>
      <c r="E281" s="82"/>
      <c r="F281" s="82"/>
      <c r="G281" s="82"/>
      <c r="H281" s="82"/>
      <c r="I281" s="82"/>
      <c r="J281" s="68"/>
      <c r="K281" s="83"/>
      <c r="L281" s="83"/>
      <c r="M281" s="83"/>
      <c r="N281" s="63"/>
      <c r="O281" s="63"/>
      <c r="P281" s="84"/>
      <c r="Q281" s="250"/>
      <c r="R281" s="80"/>
      <c r="S281" s="250"/>
      <c r="T281" s="80"/>
      <c r="U281" s="80"/>
      <c r="V281" s="63"/>
      <c r="W281" s="85"/>
      <c r="X281" s="63"/>
      <c r="Y281" s="63"/>
      <c r="Z281" s="63"/>
      <c r="AA281" s="63"/>
      <c r="AB281" s="63"/>
      <c r="AC281" s="63"/>
      <c r="AD281" s="63"/>
      <c r="AE281" s="63"/>
      <c r="AF281" s="63"/>
      <c r="AG281" s="63"/>
      <c r="AH281" s="413"/>
      <c r="AI281" s="63"/>
    </row>
    <row r="282" spans="1:35" ht="15.75" customHeight="1">
      <c r="A282" s="81"/>
      <c r="B282" s="81"/>
      <c r="C282" s="82"/>
      <c r="D282" s="82"/>
      <c r="E282" s="82"/>
      <c r="F282" s="82"/>
      <c r="G282" s="82"/>
      <c r="H282" s="82"/>
      <c r="I282" s="82"/>
      <c r="J282" s="68"/>
      <c r="K282" s="83"/>
      <c r="L282" s="83"/>
      <c r="M282" s="83"/>
      <c r="N282" s="63"/>
      <c r="O282" s="63"/>
      <c r="P282" s="84"/>
      <c r="Q282" s="250"/>
      <c r="R282" s="80"/>
      <c r="S282" s="250"/>
      <c r="T282" s="80"/>
      <c r="U282" s="80"/>
      <c r="V282" s="63"/>
      <c r="W282" s="85"/>
      <c r="X282" s="63"/>
      <c r="Y282" s="63"/>
      <c r="Z282" s="63"/>
      <c r="AA282" s="63"/>
      <c r="AB282" s="63"/>
      <c r="AC282" s="63"/>
      <c r="AD282" s="63"/>
      <c r="AE282" s="63"/>
      <c r="AF282" s="63"/>
      <c r="AG282" s="63"/>
      <c r="AH282" s="413"/>
      <c r="AI282" s="63"/>
    </row>
    <row r="283" spans="1:35" ht="15.75" customHeight="1">
      <c r="A283" s="81"/>
      <c r="B283" s="81"/>
      <c r="C283" s="82"/>
      <c r="D283" s="82"/>
      <c r="E283" s="82"/>
      <c r="F283" s="82"/>
      <c r="G283" s="82"/>
      <c r="H283" s="82"/>
      <c r="I283" s="82"/>
      <c r="J283" s="68"/>
      <c r="K283" s="83"/>
      <c r="L283" s="83"/>
      <c r="M283" s="83"/>
      <c r="N283" s="63"/>
      <c r="O283" s="63"/>
      <c r="P283" s="84"/>
      <c r="Q283" s="250"/>
      <c r="R283" s="80"/>
      <c r="S283" s="250"/>
      <c r="T283" s="80"/>
      <c r="U283" s="80"/>
      <c r="V283" s="63"/>
      <c r="W283" s="85"/>
      <c r="X283" s="63"/>
      <c r="Y283" s="63"/>
      <c r="Z283" s="63"/>
      <c r="AA283" s="63"/>
      <c r="AB283" s="63"/>
      <c r="AC283" s="63"/>
      <c r="AD283" s="63"/>
      <c r="AE283" s="63"/>
      <c r="AF283" s="63"/>
      <c r="AG283" s="63"/>
      <c r="AH283" s="413"/>
      <c r="AI283" s="63"/>
    </row>
    <row r="284" spans="1:35" ht="15.75" customHeight="1">
      <c r="A284" s="81"/>
      <c r="B284" s="81"/>
      <c r="C284" s="82"/>
      <c r="D284" s="82"/>
      <c r="E284" s="82"/>
      <c r="F284" s="82"/>
      <c r="G284" s="82"/>
      <c r="H284" s="82"/>
      <c r="I284" s="82"/>
      <c r="J284" s="68"/>
      <c r="K284" s="83"/>
      <c r="L284" s="83"/>
      <c r="M284" s="83"/>
      <c r="N284" s="63"/>
      <c r="O284" s="63"/>
      <c r="P284" s="84"/>
      <c r="Q284" s="250"/>
      <c r="R284" s="80"/>
      <c r="S284" s="250"/>
      <c r="T284" s="80"/>
      <c r="U284" s="80"/>
      <c r="V284" s="63"/>
      <c r="W284" s="85"/>
      <c r="X284" s="63"/>
      <c r="Y284" s="63"/>
      <c r="Z284" s="63"/>
      <c r="AA284" s="63"/>
      <c r="AB284" s="63"/>
      <c r="AC284" s="63"/>
      <c r="AD284" s="63"/>
      <c r="AE284" s="63"/>
      <c r="AF284" s="63"/>
      <c r="AG284" s="63"/>
      <c r="AH284" s="413"/>
      <c r="AI284" s="63"/>
    </row>
    <row r="285" spans="1:35" ht="15.75" customHeight="1">
      <c r="A285" s="81"/>
      <c r="B285" s="81"/>
      <c r="C285" s="82"/>
      <c r="D285" s="82"/>
      <c r="E285" s="82"/>
      <c r="F285" s="82"/>
      <c r="G285" s="82"/>
      <c r="H285" s="82"/>
      <c r="I285" s="82"/>
      <c r="J285" s="68"/>
      <c r="K285" s="83"/>
      <c r="L285" s="83"/>
      <c r="M285" s="83"/>
      <c r="N285" s="63"/>
      <c r="O285" s="63"/>
      <c r="P285" s="84"/>
      <c r="Q285" s="250"/>
      <c r="R285" s="80"/>
      <c r="S285" s="250"/>
      <c r="T285" s="80"/>
      <c r="U285" s="80"/>
      <c r="V285" s="63"/>
      <c r="W285" s="85"/>
      <c r="X285" s="63"/>
      <c r="Y285" s="63"/>
      <c r="Z285" s="63"/>
      <c r="AA285" s="63"/>
      <c r="AB285" s="63"/>
      <c r="AC285" s="63"/>
      <c r="AD285" s="63"/>
      <c r="AE285" s="63"/>
      <c r="AF285" s="63"/>
      <c r="AG285" s="63"/>
      <c r="AH285" s="413"/>
      <c r="AI285" s="63"/>
    </row>
    <row r="286" spans="1:35" ht="15.75" customHeight="1">
      <c r="A286" s="81"/>
      <c r="B286" s="81"/>
      <c r="C286" s="82"/>
      <c r="D286" s="82"/>
      <c r="E286" s="82"/>
      <c r="F286" s="82"/>
      <c r="G286" s="82"/>
      <c r="H286" s="82"/>
      <c r="I286" s="82"/>
      <c r="J286" s="68"/>
      <c r="K286" s="83"/>
      <c r="L286" s="83"/>
      <c r="M286" s="83"/>
      <c r="N286" s="63"/>
      <c r="O286" s="63"/>
      <c r="P286" s="84"/>
      <c r="Q286" s="250"/>
      <c r="R286" s="80"/>
      <c r="S286" s="250"/>
      <c r="T286" s="80"/>
      <c r="U286" s="80"/>
      <c r="V286" s="63"/>
      <c r="W286" s="85"/>
      <c r="X286" s="63"/>
      <c r="Y286" s="63"/>
      <c r="Z286" s="63"/>
      <c r="AA286" s="63"/>
      <c r="AB286" s="63"/>
      <c r="AC286" s="63"/>
      <c r="AD286" s="63"/>
      <c r="AE286" s="63"/>
      <c r="AF286" s="63"/>
      <c r="AG286" s="63"/>
      <c r="AH286" s="413"/>
      <c r="AI286" s="63"/>
    </row>
    <row r="287" spans="1:35" ht="15.75" customHeight="1">
      <c r="A287" s="81"/>
      <c r="B287" s="81"/>
      <c r="C287" s="82"/>
      <c r="D287" s="82"/>
      <c r="E287" s="82"/>
      <c r="F287" s="82"/>
      <c r="G287" s="82"/>
      <c r="H287" s="82"/>
      <c r="I287" s="82"/>
      <c r="J287" s="68"/>
      <c r="K287" s="83"/>
      <c r="L287" s="83"/>
      <c r="M287" s="83"/>
      <c r="N287" s="63"/>
      <c r="O287" s="63"/>
      <c r="P287" s="84"/>
      <c r="Q287" s="250"/>
      <c r="R287" s="80"/>
      <c r="S287" s="250"/>
      <c r="T287" s="80"/>
      <c r="U287" s="80"/>
      <c r="V287" s="63"/>
      <c r="W287" s="85"/>
      <c r="X287" s="63"/>
      <c r="Y287" s="63"/>
      <c r="Z287" s="63"/>
      <c r="AA287" s="63"/>
      <c r="AB287" s="63"/>
      <c r="AC287" s="63"/>
      <c r="AD287" s="63"/>
      <c r="AE287" s="63"/>
      <c r="AF287" s="63"/>
      <c r="AG287" s="63"/>
      <c r="AH287" s="413"/>
      <c r="AI287" s="63"/>
    </row>
    <row r="288" spans="1:35" ht="15.75" customHeight="1">
      <c r="A288" s="81"/>
      <c r="B288" s="81"/>
      <c r="C288" s="82"/>
      <c r="D288" s="82"/>
      <c r="E288" s="82"/>
      <c r="F288" s="82"/>
      <c r="G288" s="82"/>
      <c r="H288" s="82"/>
      <c r="I288" s="82"/>
      <c r="J288" s="68"/>
      <c r="K288" s="83"/>
      <c r="L288" s="83"/>
      <c r="M288" s="83"/>
      <c r="N288" s="63"/>
      <c r="O288" s="63"/>
      <c r="P288" s="84"/>
      <c r="Q288" s="250"/>
      <c r="R288" s="80"/>
      <c r="S288" s="250"/>
      <c r="T288" s="80"/>
      <c r="U288" s="80"/>
      <c r="V288" s="63"/>
      <c r="W288" s="85"/>
      <c r="X288" s="63"/>
      <c r="Y288" s="63"/>
      <c r="Z288" s="63"/>
      <c r="AA288" s="63"/>
      <c r="AB288" s="63"/>
      <c r="AC288" s="63"/>
      <c r="AD288" s="63"/>
      <c r="AE288" s="63"/>
      <c r="AF288" s="63"/>
      <c r="AG288" s="63"/>
      <c r="AH288" s="413"/>
      <c r="AI288" s="63"/>
    </row>
    <row r="289" spans="1:35" ht="15.75" customHeight="1">
      <c r="A289" s="81"/>
      <c r="B289" s="81"/>
      <c r="C289" s="82"/>
      <c r="D289" s="82"/>
      <c r="E289" s="82"/>
      <c r="F289" s="82"/>
      <c r="G289" s="82"/>
      <c r="H289" s="82"/>
      <c r="I289" s="82"/>
      <c r="J289" s="68"/>
      <c r="K289" s="83"/>
      <c r="L289" s="83"/>
      <c r="M289" s="83"/>
      <c r="N289" s="63"/>
      <c r="O289" s="63"/>
      <c r="P289" s="84"/>
      <c r="Q289" s="250"/>
      <c r="R289" s="80"/>
      <c r="S289" s="250"/>
      <c r="T289" s="80"/>
      <c r="U289" s="80"/>
      <c r="V289" s="63"/>
      <c r="W289" s="85"/>
      <c r="X289" s="63"/>
      <c r="Y289" s="63"/>
      <c r="Z289" s="63"/>
      <c r="AA289" s="63"/>
      <c r="AB289" s="63"/>
      <c r="AC289" s="63"/>
      <c r="AD289" s="63"/>
      <c r="AE289" s="63"/>
      <c r="AF289" s="63"/>
      <c r="AG289" s="63"/>
      <c r="AH289" s="413"/>
      <c r="AI289" s="63"/>
    </row>
    <row r="290" spans="1:35" ht="15.75" customHeight="1">
      <c r="A290" s="81"/>
      <c r="B290" s="81"/>
      <c r="C290" s="82"/>
      <c r="D290" s="82"/>
      <c r="E290" s="82"/>
      <c r="F290" s="82"/>
      <c r="G290" s="82"/>
      <c r="H290" s="82"/>
      <c r="I290" s="82"/>
      <c r="J290" s="68"/>
      <c r="K290" s="83"/>
      <c r="L290" s="83"/>
      <c r="M290" s="83"/>
      <c r="N290" s="63"/>
      <c r="O290" s="63"/>
      <c r="P290" s="84"/>
      <c r="Q290" s="250"/>
      <c r="R290" s="80"/>
      <c r="S290" s="250"/>
      <c r="T290" s="80"/>
      <c r="U290" s="80"/>
      <c r="V290" s="63"/>
      <c r="W290" s="85"/>
      <c r="X290" s="63"/>
      <c r="Y290" s="63"/>
      <c r="Z290" s="63"/>
      <c r="AA290" s="63"/>
      <c r="AB290" s="63"/>
      <c r="AC290" s="63"/>
      <c r="AD290" s="63"/>
      <c r="AE290" s="63"/>
      <c r="AF290" s="63"/>
      <c r="AG290" s="63"/>
      <c r="AH290" s="413"/>
      <c r="AI290" s="63"/>
    </row>
    <row r="291" spans="1:35" ht="15.75" customHeight="1">
      <c r="A291" s="81"/>
      <c r="B291" s="81"/>
      <c r="C291" s="82"/>
      <c r="D291" s="82"/>
      <c r="E291" s="82"/>
      <c r="F291" s="82"/>
      <c r="G291" s="82"/>
      <c r="H291" s="82"/>
      <c r="I291" s="82"/>
      <c r="J291" s="68"/>
      <c r="K291" s="83"/>
      <c r="L291" s="83"/>
      <c r="M291" s="83"/>
      <c r="N291" s="63"/>
      <c r="O291" s="63"/>
      <c r="P291" s="84"/>
      <c r="Q291" s="250"/>
      <c r="R291" s="80"/>
      <c r="S291" s="250"/>
      <c r="T291" s="80"/>
      <c r="U291" s="80"/>
      <c r="V291" s="63"/>
      <c r="W291" s="85"/>
      <c r="X291" s="63"/>
      <c r="Y291" s="63"/>
      <c r="Z291" s="63"/>
      <c r="AA291" s="63"/>
      <c r="AB291" s="63"/>
      <c r="AC291" s="63"/>
      <c r="AD291" s="63"/>
      <c r="AE291" s="63"/>
      <c r="AF291" s="63"/>
      <c r="AG291" s="63"/>
      <c r="AH291" s="413"/>
      <c r="AI291" s="63"/>
    </row>
    <row r="292" spans="1:35" ht="15.75" customHeight="1">
      <c r="A292" s="81"/>
      <c r="B292" s="81"/>
      <c r="C292" s="82"/>
      <c r="D292" s="82"/>
      <c r="E292" s="82"/>
      <c r="F292" s="82"/>
      <c r="G292" s="82"/>
      <c r="H292" s="82"/>
      <c r="I292" s="82"/>
      <c r="J292" s="68"/>
      <c r="K292" s="83"/>
      <c r="L292" s="83"/>
      <c r="M292" s="83"/>
      <c r="N292" s="63"/>
      <c r="O292" s="63"/>
      <c r="P292" s="84"/>
      <c r="Q292" s="250"/>
      <c r="R292" s="80"/>
      <c r="S292" s="250"/>
      <c r="T292" s="80"/>
      <c r="U292" s="80"/>
      <c r="V292" s="63"/>
      <c r="W292" s="85"/>
      <c r="X292" s="63"/>
      <c r="Y292" s="63"/>
      <c r="Z292" s="63"/>
      <c r="AA292" s="63"/>
      <c r="AB292" s="63"/>
      <c r="AC292" s="63"/>
      <c r="AD292" s="63"/>
      <c r="AE292" s="63"/>
      <c r="AF292" s="63"/>
      <c r="AG292" s="63"/>
      <c r="AH292" s="413"/>
      <c r="AI292" s="63"/>
    </row>
    <row r="293" spans="1:35" ht="15.75" customHeight="1">
      <c r="A293" s="81"/>
      <c r="B293" s="81"/>
      <c r="C293" s="82"/>
      <c r="D293" s="82"/>
      <c r="E293" s="82"/>
      <c r="F293" s="82"/>
      <c r="G293" s="82"/>
      <c r="H293" s="82"/>
      <c r="I293" s="82"/>
      <c r="J293" s="68"/>
      <c r="K293" s="83"/>
      <c r="L293" s="83"/>
      <c r="M293" s="83"/>
      <c r="N293" s="63"/>
      <c r="O293" s="63"/>
      <c r="P293" s="84"/>
      <c r="Q293" s="250"/>
      <c r="R293" s="80"/>
      <c r="S293" s="250"/>
      <c r="T293" s="80"/>
      <c r="U293" s="80"/>
      <c r="V293" s="63"/>
      <c r="W293" s="85"/>
      <c r="X293" s="63"/>
      <c r="Y293" s="63"/>
      <c r="Z293" s="63"/>
      <c r="AA293" s="63"/>
      <c r="AB293" s="63"/>
      <c r="AC293" s="63"/>
      <c r="AD293" s="63"/>
      <c r="AE293" s="63"/>
      <c r="AF293" s="63"/>
      <c r="AG293" s="63"/>
      <c r="AH293" s="413"/>
      <c r="AI293" s="63"/>
    </row>
    <row r="294" spans="1:35" ht="15.75" customHeight="1">
      <c r="A294" s="81"/>
      <c r="B294" s="81"/>
      <c r="C294" s="82"/>
      <c r="D294" s="82"/>
      <c r="E294" s="82"/>
      <c r="F294" s="82"/>
      <c r="G294" s="82"/>
      <c r="H294" s="82"/>
      <c r="I294" s="82"/>
      <c r="J294" s="68"/>
      <c r="K294" s="83"/>
      <c r="L294" s="83"/>
      <c r="M294" s="83"/>
      <c r="N294" s="63"/>
      <c r="O294" s="63"/>
      <c r="P294" s="84"/>
      <c r="Q294" s="250"/>
      <c r="R294" s="80"/>
      <c r="S294" s="250"/>
      <c r="T294" s="80"/>
      <c r="U294" s="80"/>
      <c r="V294" s="63"/>
      <c r="W294" s="85"/>
      <c r="X294" s="63"/>
      <c r="Y294" s="63"/>
      <c r="Z294" s="63"/>
      <c r="AA294" s="63"/>
      <c r="AB294" s="63"/>
      <c r="AC294" s="63"/>
      <c r="AD294" s="63"/>
      <c r="AE294" s="63"/>
      <c r="AF294" s="63"/>
      <c r="AG294" s="63"/>
      <c r="AH294" s="413"/>
      <c r="AI294" s="63"/>
    </row>
    <row r="295" spans="1:35" ht="15.75" customHeight="1">
      <c r="A295" s="81"/>
      <c r="B295" s="81"/>
      <c r="C295" s="82"/>
      <c r="D295" s="82"/>
      <c r="E295" s="82"/>
      <c r="F295" s="82"/>
      <c r="G295" s="82"/>
      <c r="H295" s="82"/>
      <c r="I295" s="82"/>
      <c r="J295" s="68"/>
      <c r="K295" s="83"/>
      <c r="L295" s="83"/>
      <c r="M295" s="83"/>
      <c r="N295" s="63"/>
      <c r="O295" s="63"/>
      <c r="P295" s="84"/>
      <c r="Q295" s="250"/>
      <c r="R295" s="80"/>
      <c r="S295" s="250"/>
      <c r="T295" s="80"/>
      <c r="U295" s="80"/>
      <c r="V295" s="63"/>
      <c r="W295" s="85"/>
      <c r="X295" s="63"/>
      <c r="Y295" s="63"/>
      <c r="Z295" s="63"/>
      <c r="AA295" s="63"/>
      <c r="AB295" s="63"/>
      <c r="AC295" s="63"/>
      <c r="AD295" s="63"/>
      <c r="AE295" s="63"/>
      <c r="AF295" s="63"/>
      <c r="AG295" s="63"/>
      <c r="AH295" s="413"/>
      <c r="AI295" s="63"/>
    </row>
    <row r="296" spans="1:35" ht="15.75" customHeight="1">
      <c r="A296" s="81"/>
      <c r="B296" s="81"/>
      <c r="C296" s="82"/>
      <c r="D296" s="82"/>
      <c r="E296" s="82"/>
      <c r="F296" s="82"/>
      <c r="G296" s="82"/>
      <c r="H296" s="82"/>
      <c r="I296" s="82"/>
      <c r="J296" s="68"/>
      <c r="K296" s="83"/>
      <c r="L296" s="83"/>
      <c r="M296" s="83"/>
      <c r="N296" s="63"/>
      <c r="O296" s="63"/>
      <c r="P296" s="84"/>
      <c r="Q296" s="250"/>
      <c r="R296" s="80"/>
      <c r="S296" s="250"/>
      <c r="T296" s="80"/>
      <c r="U296" s="80"/>
      <c r="V296" s="63"/>
      <c r="W296" s="85"/>
      <c r="X296" s="63"/>
      <c r="Y296" s="63"/>
      <c r="Z296" s="63"/>
      <c r="AA296" s="63"/>
      <c r="AB296" s="63"/>
      <c r="AC296" s="63"/>
      <c r="AD296" s="63"/>
      <c r="AE296" s="63"/>
      <c r="AF296" s="63"/>
      <c r="AG296" s="63"/>
      <c r="AH296" s="413"/>
      <c r="AI296" s="63"/>
    </row>
    <row r="297" spans="1:35" ht="15.75" customHeight="1">
      <c r="A297" s="81"/>
      <c r="B297" s="81"/>
      <c r="C297" s="82"/>
      <c r="D297" s="82"/>
      <c r="E297" s="82"/>
      <c r="F297" s="82"/>
      <c r="G297" s="82"/>
      <c r="H297" s="82"/>
      <c r="I297" s="82"/>
      <c r="J297" s="68"/>
      <c r="K297" s="83"/>
      <c r="L297" s="83"/>
      <c r="M297" s="83"/>
      <c r="N297" s="63"/>
      <c r="O297" s="63"/>
      <c r="P297" s="84"/>
      <c r="Q297" s="250"/>
      <c r="R297" s="80"/>
      <c r="S297" s="250"/>
      <c r="T297" s="80"/>
      <c r="U297" s="80"/>
      <c r="V297" s="63"/>
      <c r="W297" s="85"/>
      <c r="X297" s="63"/>
      <c r="Y297" s="63"/>
      <c r="Z297" s="63"/>
      <c r="AA297" s="63"/>
      <c r="AB297" s="63"/>
      <c r="AC297" s="63"/>
      <c r="AD297" s="63"/>
      <c r="AE297" s="63"/>
      <c r="AF297" s="63"/>
      <c r="AG297" s="63"/>
      <c r="AH297" s="413"/>
      <c r="AI297" s="63"/>
    </row>
    <row r="298" spans="1:35" ht="15.75" customHeight="1">
      <c r="A298" s="81"/>
      <c r="B298" s="81"/>
      <c r="C298" s="82"/>
      <c r="D298" s="82"/>
      <c r="E298" s="82"/>
      <c r="F298" s="82"/>
      <c r="G298" s="82"/>
      <c r="H298" s="82"/>
      <c r="I298" s="82"/>
      <c r="J298" s="68"/>
      <c r="K298" s="83"/>
      <c r="L298" s="83"/>
      <c r="M298" s="83"/>
      <c r="N298" s="63"/>
      <c r="O298" s="63"/>
      <c r="P298" s="84"/>
      <c r="Q298" s="250"/>
      <c r="R298" s="80"/>
      <c r="S298" s="250"/>
      <c r="T298" s="80"/>
      <c r="U298" s="80"/>
      <c r="V298" s="63"/>
      <c r="W298" s="85"/>
      <c r="X298" s="63"/>
      <c r="Y298" s="63"/>
      <c r="Z298" s="63"/>
      <c r="AA298" s="63"/>
      <c r="AB298" s="63"/>
      <c r="AC298" s="63"/>
      <c r="AD298" s="63"/>
      <c r="AE298" s="63"/>
      <c r="AF298" s="63"/>
      <c r="AG298" s="63"/>
      <c r="AH298" s="413"/>
      <c r="AI298" s="63"/>
    </row>
    <row r="299" spans="1:35" ht="15.75" customHeight="1">
      <c r="A299" s="81"/>
      <c r="B299" s="81"/>
      <c r="C299" s="82"/>
      <c r="D299" s="82"/>
      <c r="E299" s="82"/>
      <c r="F299" s="82"/>
      <c r="G299" s="82"/>
      <c r="H299" s="82"/>
      <c r="I299" s="82"/>
      <c r="J299" s="68"/>
      <c r="K299" s="83"/>
      <c r="L299" s="83"/>
      <c r="M299" s="83"/>
      <c r="N299" s="63"/>
      <c r="O299" s="63"/>
      <c r="P299" s="84"/>
      <c r="Q299" s="250"/>
      <c r="R299" s="80"/>
      <c r="S299" s="250"/>
      <c r="T299" s="80"/>
      <c r="U299" s="80"/>
      <c r="V299" s="63"/>
      <c r="W299" s="85"/>
      <c r="X299" s="63"/>
      <c r="Y299" s="63"/>
      <c r="Z299" s="63"/>
      <c r="AA299" s="63"/>
      <c r="AB299" s="63"/>
      <c r="AC299" s="63"/>
      <c r="AD299" s="63"/>
      <c r="AE299" s="63"/>
      <c r="AF299" s="63"/>
      <c r="AG299" s="63"/>
      <c r="AH299" s="413"/>
      <c r="AI299" s="63"/>
    </row>
    <row r="300" spans="1:35" ht="15.75" customHeight="1">
      <c r="A300" s="81"/>
      <c r="B300" s="81"/>
      <c r="C300" s="82"/>
      <c r="D300" s="82"/>
      <c r="E300" s="82"/>
      <c r="F300" s="82"/>
      <c r="G300" s="82"/>
      <c r="H300" s="82"/>
      <c r="I300" s="82"/>
      <c r="J300" s="68"/>
      <c r="K300" s="83"/>
      <c r="L300" s="83"/>
      <c r="M300" s="83"/>
      <c r="N300" s="63"/>
      <c r="O300" s="63"/>
      <c r="P300" s="84"/>
      <c r="Q300" s="250"/>
      <c r="R300" s="80"/>
      <c r="S300" s="250"/>
      <c r="T300" s="80"/>
      <c r="U300" s="80"/>
      <c r="V300" s="63"/>
      <c r="W300" s="85"/>
      <c r="X300" s="63"/>
      <c r="Y300" s="63"/>
      <c r="Z300" s="63"/>
      <c r="AA300" s="63"/>
      <c r="AB300" s="63"/>
      <c r="AC300" s="63"/>
      <c r="AD300" s="63"/>
      <c r="AE300" s="63"/>
      <c r="AF300" s="63"/>
      <c r="AG300" s="63"/>
      <c r="AH300" s="413"/>
      <c r="AI300" s="63"/>
    </row>
    <row r="301" spans="1:35" ht="15.75" customHeight="1">
      <c r="A301" s="81"/>
      <c r="B301" s="81"/>
      <c r="C301" s="82"/>
      <c r="D301" s="82"/>
      <c r="E301" s="82"/>
      <c r="F301" s="82"/>
      <c r="G301" s="82"/>
      <c r="H301" s="82"/>
      <c r="I301" s="82"/>
      <c r="J301" s="68"/>
      <c r="K301" s="83"/>
      <c r="L301" s="83"/>
      <c r="M301" s="83"/>
      <c r="N301" s="63"/>
      <c r="O301" s="63"/>
      <c r="P301" s="84"/>
      <c r="Q301" s="250"/>
      <c r="R301" s="80"/>
      <c r="S301" s="250"/>
      <c r="T301" s="80"/>
      <c r="U301" s="80"/>
      <c r="V301" s="63"/>
      <c r="W301" s="85"/>
      <c r="X301" s="63"/>
      <c r="Y301" s="63"/>
      <c r="Z301" s="63"/>
      <c r="AA301" s="63"/>
      <c r="AB301" s="63"/>
      <c r="AC301" s="63"/>
      <c r="AD301" s="63"/>
      <c r="AE301" s="63"/>
      <c r="AF301" s="63"/>
      <c r="AG301" s="63"/>
      <c r="AH301" s="413"/>
      <c r="AI301" s="63"/>
    </row>
    <row r="302" spans="1:35" ht="15.75" customHeight="1">
      <c r="A302" s="81"/>
      <c r="B302" s="81"/>
      <c r="C302" s="82"/>
      <c r="D302" s="82"/>
      <c r="E302" s="82"/>
      <c r="F302" s="82"/>
      <c r="G302" s="82"/>
      <c r="H302" s="82"/>
      <c r="I302" s="82"/>
      <c r="J302" s="68"/>
      <c r="K302" s="83"/>
      <c r="L302" s="83"/>
      <c r="M302" s="83"/>
      <c r="N302" s="63"/>
      <c r="O302" s="63"/>
      <c r="P302" s="84"/>
      <c r="Q302" s="250"/>
      <c r="R302" s="80"/>
      <c r="S302" s="250"/>
      <c r="T302" s="80"/>
      <c r="U302" s="80"/>
      <c r="V302" s="63"/>
      <c r="W302" s="85"/>
      <c r="X302" s="63"/>
      <c r="Y302" s="63"/>
      <c r="Z302" s="63"/>
      <c r="AA302" s="63"/>
      <c r="AB302" s="63"/>
      <c r="AC302" s="63"/>
      <c r="AD302" s="63"/>
      <c r="AE302" s="63"/>
      <c r="AF302" s="63"/>
      <c r="AG302" s="63"/>
      <c r="AH302" s="413"/>
      <c r="AI302" s="63"/>
    </row>
    <row r="303" spans="1:35" ht="15.75" customHeight="1">
      <c r="A303" s="81"/>
      <c r="B303" s="81"/>
      <c r="C303" s="82"/>
      <c r="D303" s="82"/>
      <c r="E303" s="82"/>
      <c r="F303" s="82"/>
      <c r="G303" s="82"/>
      <c r="H303" s="82"/>
      <c r="I303" s="82"/>
      <c r="J303" s="68"/>
      <c r="K303" s="83"/>
      <c r="L303" s="83"/>
      <c r="M303" s="83"/>
      <c r="N303" s="63"/>
      <c r="O303" s="63"/>
      <c r="P303" s="84"/>
      <c r="Q303" s="250"/>
      <c r="R303" s="80"/>
      <c r="S303" s="250"/>
      <c r="T303" s="80"/>
      <c r="U303" s="80"/>
      <c r="V303" s="63"/>
      <c r="W303" s="85"/>
      <c r="X303" s="63"/>
      <c r="Y303" s="63"/>
      <c r="Z303" s="63"/>
      <c r="AA303" s="63"/>
      <c r="AB303" s="63"/>
      <c r="AC303" s="63"/>
      <c r="AD303" s="63"/>
      <c r="AE303" s="63"/>
      <c r="AF303" s="63"/>
      <c r="AG303" s="63"/>
      <c r="AH303" s="413"/>
      <c r="AI303" s="63"/>
    </row>
    <row r="304" spans="1:35" ht="15.75" customHeight="1">
      <c r="A304" s="81"/>
      <c r="B304" s="81"/>
      <c r="C304" s="82"/>
      <c r="D304" s="82"/>
      <c r="E304" s="82"/>
      <c r="F304" s="82"/>
      <c r="G304" s="82"/>
      <c r="H304" s="82"/>
      <c r="I304" s="82"/>
      <c r="J304" s="68"/>
      <c r="K304" s="83"/>
      <c r="L304" s="83"/>
      <c r="M304" s="83"/>
      <c r="N304" s="63"/>
      <c r="O304" s="63"/>
      <c r="P304" s="84"/>
      <c r="Q304" s="250"/>
      <c r="R304" s="80"/>
      <c r="S304" s="250"/>
      <c r="T304" s="80"/>
      <c r="U304" s="80"/>
      <c r="V304" s="63"/>
      <c r="W304" s="85"/>
      <c r="X304" s="63"/>
      <c r="Y304" s="63"/>
      <c r="Z304" s="63"/>
      <c r="AA304" s="63"/>
      <c r="AB304" s="63"/>
      <c r="AC304" s="63"/>
      <c r="AD304" s="63"/>
      <c r="AE304" s="63"/>
      <c r="AF304" s="63"/>
      <c r="AG304" s="63"/>
      <c r="AH304" s="413"/>
      <c r="AI304" s="63"/>
    </row>
    <row r="305" spans="1:35" ht="15.75" customHeight="1">
      <c r="A305" s="81"/>
      <c r="B305" s="81"/>
      <c r="C305" s="82"/>
      <c r="D305" s="82"/>
      <c r="E305" s="82"/>
      <c r="F305" s="82"/>
      <c r="G305" s="82"/>
      <c r="H305" s="82"/>
      <c r="I305" s="82"/>
      <c r="J305" s="68"/>
      <c r="K305" s="83"/>
      <c r="L305" s="83"/>
      <c r="M305" s="83"/>
      <c r="N305" s="63"/>
      <c r="O305" s="63"/>
      <c r="P305" s="84"/>
      <c r="Q305" s="250"/>
      <c r="R305" s="80"/>
      <c r="S305" s="250"/>
      <c r="T305" s="80"/>
      <c r="U305" s="80"/>
      <c r="V305" s="63"/>
      <c r="W305" s="85"/>
      <c r="X305" s="63"/>
      <c r="Y305" s="63"/>
      <c r="Z305" s="63"/>
      <c r="AA305" s="63"/>
      <c r="AB305" s="63"/>
      <c r="AC305" s="63"/>
      <c r="AD305" s="63"/>
      <c r="AE305" s="63"/>
      <c r="AF305" s="63"/>
      <c r="AG305" s="63"/>
      <c r="AH305" s="413"/>
      <c r="AI305" s="63"/>
    </row>
    <row r="306" spans="1:35" ht="15.75" customHeight="1">
      <c r="A306" s="81"/>
      <c r="B306" s="81"/>
      <c r="C306" s="82"/>
      <c r="D306" s="82"/>
      <c r="E306" s="82"/>
      <c r="F306" s="82"/>
      <c r="G306" s="82"/>
      <c r="H306" s="82"/>
      <c r="I306" s="82"/>
      <c r="J306" s="68"/>
      <c r="K306" s="83"/>
      <c r="L306" s="83"/>
      <c r="M306" s="83"/>
      <c r="N306" s="63"/>
      <c r="O306" s="63"/>
      <c r="P306" s="84"/>
      <c r="Q306" s="250"/>
      <c r="R306" s="80"/>
      <c r="S306" s="250"/>
      <c r="T306" s="80"/>
      <c r="U306" s="80"/>
      <c r="V306" s="63"/>
      <c r="W306" s="85"/>
      <c r="X306" s="63"/>
      <c r="Y306" s="63"/>
      <c r="Z306" s="63"/>
      <c r="AA306" s="63"/>
      <c r="AB306" s="63"/>
      <c r="AC306" s="63"/>
      <c r="AD306" s="63"/>
      <c r="AE306" s="63"/>
      <c r="AF306" s="63"/>
      <c r="AG306" s="63"/>
      <c r="AH306" s="413"/>
      <c r="AI306" s="63"/>
    </row>
    <row r="307" spans="1:35" ht="15.75" customHeight="1">
      <c r="A307" s="81"/>
      <c r="B307" s="81"/>
      <c r="C307" s="82"/>
      <c r="D307" s="82"/>
      <c r="E307" s="82"/>
      <c r="F307" s="82"/>
      <c r="G307" s="82"/>
      <c r="H307" s="82"/>
      <c r="I307" s="82"/>
      <c r="J307" s="68"/>
      <c r="K307" s="83"/>
      <c r="L307" s="83"/>
      <c r="M307" s="83"/>
      <c r="N307" s="63"/>
      <c r="O307" s="63"/>
      <c r="P307" s="84"/>
      <c r="Q307" s="250"/>
      <c r="R307" s="80"/>
      <c r="S307" s="250"/>
      <c r="T307" s="80"/>
      <c r="U307" s="80"/>
      <c r="V307" s="63"/>
      <c r="W307" s="85"/>
      <c r="X307" s="63"/>
      <c r="Y307" s="63"/>
      <c r="Z307" s="63"/>
      <c r="AA307" s="63"/>
      <c r="AB307" s="63"/>
      <c r="AC307" s="63"/>
      <c r="AD307" s="63"/>
      <c r="AE307" s="63"/>
      <c r="AF307" s="63"/>
      <c r="AG307" s="63"/>
      <c r="AH307" s="413"/>
      <c r="AI307" s="63"/>
    </row>
    <row r="308" spans="1:35" ht="15.75" customHeight="1">
      <c r="A308" s="81"/>
      <c r="B308" s="81"/>
      <c r="C308" s="82"/>
      <c r="D308" s="82"/>
      <c r="E308" s="82"/>
      <c r="F308" s="82"/>
      <c r="G308" s="82"/>
      <c r="H308" s="82"/>
      <c r="I308" s="82"/>
      <c r="J308" s="68"/>
      <c r="K308" s="83"/>
      <c r="L308" s="83"/>
      <c r="M308" s="83"/>
      <c r="N308" s="63"/>
      <c r="O308" s="63"/>
      <c r="P308" s="84"/>
      <c r="Q308" s="250"/>
      <c r="R308" s="80"/>
      <c r="S308" s="250"/>
      <c r="T308" s="80"/>
      <c r="U308" s="80"/>
      <c r="V308" s="63"/>
      <c r="W308" s="85"/>
      <c r="X308" s="63"/>
      <c r="Y308" s="63"/>
      <c r="Z308" s="63"/>
      <c r="AA308" s="63"/>
      <c r="AB308" s="63"/>
      <c r="AC308" s="63"/>
      <c r="AD308" s="63"/>
      <c r="AE308" s="63"/>
      <c r="AF308" s="63"/>
      <c r="AG308" s="63"/>
      <c r="AH308" s="413"/>
      <c r="AI308" s="63"/>
    </row>
    <row r="309" spans="1:35" ht="15.75" customHeight="1">
      <c r="A309" s="81"/>
      <c r="B309" s="81"/>
      <c r="C309" s="82"/>
      <c r="D309" s="82"/>
      <c r="E309" s="82"/>
      <c r="F309" s="82"/>
      <c r="G309" s="82"/>
      <c r="H309" s="82"/>
      <c r="I309" s="82"/>
      <c r="J309" s="68"/>
      <c r="K309" s="83"/>
      <c r="L309" s="83"/>
      <c r="M309" s="83"/>
      <c r="N309" s="63"/>
      <c r="O309" s="63"/>
      <c r="P309" s="84"/>
      <c r="Q309" s="250"/>
      <c r="R309" s="80"/>
      <c r="S309" s="250"/>
      <c r="T309" s="80"/>
      <c r="U309" s="80"/>
      <c r="V309" s="63"/>
      <c r="W309" s="85"/>
      <c r="X309" s="63"/>
      <c r="Y309" s="63"/>
      <c r="Z309" s="63"/>
      <c r="AA309" s="63"/>
      <c r="AB309" s="63"/>
      <c r="AC309" s="63"/>
      <c r="AD309" s="63"/>
      <c r="AE309" s="63"/>
      <c r="AF309" s="63"/>
      <c r="AG309" s="63"/>
      <c r="AH309" s="413"/>
      <c r="AI309" s="63"/>
    </row>
    <row r="310" spans="1:35" ht="15.75" customHeight="1">
      <c r="A310" s="81"/>
      <c r="B310" s="81"/>
      <c r="C310" s="82"/>
      <c r="D310" s="82"/>
      <c r="E310" s="82"/>
      <c r="F310" s="82"/>
      <c r="G310" s="82"/>
      <c r="H310" s="82"/>
      <c r="I310" s="82"/>
      <c r="J310" s="68"/>
      <c r="K310" s="83"/>
      <c r="L310" s="83"/>
      <c r="M310" s="83"/>
      <c r="N310" s="63"/>
      <c r="O310" s="63"/>
      <c r="P310" s="84"/>
      <c r="Q310" s="250"/>
      <c r="R310" s="80"/>
      <c r="S310" s="250"/>
      <c r="T310" s="80"/>
      <c r="U310" s="80"/>
      <c r="V310" s="63"/>
      <c r="W310" s="85"/>
      <c r="X310" s="63"/>
      <c r="Y310" s="63"/>
      <c r="Z310" s="63"/>
      <c r="AA310" s="63"/>
      <c r="AB310" s="63"/>
      <c r="AC310" s="63"/>
      <c r="AD310" s="63"/>
      <c r="AE310" s="63"/>
      <c r="AF310" s="63"/>
      <c r="AG310" s="63"/>
      <c r="AH310" s="413"/>
      <c r="AI310" s="63"/>
    </row>
    <row r="311" spans="1:35" ht="15.75" customHeight="1">
      <c r="A311" s="81"/>
      <c r="B311" s="81"/>
      <c r="C311" s="82"/>
      <c r="D311" s="82"/>
      <c r="E311" s="82"/>
      <c r="F311" s="82"/>
      <c r="G311" s="82"/>
      <c r="H311" s="82"/>
      <c r="I311" s="82"/>
      <c r="J311" s="68"/>
      <c r="K311" s="83"/>
      <c r="L311" s="83"/>
      <c r="M311" s="83"/>
      <c r="N311" s="63"/>
      <c r="O311" s="63"/>
      <c r="P311" s="84"/>
      <c r="Q311" s="250"/>
      <c r="R311" s="80"/>
      <c r="S311" s="250"/>
      <c r="T311" s="80"/>
      <c r="U311" s="80"/>
      <c r="V311" s="63"/>
      <c r="W311" s="85"/>
      <c r="X311" s="63"/>
      <c r="Y311" s="63"/>
      <c r="Z311" s="63"/>
      <c r="AA311" s="63"/>
      <c r="AB311" s="63"/>
      <c r="AC311" s="63"/>
      <c r="AD311" s="63"/>
      <c r="AE311" s="63"/>
      <c r="AF311" s="63"/>
      <c r="AG311" s="63"/>
      <c r="AH311" s="413"/>
      <c r="AI311" s="63"/>
    </row>
    <row r="312" spans="1:35" ht="15.75" customHeight="1">
      <c r="A312" s="81"/>
      <c r="B312" s="81"/>
      <c r="C312" s="82"/>
      <c r="D312" s="82"/>
      <c r="E312" s="82"/>
      <c r="F312" s="82"/>
      <c r="G312" s="82"/>
      <c r="H312" s="82"/>
      <c r="I312" s="82"/>
      <c r="J312" s="68"/>
      <c r="K312" s="83"/>
      <c r="L312" s="83"/>
      <c r="M312" s="83"/>
      <c r="N312" s="63"/>
      <c r="O312" s="63"/>
      <c r="P312" s="84"/>
      <c r="Q312" s="250"/>
      <c r="R312" s="80"/>
      <c r="S312" s="250"/>
      <c r="T312" s="80"/>
      <c r="U312" s="80"/>
      <c r="V312" s="63"/>
      <c r="W312" s="85"/>
      <c r="X312" s="63"/>
      <c r="Y312" s="63"/>
      <c r="Z312" s="63"/>
      <c r="AA312" s="63"/>
      <c r="AB312" s="63"/>
      <c r="AC312" s="63"/>
      <c r="AD312" s="63"/>
      <c r="AE312" s="63"/>
      <c r="AF312" s="63"/>
      <c r="AG312" s="63"/>
      <c r="AH312" s="413"/>
      <c r="AI312" s="63"/>
    </row>
    <row r="313" spans="1:35" ht="15.75" customHeight="1">
      <c r="A313" s="81"/>
      <c r="B313" s="81"/>
      <c r="C313" s="82"/>
      <c r="D313" s="82"/>
      <c r="E313" s="82"/>
      <c r="F313" s="82"/>
      <c r="G313" s="82"/>
      <c r="H313" s="82"/>
      <c r="I313" s="82"/>
      <c r="J313" s="68"/>
      <c r="K313" s="83"/>
      <c r="L313" s="83"/>
      <c r="M313" s="83"/>
      <c r="N313" s="63"/>
      <c r="O313" s="63"/>
      <c r="P313" s="84"/>
      <c r="Q313" s="250"/>
      <c r="R313" s="80"/>
      <c r="S313" s="250"/>
      <c r="T313" s="80"/>
      <c r="U313" s="80"/>
      <c r="V313" s="63"/>
      <c r="W313" s="85"/>
      <c r="X313" s="63"/>
      <c r="Y313" s="63"/>
      <c r="Z313" s="63"/>
      <c r="AA313" s="63"/>
      <c r="AB313" s="63"/>
      <c r="AC313" s="63"/>
      <c r="AD313" s="63"/>
      <c r="AE313" s="63"/>
      <c r="AF313" s="63"/>
      <c r="AG313" s="63"/>
      <c r="AH313" s="413"/>
      <c r="AI313" s="63"/>
    </row>
    <row r="314" spans="1:35" ht="15.75" customHeight="1">
      <c r="A314" s="81"/>
      <c r="B314" s="81"/>
      <c r="C314" s="82"/>
      <c r="D314" s="82"/>
      <c r="E314" s="82"/>
      <c r="F314" s="82"/>
      <c r="G314" s="82"/>
      <c r="H314" s="82"/>
      <c r="I314" s="82"/>
      <c r="J314" s="68"/>
      <c r="K314" s="83"/>
      <c r="L314" s="83"/>
      <c r="M314" s="83"/>
      <c r="N314" s="63"/>
      <c r="O314" s="63"/>
      <c r="P314" s="84"/>
      <c r="Q314" s="250"/>
      <c r="R314" s="80"/>
      <c r="S314" s="250"/>
      <c r="T314" s="80"/>
      <c r="U314" s="80"/>
      <c r="V314" s="63"/>
      <c r="W314" s="85"/>
      <c r="X314" s="63"/>
      <c r="Y314" s="63"/>
      <c r="Z314" s="63"/>
      <c r="AA314" s="63"/>
      <c r="AB314" s="63"/>
      <c r="AC314" s="63"/>
      <c r="AD314" s="63"/>
      <c r="AE314" s="63"/>
      <c r="AF314" s="63"/>
      <c r="AG314" s="63"/>
      <c r="AH314" s="413"/>
      <c r="AI314" s="63"/>
    </row>
    <row r="315" spans="1:35" ht="15.75" customHeight="1">
      <c r="A315" s="81"/>
      <c r="B315" s="81"/>
      <c r="C315" s="82"/>
      <c r="D315" s="82"/>
      <c r="E315" s="82"/>
      <c r="F315" s="82"/>
      <c r="G315" s="82"/>
      <c r="H315" s="82"/>
      <c r="I315" s="82"/>
      <c r="J315" s="68"/>
      <c r="K315" s="83"/>
      <c r="L315" s="83"/>
      <c r="M315" s="83"/>
      <c r="N315" s="63"/>
      <c r="O315" s="63"/>
      <c r="P315" s="84"/>
      <c r="Q315" s="250"/>
      <c r="R315" s="80"/>
      <c r="S315" s="250"/>
      <c r="T315" s="80"/>
      <c r="U315" s="80"/>
      <c r="V315" s="63"/>
      <c r="W315" s="85"/>
      <c r="X315" s="63"/>
      <c r="Y315" s="63"/>
      <c r="Z315" s="63"/>
      <c r="AA315" s="63"/>
      <c r="AB315" s="63"/>
      <c r="AC315" s="63"/>
      <c r="AD315" s="63"/>
      <c r="AE315" s="63"/>
      <c r="AF315" s="63"/>
      <c r="AG315" s="63"/>
      <c r="AH315" s="413"/>
      <c r="AI315" s="63"/>
    </row>
    <row r="316" spans="1:35" ht="15.75" customHeight="1">
      <c r="A316" s="81"/>
      <c r="B316" s="81"/>
      <c r="C316" s="82"/>
      <c r="D316" s="82"/>
      <c r="E316" s="82"/>
      <c r="F316" s="82"/>
      <c r="G316" s="82"/>
      <c r="H316" s="82"/>
      <c r="I316" s="82"/>
      <c r="J316" s="68"/>
      <c r="K316" s="83"/>
      <c r="L316" s="83"/>
      <c r="M316" s="83"/>
      <c r="N316" s="63"/>
      <c r="O316" s="63"/>
      <c r="P316" s="84"/>
      <c r="Q316" s="250"/>
      <c r="R316" s="80"/>
      <c r="S316" s="250"/>
      <c r="T316" s="80"/>
      <c r="U316" s="80"/>
      <c r="V316" s="63"/>
      <c r="W316" s="85"/>
      <c r="X316" s="63"/>
      <c r="Y316" s="63"/>
      <c r="Z316" s="63"/>
      <c r="AA316" s="63"/>
      <c r="AB316" s="63"/>
      <c r="AC316" s="63"/>
      <c r="AD316" s="63"/>
      <c r="AE316" s="63"/>
      <c r="AF316" s="63"/>
      <c r="AG316" s="63"/>
      <c r="AH316" s="413"/>
      <c r="AI316" s="63"/>
    </row>
    <row r="317" spans="1:35" ht="15.75" customHeight="1">
      <c r="A317" s="81"/>
      <c r="B317" s="81"/>
      <c r="C317" s="82"/>
      <c r="D317" s="82"/>
      <c r="E317" s="82"/>
      <c r="F317" s="82"/>
      <c r="G317" s="82"/>
      <c r="H317" s="82"/>
      <c r="I317" s="82"/>
      <c r="J317" s="68"/>
      <c r="K317" s="83"/>
      <c r="L317" s="83"/>
      <c r="M317" s="83"/>
      <c r="N317" s="63"/>
      <c r="O317" s="63"/>
      <c r="P317" s="84"/>
      <c r="Q317" s="250"/>
      <c r="R317" s="80"/>
      <c r="S317" s="250"/>
      <c r="T317" s="80"/>
      <c r="U317" s="80"/>
      <c r="V317" s="63"/>
      <c r="W317" s="85"/>
      <c r="X317" s="63"/>
      <c r="Y317" s="63"/>
      <c r="Z317" s="63"/>
      <c r="AA317" s="63"/>
      <c r="AB317" s="63"/>
      <c r="AC317" s="63"/>
      <c r="AD317" s="63"/>
      <c r="AE317" s="63"/>
      <c r="AF317" s="63"/>
      <c r="AG317" s="63"/>
      <c r="AH317" s="413"/>
      <c r="AI317" s="63"/>
    </row>
    <row r="318" spans="1:35" ht="15.75" customHeight="1">
      <c r="A318" s="81"/>
      <c r="B318" s="81"/>
      <c r="C318" s="82"/>
      <c r="D318" s="82"/>
      <c r="E318" s="82"/>
      <c r="F318" s="82"/>
      <c r="G318" s="82"/>
      <c r="H318" s="82"/>
      <c r="I318" s="82"/>
      <c r="J318" s="68"/>
      <c r="K318" s="83"/>
      <c r="L318" s="83"/>
      <c r="M318" s="83"/>
      <c r="N318" s="63"/>
      <c r="O318" s="63"/>
      <c r="P318" s="84"/>
      <c r="Q318" s="250"/>
      <c r="R318" s="80"/>
      <c r="S318" s="250"/>
      <c r="T318" s="80"/>
      <c r="U318" s="80"/>
      <c r="V318" s="63"/>
      <c r="W318" s="85"/>
      <c r="X318" s="63"/>
      <c r="Y318" s="63"/>
      <c r="Z318" s="63"/>
      <c r="AA318" s="63"/>
      <c r="AB318" s="63"/>
      <c r="AC318" s="63"/>
      <c r="AD318" s="63"/>
      <c r="AE318" s="63"/>
      <c r="AF318" s="63"/>
      <c r="AG318" s="63"/>
      <c r="AH318" s="413"/>
      <c r="AI318" s="63"/>
    </row>
    <row r="319" spans="1:35" ht="15.75" customHeight="1">
      <c r="A319" s="81"/>
      <c r="B319" s="81"/>
      <c r="C319" s="82"/>
      <c r="D319" s="82"/>
      <c r="E319" s="82"/>
      <c r="F319" s="82"/>
      <c r="G319" s="82"/>
      <c r="H319" s="82"/>
      <c r="I319" s="82"/>
      <c r="J319" s="68"/>
      <c r="K319" s="83"/>
      <c r="L319" s="83"/>
      <c r="M319" s="83"/>
      <c r="N319" s="63"/>
      <c r="O319" s="63"/>
      <c r="P319" s="84"/>
      <c r="Q319" s="250"/>
      <c r="R319" s="80"/>
      <c r="S319" s="250"/>
      <c r="T319" s="80"/>
      <c r="U319" s="80"/>
      <c r="V319" s="63"/>
      <c r="W319" s="85"/>
      <c r="X319" s="63"/>
      <c r="Y319" s="63"/>
      <c r="Z319" s="63"/>
      <c r="AA319" s="63"/>
      <c r="AB319" s="63"/>
      <c r="AC319" s="63"/>
      <c r="AD319" s="63"/>
      <c r="AE319" s="63"/>
      <c r="AF319" s="63"/>
      <c r="AG319" s="63"/>
      <c r="AH319" s="413"/>
      <c r="AI319" s="63"/>
    </row>
    <row r="320" spans="1:35" ht="15.75" customHeight="1">
      <c r="A320" s="81"/>
      <c r="B320" s="81"/>
      <c r="C320" s="82"/>
      <c r="D320" s="82"/>
      <c r="E320" s="82"/>
      <c r="F320" s="82"/>
      <c r="G320" s="82"/>
      <c r="H320" s="82"/>
      <c r="I320" s="82"/>
      <c r="J320" s="68"/>
      <c r="K320" s="83"/>
      <c r="L320" s="83"/>
      <c r="M320" s="83"/>
      <c r="N320" s="63"/>
      <c r="O320" s="63"/>
      <c r="P320" s="84"/>
      <c r="Q320" s="250"/>
      <c r="R320" s="80"/>
      <c r="S320" s="250"/>
      <c r="T320" s="80"/>
      <c r="U320" s="80"/>
      <c r="V320" s="63"/>
      <c r="W320" s="85"/>
      <c r="X320" s="63"/>
      <c r="Y320" s="63"/>
      <c r="Z320" s="63"/>
      <c r="AA320" s="63"/>
      <c r="AB320" s="63"/>
      <c r="AC320" s="63"/>
      <c r="AD320" s="63"/>
      <c r="AE320" s="63"/>
      <c r="AF320" s="63"/>
      <c r="AG320" s="63"/>
      <c r="AH320" s="413"/>
      <c r="AI320" s="63"/>
    </row>
    <row r="321" spans="1:35" ht="15.75" customHeight="1">
      <c r="A321" s="81"/>
      <c r="B321" s="81"/>
      <c r="C321" s="82"/>
      <c r="D321" s="82"/>
      <c r="E321" s="82"/>
      <c r="F321" s="82"/>
      <c r="G321" s="82"/>
      <c r="H321" s="82"/>
      <c r="I321" s="82"/>
      <c r="J321" s="68"/>
      <c r="K321" s="83"/>
      <c r="L321" s="83"/>
      <c r="M321" s="83"/>
      <c r="N321" s="63"/>
      <c r="O321" s="63"/>
      <c r="P321" s="84"/>
      <c r="Q321" s="250"/>
      <c r="R321" s="80"/>
      <c r="S321" s="250"/>
      <c r="T321" s="80"/>
      <c r="U321" s="80"/>
      <c r="V321" s="63"/>
      <c r="W321" s="85"/>
      <c r="X321" s="63"/>
      <c r="Y321" s="63"/>
      <c r="Z321" s="63"/>
      <c r="AA321" s="63"/>
      <c r="AB321" s="63"/>
      <c r="AC321" s="63"/>
      <c r="AD321" s="63"/>
      <c r="AE321" s="63"/>
      <c r="AF321" s="63"/>
      <c r="AG321" s="63"/>
      <c r="AH321" s="413"/>
      <c r="AI321" s="63"/>
    </row>
    <row r="322" spans="1:35" ht="15.75" customHeight="1">
      <c r="A322" s="81"/>
      <c r="B322" s="81"/>
      <c r="C322" s="82"/>
      <c r="D322" s="82"/>
      <c r="E322" s="82"/>
      <c r="F322" s="82"/>
      <c r="G322" s="82"/>
      <c r="H322" s="82"/>
      <c r="I322" s="82"/>
      <c r="J322" s="68"/>
      <c r="K322" s="83"/>
      <c r="L322" s="83"/>
      <c r="M322" s="83"/>
      <c r="N322" s="63"/>
      <c r="O322" s="63"/>
      <c r="P322" s="84"/>
      <c r="Q322" s="250"/>
      <c r="R322" s="80"/>
      <c r="S322" s="250"/>
      <c r="T322" s="80"/>
      <c r="U322" s="80"/>
      <c r="V322" s="63"/>
      <c r="W322" s="85"/>
      <c r="X322" s="63"/>
      <c r="Y322" s="63"/>
      <c r="Z322" s="63"/>
      <c r="AA322" s="63"/>
      <c r="AB322" s="63"/>
      <c r="AC322" s="63"/>
      <c r="AD322" s="63"/>
      <c r="AE322" s="63"/>
      <c r="AF322" s="63"/>
      <c r="AG322" s="63"/>
      <c r="AH322" s="413"/>
      <c r="AI322" s="63"/>
    </row>
    <row r="323" spans="1:35" ht="15.75" customHeight="1">
      <c r="A323" s="81"/>
      <c r="B323" s="81"/>
      <c r="C323" s="82"/>
      <c r="D323" s="82"/>
      <c r="E323" s="82"/>
      <c r="F323" s="82"/>
      <c r="G323" s="82"/>
      <c r="H323" s="82"/>
      <c r="I323" s="82"/>
      <c r="J323" s="68"/>
      <c r="K323" s="83"/>
      <c r="L323" s="83"/>
      <c r="M323" s="83"/>
      <c r="N323" s="63"/>
      <c r="O323" s="63"/>
      <c r="P323" s="84"/>
      <c r="Q323" s="250"/>
      <c r="R323" s="80"/>
      <c r="S323" s="250"/>
      <c r="T323" s="80"/>
      <c r="U323" s="80"/>
      <c r="V323" s="63"/>
      <c r="W323" s="85"/>
      <c r="X323" s="63"/>
      <c r="Y323" s="63"/>
      <c r="Z323" s="63"/>
      <c r="AA323" s="63"/>
      <c r="AB323" s="63"/>
      <c r="AC323" s="63"/>
      <c r="AD323" s="63"/>
      <c r="AE323" s="63"/>
      <c r="AF323" s="63"/>
      <c r="AG323" s="63"/>
      <c r="AH323" s="413"/>
      <c r="AI323" s="63"/>
    </row>
    <row r="324" spans="1:35" ht="15.75" customHeight="1">
      <c r="A324" s="81"/>
      <c r="B324" s="81"/>
      <c r="C324" s="82"/>
      <c r="D324" s="82"/>
      <c r="E324" s="82"/>
      <c r="F324" s="82"/>
      <c r="G324" s="82"/>
      <c r="H324" s="82"/>
      <c r="I324" s="82"/>
      <c r="J324" s="68"/>
      <c r="K324" s="83"/>
      <c r="L324" s="83"/>
      <c r="M324" s="83"/>
      <c r="N324" s="63"/>
      <c r="O324" s="63"/>
      <c r="P324" s="84"/>
      <c r="Q324" s="250"/>
      <c r="R324" s="80"/>
      <c r="S324" s="250"/>
      <c r="T324" s="80"/>
      <c r="U324" s="80"/>
      <c r="V324" s="63"/>
      <c r="W324" s="85"/>
      <c r="X324" s="63"/>
      <c r="Y324" s="63"/>
      <c r="Z324" s="63"/>
      <c r="AA324" s="63"/>
      <c r="AB324" s="63"/>
      <c r="AC324" s="63"/>
      <c r="AD324" s="63"/>
      <c r="AE324" s="63"/>
      <c r="AF324" s="63"/>
      <c r="AG324" s="63"/>
      <c r="AH324" s="413"/>
      <c r="AI324" s="63"/>
    </row>
    <row r="325" spans="1:35" ht="15.75" customHeight="1">
      <c r="A325" s="81"/>
      <c r="B325" s="81"/>
      <c r="C325" s="82"/>
      <c r="D325" s="82"/>
      <c r="E325" s="82"/>
      <c r="F325" s="82"/>
      <c r="G325" s="82"/>
      <c r="H325" s="82"/>
      <c r="I325" s="82"/>
      <c r="J325" s="68"/>
      <c r="K325" s="83"/>
      <c r="L325" s="83"/>
      <c r="M325" s="83"/>
      <c r="N325" s="63"/>
      <c r="O325" s="63"/>
      <c r="P325" s="84"/>
      <c r="Q325" s="250"/>
      <c r="R325" s="80"/>
      <c r="S325" s="250"/>
      <c r="T325" s="80"/>
      <c r="U325" s="80"/>
      <c r="V325" s="63"/>
      <c r="W325" s="85"/>
      <c r="X325" s="63"/>
      <c r="Y325" s="63"/>
      <c r="Z325" s="63"/>
      <c r="AA325" s="63"/>
      <c r="AB325" s="63"/>
      <c r="AC325" s="63"/>
      <c r="AD325" s="63"/>
      <c r="AE325" s="63"/>
      <c r="AF325" s="63"/>
      <c r="AG325" s="63"/>
      <c r="AH325" s="413"/>
      <c r="AI325" s="63"/>
    </row>
    <row r="326" spans="1:35" ht="15.75" customHeight="1">
      <c r="A326" s="81"/>
      <c r="B326" s="81"/>
      <c r="C326" s="82"/>
      <c r="D326" s="82"/>
      <c r="E326" s="82"/>
      <c r="F326" s="82"/>
      <c r="G326" s="82"/>
      <c r="H326" s="82"/>
      <c r="I326" s="82"/>
      <c r="J326" s="68"/>
      <c r="K326" s="83"/>
      <c r="L326" s="83"/>
      <c r="M326" s="83"/>
      <c r="N326" s="63"/>
      <c r="O326" s="63"/>
      <c r="P326" s="84"/>
      <c r="Q326" s="250"/>
      <c r="R326" s="80"/>
      <c r="S326" s="250"/>
      <c r="T326" s="80"/>
      <c r="U326" s="80"/>
      <c r="V326" s="63"/>
      <c r="W326" s="85"/>
      <c r="X326" s="63"/>
      <c r="Y326" s="63"/>
      <c r="Z326" s="63"/>
      <c r="AA326" s="63"/>
      <c r="AB326" s="63"/>
      <c r="AC326" s="63"/>
      <c r="AD326" s="63"/>
      <c r="AE326" s="63"/>
      <c r="AF326" s="63"/>
      <c r="AG326" s="63"/>
      <c r="AH326" s="413"/>
      <c r="AI326" s="63"/>
    </row>
    <row r="327" spans="1:35" ht="15.75" customHeight="1">
      <c r="A327" s="81"/>
      <c r="B327" s="81"/>
      <c r="C327" s="82"/>
      <c r="D327" s="82"/>
      <c r="E327" s="82"/>
      <c r="F327" s="82"/>
      <c r="G327" s="82"/>
      <c r="H327" s="82"/>
      <c r="I327" s="82"/>
      <c r="J327" s="68"/>
      <c r="K327" s="83"/>
      <c r="L327" s="83"/>
      <c r="M327" s="83"/>
      <c r="N327" s="63"/>
      <c r="O327" s="63"/>
      <c r="P327" s="84"/>
      <c r="Q327" s="250"/>
      <c r="R327" s="80"/>
      <c r="S327" s="250"/>
      <c r="T327" s="80"/>
      <c r="U327" s="80"/>
      <c r="V327" s="63"/>
      <c r="W327" s="85"/>
      <c r="X327" s="63"/>
      <c r="Y327" s="63"/>
      <c r="Z327" s="63"/>
      <c r="AA327" s="63"/>
      <c r="AB327" s="63"/>
      <c r="AC327" s="63"/>
      <c r="AD327" s="63"/>
      <c r="AE327" s="63"/>
      <c r="AF327" s="63"/>
      <c r="AG327" s="63"/>
      <c r="AH327" s="413"/>
      <c r="AI327" s="63"/>
    </row>
    <row r="328" spans="1:35" ht="15.75" customHeight="1">
      <c r="A328" s="81"/>
      <c r="B328" s="81"/>
      <c r="C328" s="82"/>
      <c r="D328" s="82"/>
      <c r="E328" s="82"/>
      <c r="F328" s="82"/>
      <c r="G328" s="82"/>
      <c r="H328" s="82"/>
      <c r="I328" s="82"/>
      <c r="J328" s="68"/>
      <c r="K328" s="83"/>
      <c r="L328" s="83"/>
      <c r="M328" s="83"/>
      <c r="N328" s="63"/>
      <c r="O328" s="63"/>
      <c r="P328" s="84"/>
      <c r="Q328" s="250"/>
      <c r="R328" s="80"/>
      <c r="S328" s="250"/>
      <c r="T328" s="80"/>
      <c r="U328" s="80"/>
      <c r="V328" s="63"/>
      <c r="W328" s="85"/>
      <c r="X328" s="63"/>
      <c r="Y328" s="63"/>
      <c r="Z328" s="63"/>
      <c r="AA328" s="63"/>
      <c r="AB328" s="63"/>
      <c r="AC328" s="63"/>
      <c r="AD328" s="63"/>
      <c r="AE328" s="63"/>
      <c r="AF328" s="63"/>
      <c r="AG328" s="63"/>
      <c r="AH328" s="413"/>
      <c r="AI328" s="63"/>
    </row>
    <row r="329" spans="1:35" ht="15.75" customHeight="1">
      <c r="A329" s="81"/>
      <c r="B329" s="81"/>
      <c r="C329" s="82"/>
      <c r="D329" s="82"/>
      <c r="E329" s="82"/>
      <c r="F329" s="82"/>
      <c r="G329" s="82"/>
      <c r="H329" s="82"/>
      <c r="I329" s="82"/>
      <c r="J329" s="68"/>
      <c r="K329" s="83"/>
      <c r="L329" s="83"/>
      <c r="M329" s="83"/>
      <c r="N329" s="63"/>
      <c r="O329" s="63"/>
      <c r="P329" s="84"/>
      <c r="Q329" s="250"/>
      <c r="R329" s="80"/>
      <c r="S329" s="250"/>
      <c r="T329" s="80"/>
      <c r="U329" s="80"/>
      <c r="V329" s="63"/>
      <c r="W329" s="85"/>
      <c r="X329" s="63"/>
      <c r="Y329" s="63"/>
      <c r="Z329" s="63"/>
      <c r="AA329" s="63"/>
      <c r="AB329" s="63"/>
      <c r="AC329" s="63"/>
      <c r="AD329" s="63"/>
      <c r="AE329" s="63"/>
      <c r="AF329" s="63"/>
      <c r="AG329" s="63"/>
      <c r="AH329" s="413"/>
      <c r="AI329" s="63"/>
    </row>
    <row r="330" spans="1:35" ht="15.75" customHeight="1">
      <c r="A330" s="81"/>
      <c r="B330" s="81"/>
      <c r="C330" s="82"/>
      <c r="D330" s="82"/>
      <c r="E330" s="82"/>
      <c r="F330" s="82"/>
      <c r="G330" s="82"/>
      <c r="H330" s="82"/>
      <c r="I330" s="82"/>
      <c r="J330" s="68"/>
      <c r="K330" s="83"/>
      <c r="L330" s="83"/>
      <c r="M330" s="83"/>
      <c r="N330" s="63"/>
      <c r="O330" s="63"/>
      <c r="P330" s="84"/>
      <c r="Q330" s="250"/>
      <c r="R330" s="80"/>
      <c r="S330" s="250"/>
      <c r="T330" s="80"/>
      <c r="U330" s="80"/>
      <c r="V330" s="63"/>
      <c r="W330" s="85"/>
      <c r="X330" s="63"/>
      <c r="Y330" s="63"/>
      <c r="Z330" s="63"/>
      <c r="AA330" s="63"/>
      <c r="AB330" s="63"/>
      <c r="AC330" s="63"/>
      <c r="AD330" s="63"/>
      <c r="AE330" s="63"/>
      <c r="AF330" s="63"/>
      <c r="AG330" s="63"/>
      <c r="AH330" s="413"/>
      <c r="AI330" s="63"/>
    </row>
    <row r="331" spans="1:35" ht="15.75" customHeight="1">
      <c r="A331" s="81"/>
      <c r="B331" s="81"/>
      <c r="C331" s="82"/>
      <c r="D331" s="82"/>
      <c r="E331" s="82"/>
      <c r="F331" s="82"/>
      <c r="G331" s="82"/>
      <c r="H331" s="82"/>
      <c r="I331" s="82"/>
      <c r="J331" s="68"/>
      <c r="K331" s="83"/>
      <c r="L331" s="83"/>
      <c r="M331" s="83"/>
      <c r="N331" s="63"/>
      <c r="O331" s="63"/>
      <c r="P331" s="84"/>
      <c r="Q331" s="250"/>
      <c r="R331" s="80"/>
      <c r="S331" s="250"/>
      <c r="T331" s="80"/>
      <c r="U331" s="80"/>
      <c r="V331" s="63"/>
      <c r="W331" s="85"/>
      <c r="X331" s="63"/>
      <c r="Y331" s="63"/>
      <c r="Z331" s="63"/>
      <c r="AA331" s="63"/>
      <c r="AB331" s="63"/>
      <c r="AC331" s="63"/>
      <c r="AD331" s="63"/>
      <c r="AE331" s="63"/>
      <c r="AF331" s="63"/>
      <c r="AG331" s="63"/>
      <c r="AH331" s="413"/>
      <c r="AI331" s="63"/>
    </row>
    <row r="332" spans="1:35" ht="15.75" customHeight="1">
      <c r="A332" s="81"/>
      <c r="B332" s="81"/>
      <c r="C332" s="82"/>
      <c r="D332" s="82"/>
      <c r="E332" s="82"/>
      <c r="F332" s="82"/>
      <c r="G332" s="82"/>
      <c r="H332" s="82"/>
      <c r="I332" s="82"/>
      <c r="J332" s="68"/>
      <c r="K332" s="83"/>
      <c r="L332" s="83"/>
      <c r="M332" s="83"/>
      <c r="N332" s="63"/>
      <c r="O332" s="63"/>
      <c r="P332" s="84"/>
      <c r="Q332" s="250"/>
      <c r="R332" s="80"/>
      <c r="S332" s="250"/>
      <c r="T332" s="80"/>
      <c r="U332" s="80"/>
      <c r="V332" s="63"/>
      <c r="W332" s="85"/>
      <c r="X332" s="63"/>
      <c r="Y332" s="63"/>
      <c r="Z332" s="63"/>
      <c r="AA332" s="63"/>
      <c r="AB332" s="63"/>
      <c r="AC332" s="63"/>
      <c r="AD332" s="63"/>
      <c r="AE332" s="63"/>
      <c r="AF332" s="63"/>
      <c r="AG332" s="63"/>
      <c r="AH332" s="413"/>
      <c r="AI332" s="63"/>
    </row>
    <row r="333" spans="1:35" ht="15.75" customHeight="1">
      <c r="A333" s="81"/>
      <c r="B333" s="81"/>
      <c r="C333" s="82"/>
      <c r="D333" s="82"/>
      <c r="E333" s="82"/>
      <c r="F333" s="82"/>
      <c r="G333" s="82"/>
      <c r="H333" s="82"/>
      <c r="I333" s="82"/>
      <c r="J333" s="68"/>
      <c r="K333" s="83"/>
      <c r="L333" s="83"/>
      <c r="M333" s="83"/>
      <c r="N333" s="63"/>
      <c r="O333" s="63"/>
      <c r="P333" s="84"/>
      <c r="Q333" s="250"/>
      <c r="R333" s="80"/>
      <c r="S333" s="250"/>
      <c r="T333" s="80"/>
      <c r="U333" s="80"/>
      <c r="V333" s="63"/>
      <c r="W333" s="85"/>
      <c r="X333" s="63"/>
      <c r="Y333" s="63"/>
      <c r="Z333" s="63"/>
      <c r="AA333" s="63"/>
      <c r="AB333" s="63"/>
      <c r="AC333" s="63"/>
      <c r="AD333" s="63"/>
      <c r="AE333" s="63"/>
      <c r="AF333" s="63"/>
      <c r="AG333" s="63"/>
      <c r="AH333" s="413"/>
      <c r="AI333" s="63"/>
    </row>
    <row r="334" spans="1:35" ht="15.75" customHeight="1">
      <c r="A334" s="81"/>
      <c r="B334" s="81"/>
      <c r="C334" s="82"/>
      <c r="D334" s="82"/>
      <c r="E334" s="82"/>
      <c r="F334" s="82"/>
      <c r="G334" s="82"/>
      <c r="H334" s="82"/>
      <c r="I334" s="82"/>
      <c r="J334" s="68"/>
      <c r="K334" s="83"/>
      <c r="L334" s="83"/>
      <c r="M334" s="83"/>
      <c r="N334" s="63"/>
      <c r="O334" s="63"/>
      <c r="P334" s="84"/>
      <c r="Q334" s="250"/>
      <c r="R334" s="80"/>
      <c r="S334" s="250"/>
      <c r="T334" s="80"/>
      <c r="U334" s="80"/>
      <c r="V334" s="63"/>
      <c r="W334" s="85"/>
      <c r="X334" s="63"/>
      <c r="Y334" s="63"/>
      <c r="Z334" s="63"/>
      <c r="AA334" s="63"/>
      <c r="AB334" s="63"/>
      <c r="AC334" s="63"/>
      <c r="AD334" s="63"/>
      <c r="AE334" s="63"/>
      <c r="AF334" s="63"/>
      <c r="AG334" s="63"/>
      <c r="AH334" s="413"/>
      <c r="AI334" s="63"/>
    </row>
    <row r="335" spans="1:35" ht="15.75" customHeight="1">
      <c r="A335" s="81"/>
      <c r="B335" s="81"/>
      <c r="C335" s="82"/>
      <c r="D335" s="82"/>
      <c r="E335" s="82"/>
      <c r="F335" s="82"/>
      <c r="G335" s="82"/>
      <c r="H335" s="82"/>
      <c r="I335" s="82"/>
      <c r="J335" s="68"/>
      <c r="K335" s="83"/>
      <c r="L335" s="83"/>
      <c r="M335" s="83"/>
      <c r="N335" s="63"/>
      <c r="O335" s="63"/>
      <c r="P335" s="84"/>
      <c r="Q335" s="250"/>
      <c r="R335" s="80"/>
      <c r="S335" s="250"/>
      <c r="T335" s="80"/>
      <c r="U335" s="80"/>
      <c r="V335" s="63"/>
      <c r="W335" s="85"/>
      <c r="X335" s="63"/>
      <c r="Y335" s="63"/>
      <c r="Z335" s="63"/>
      <c r="AA335" s="63"/>
      <c r="AB335" s="63"/>
      <c r="AC335" s="63"/>
      <c r="AD335" s="63"/>
      <c r="AE335" s="63"/>
      <c r="AF335" s="63"/>
      <c r="AG335" s="63"/>
      <c r="AH335" s="413"/>
      <c r="AI335" s="63"/>
    </row>
    <row r="336" spans="1:35" ht="15.75" customHeight="1">
      <c r="A336" s="81"/>
      <c r="B336" s="81"/>
      <c r="C336" s="82"/>
      <c r="D336" s="82"/>
      <c r="E336" s="82"/>
      <c r="F336" s="82"/>
      <c r="G336" s="82"/>
      <c r="H336" s="82"/>
      <c r="I336" s="82"/>
      <c r="J336" s="68"/>
      <c r="K336" s="83"/>
      <c r="L336" s="83"/>
      <c r="M336" s="83"/>
      <c r="N336" s="63"/>
      <c r="O336" s="63"/>
      <c r="P336" s="84"/>
      <c r="Q336" s="250"/>
      <c r="R336" s="80"/>
      <c r="S336" s="250"/>
      <c r="T336" s="80"/>
      <c r="U336" s="80"/>
      <c r="V336" s="63"/>
      <c r="W336" s="85"/>
      <c r="X336" s="63"/>
      <c r="Y336" s="63"/>
      <c r="Z336" s="63"/>
      <c r="AA336" s="63"/>
      <c r="AB336" s="63"/>
      <c r="AC336" s="63"/>
      <c r="AD336" s="63"/>
      <c r="AE336" s="63"/>
      <c r="AF336" s="63"/>
      <c r="AG336" s="63"/>
      <c r="AH336" s="413"/>
      <c r="AI336" s="63"/>
    </row>
    <row r="337" spans="1:35" ht="15.75" customHeight="1">
      <c r="A337" s="81"/>
      <c r="B337" s="81"/>
      <c r="C337" s="82"/>
      <c r="D337" s="82"/>
      <c r="E337" s="82"/>
      <c r="F337" s="82"/>
      <c r="G337" s="82"/>
      <c r="H337" s="82"/>
      <c r="I337" s="82"/>
      <c r="J337" s="68"/>
      <c r="K337" s="83"/>
      <c r="L337" s="83"/>
      <c r="M337" s="83"/>
      <c r="N337" s="63"/>
      <c r="O337" s="63"/>
      <c r="P337" s="84"/>
      <c r="Q337" s="250"/>
      <c r="R337" s="80"/>
      <c r="S337" s="250"/>
      <c r="T337" s="80"/>
      <c r="U337" s="80"/>
      <c r="V337" s="63"/>
      <c r="W337" s="85"/>
      <c r="X337" s="63"/>
      <c r="Y337" s="63"/>
      <c r="Z337" s="63"/>
      <c r="AA337" s="63"/>
      <c r="AB337" s="63"/>
      <c r="AC337" s="63"/>
      <c r="AD337" s="63"/>
      <c r="AE337" s="63"/>
      <c r="AF337" s="63"/>
      <c r="AG337" s="63"/>
      <c r="AH337" s="413"/>
      <c r="AI337" s="63"/>
    </row>
    <row r="338" spans="1:35" ht="15.75" customHeight="1">
      <c r="A338" s="81"/>
      <c r="B338" s="81"/>
      <c r="C338" s="82"/>
      <c r="D338" s="82"/>
      <c r="E338" s="82"/>
      <c r="F338" s="82"/>
      <c r="G338" s="82"/>
      <c r="H338" s="82"/>
      <c r="I338" s="82"/>
      <c r="J338" s="68"/>
      <c r="K338" s="83"/>
      <c r="L338" s="83"/>
      <c r="M338" s="83"/>
      <c r="N338" s="63"/>
      <c r="O338" s="63"/>
      <c r="P338" s="84"/>
      <c r="Q338" s="250"/>
      <c r="R338" s="80"/>
      <c r="S338" s="250"/>
      <c r="T338" s="80"/>
      <c r="U338" s="80"/>
      <c r="V338" s="63"/>
      <c r="W338" s="85"/>
      <c r="X338" s="63"/>
      <c r="Y338" s="63"/>
      <c r="Z338" s="63"/>
      <c r="AA338" s="63"/>
      <c r="AB338" s="63"/>
      <c r="AC338" s="63"/>
      <c r="AD338" s="63"/>
      <c r="AE338" s="63"/>
      <c r="AF338" s="63"/>
      <c r="AG338" s="63"/>
      <c r="AH338" s="413"/>
      <c r="AI338" s="63"/>
    </row>
    <row r="339" spans="1:35" ht="15.75" customHeight="1">
      <c r="A339" s="81"/>
      <c r="B339" s="81"/>
      <c r="C339" s="82"/>
      <c r="D339" s="82"/>
      <c r="E339" s="82"/>
      <c r="F339" s="82"/>
      <c r="G339" s="82"/>
      <c r="H339" s="82"/>
      <c r="I339" s="82"/>
      <c r="J339" s="68"/>
      <c r="K339" s="83"/>
      <c r="L339" s="83"/>
      <c r="M339" s="83"/>
      <c r="N339" s="63"/>
      <c r="O339" s="63"/>
      <c r="P339" s="84"/>
      <c r="Q339" s="250"/>
      <c r="R339" s="80"/>
      <c r="S339" s="250"/>
      <c r="T339" s="80"/>
      <c r="U339" s="80"/>
      <c r="V339" s="63"/>
      <c r="W339" s="85"/>
      <c r="X339" s="63"/>
      <c r="Y339" s="63"/>
      <c r="Z339" s="63"/>
      <c r="AA339" s="63"/>
      <c r="AB339" s="63"/>
      <c r="AC339" s="63"/>
      <c r="AD339" s="63"/>
      <c r="AE339" s="63"/>
      <c r="AF339" s="63"/>
      <c r="AG339" s="63"/>
      <c r="AH339" s="413"/>
      <c r="AI339" s="63"/>
    </row>
    <row r="340" spans="1:35" ht="15.75" customHeight="1">
      <c r="A340" s="81"/>
      <c r="B340" s="81"/>
      <c r="C340" s="82"/>
      <c r="D340" s="82"/>
      <c r="E340" s="82"/>
      <c r="F340" s="82"/>
      <c r="G340" s="82"/>
      <c r="H340" s="82"/>
      <c r="I340" s="82"/>
      <c r="J340" s="68"/>
      <c r="K340" s="83"/>
      <c r="L340" s="83"/>
      <c r="M340" s="83"/>
      <c r="N340" s="63"/>
      <c r="O340" s="63"/>
      <c r="P340" s="84"/>
      <c r="Q340" s="250"/>
      <c r="R340" s="80"/>
      <c r="S340" s="250"/>
      <c r="T340" s="80"/>
      <c r="U340" s="80"/>
      <c r="V340" s="63"/>
      <c r="W340" s="85"/>
      <c r="X340" s="63"/>
      <c r="Y340" s="63"/>
      <c r="Z340" s="63"/>
      <c r="AA340" s="63"/>
      <c r="AB340" s="63"/>
      <c r="AC340" s="63"/>
      <c r="AD340" s="63"/>
      <c r="AE340" s="63"/>
      <c r="AF340" s="63"/>
      <c r="AG340" s="63"/>
      <c r="AH340" s="413"/>
      <c r="AI340" s="63"/>
    </row>
    <row r="341" spans="1:35" ht="15.75" customHeight="1">
      <c r="A341" s="81"/>
      <c r="B341" s="81"/>
      <c r="C341" s="82"/>
      <c r="D341" s="82"/>
      <c r="E341" s="82"/>
      <c r="F341" s="82"/>
      <c r="G341" s="82"/>
      <c r="H341" s="82"/>
      <c r="I341" s="82"/>
      <c r="J341" s="68"/>
      <c r="K341" s="83"/>
      <c r="L341" s="83"/>
      <c r="M341" s="83"/>
      <c r="N341" s="63"/>
      <c r="O341" s="63"/>
      <c r="P341" s="84"/>
      <c r="Q341" s="250"/>
      <c r="R341" s="80"/>
      <c r="S341" s="250"/>
      <c r="T341" s="80"/>
      <c r="U341" s="80"/>
      <c r="V341" s="63"/>
      <c r="W341" s="85"/>
      <c r="X341" s="63"/>
      <c r="Y341" s="63"/>
      <c r="Z341" s="63"/>
      <c r="AA341" s="63"/>
      <c r="AB341" s="63"/>
      <c r="AC341" s="63"/>
      <c r="AD341" s="63"/>
      <c r="AE341" s="63"/>
      <c r="AF341" s="63"/>
      <c r="AG341" s="63"/>
      <c r="AH341" s="413"/>
      <c r="AI341" s="63"/>
    </row>
    <row r="342" spans="1:35" ht="15.75" customHeight="1">
      <c r="A342" s="81"/>
      <c r="B342" s="81"/>
      <c r="C342" s="82"/>
      <c r="D342" s="82"/>
      <c r="E342" s="82"/>
      <c r="F342" s="82"/>
      <c r="G342" s="82"/>
      <c r="H342" s="82"/>
      <c r="I342" s="82"/>
      <c r="J342" s="68"/>
      <c r="K342" s="83"/>
      <c r="L342" s="83"/>
      <c r="M342" s="83"/>
      <c r="N342" s="63"/>
      <c r="O342" s="63"/>
      <c r="P342" s="84"/>
      <c r="Q342" s="250"/>
      <c r="R342" s="80"/>
      <c r="S342" s="250"/>
      <c r="T342" s="80"/>
      <c r="U342" s="80"/>
      <c r="V342" s="63"/>
      <c r="W342" s="85"/>
      <c r="X342" s="63"/>
      <c r="Y342" s="63"/>
      <c r="Z342" s="63"/>
      <c r="AA342" s="63"/>
      <c r="AB342" s="63"/>
      <c r="AC342" s="63"/>
      <c r="AD342" s="63"/>
      <c r="AE342" s="63"/>
      <c r="AF342" s="63"/>
      <c r="AG342" s="63"/>
      <c r="AH342" s="413"/>
      <c r="AI342" s="63"/>
    </row>
    <row r="343" spans="1:35" ht="15.75" customHeight="1">
      <c r="A343" s="81"/>
      <c r="B343" s="81"/>
      <c r="C343" s="82"/>
      <c r="D343" s="82"/>
      <c r="E343" s="82"/>
      <c r="F343" s="82"/>
      <c r="G343" s="82"/>
      <c r="H343" s="82"/>
      <c r="I343" s="82"/>
      <c r="J343" s="68"/>
      <c r="K343" s="83"/>
      <c r="L343" s="83"/>
      <c r="M343" s="83"/>
      <c r="N343" s="63"/>
      <c r="O343" s="63"/>
      <c r="P343" s="84"/>
      <c r="Q343" s="250"/>
      <c r="R343" s="80"/>
      <c r="S343" s="250"/>
      <c r="T343" s="80"/>
      <c r="U343" s="80"/>
      <c r="V343" s="63"/>
      <c r="W343" s="85"/>
      <c r="X343" s="63"/>
      <c r="Y343" s="63"/>
      <c r="Z343" s="63"/>
      <c r="AA343" s="63"/>
      <c r="AB343" s="63"/>
      <c r="AC343" s="63"/>
      <c r="AD343" s="63"/>
      <c r="AE343" s="63"/>
      <c r="AF343" s="63"/>
      <c r="AG343" s="63"/>
      <c r="AH343" s="413"/>
      <c r="AI343" s="63"/>
    </row>
    <row r="344" spans="1:35" ht="15.75" customHeight="1">
      <c r="A344" s="81"/>
      <c r="B344" s="81"/>
      <c r="C344" s="82"/>
      <c r="D344" s="82"/>
      <c r="E344" s="82"/>
      <c r="F344" s="82"/>
      <c r="G344" s="82"/>
      <c r="H344" s="82"/>
      <c r="I344" s="82"/>
      <c r="J344" s="68"/>
      <c r="K344" s="83"/>
      <c r="L344" s="83"/>
      <c r="M344" s="83"/>
      <c r="N344" s="63"/>
      <c r="O344" s="63"/>
      <c r="P344" s="84"/>
      <c r="Q344" s="250"/>
      <c r="R344" s="80"/>
      <c r="S344" s="250"/>
      <c r="T344" s="80"/>
      <c r="U344" s="80"/>
      <c r="V344" s="63"/>
      <c r="W344" s="85"/>
      <c r="X344" s="63"/>
      <c r="Y344" s="63"/>
      <c r="Z344" s="63"/>
      <c r="AA344" s="63"/>
      <c r="AB344" s="63"/>
      <c r="AC344" s="63"/>
      <c r="AD344" s="63"/>
      <c r="AE344" s="63"/>
      <c r="AF344" s="63"/>
      <c r="AG344" s="63"/>
      <c r="AH344" s="413"/>
      <c r="AI344" s="63"/>
    </row>
    <row r="345" spans="1:35" ht="15.75" customHeight="1">
      <c r="A345" s="81"/>
      <c r="B345" s="81"/>
      <c r="C345" s="82"/>
      <c r="D345" s="82"/>
      <c r="E345" s="82"/>
      <c r="F345" s="82"/>
      <c r="G345" s="82"/>
      <c r="H345" s="82"/>
      <c r="I345" s="82"/>
      <c r="J345" s="68"/>
      <c r="K345" s="83"/>
      <c r="L345" s="83"/>
      <c r="M345" s="83"/>
      <c r="N345" s="63"/>
      <c r="O345" s="63"/>
      <c r="P345" s="84"/>
      <c r="Q345" s="250"/>
      <c r="R345" s="80"/>
      <c r="S345" s="250"/>
      <c r="T345" s="80"/>
      <c r="U345" s="80"/>
      <c r="V345" s="63"/>
      <c r="W345" s="85"/>
      <c r="X345" s="63"/>
      <c r="Y345" s="63"/>
      <c r="Z345" s="63"/>
      <c r="AA345" s="63"/>
      <c r="AB345" s="63"/>
      <c r="AC345" s="63"/>
      <c r="AD345" s="63"/>
      <c r="AE345" s="63"/>
      <c r="AF345" s="63"/>
      <c r="AG345" s="63"/>
      <c r="AH345" s="413"/>
      <c r="AI345" s="63"/>
    </row>
    <row r="346" spans="1:35" ht="15.75" customHeight="1">
      <c r="A346" s="81"/>
      <c r="B346" s="81"/>
      <c r="C346" s="82"/>
      <c r="D346" s="82"/>
      <c r="E346" s="82"/>
      <c r="F346" s="82"/>
      <c r="G346" s="82"/>
      <c r="H346" s="82"/>
      <c r="I346" s="82"/>
      <c r="J346" s="68"/>
      <c r="K346" s="83"/>
      <c r="L346" s="83"/>
      <c r="M346" s="83"/>
      <c r="N346" s="63"/>
      <c r="O346" s="63"/>
      <c r="P346" s="84"/>
      <c r="Q346" s="250"/>
      <c r="R346" s="80"/>
      <c r="S346" s="250"/>
      <c r="T346" s="80"/>
      <c r="U346" s="80"/>
      <c r="V346" s="63"/>
      <c r="W346" s="85"/>
      <c r="X346" s="63"/>
      <c r="Y346" s="63"/>
      <c r="Z346" s="63"/>
      <c r="AA346" s="63"/>
      <c r="AB346" s="63"/>
      <c r="AC346" s="63"/>
      <c r="AD346" s="63"/>
      <c r="AE346" s="63"/>
      <c r="AF346" s="63"/>
      <c r="AG346" s="63"/>
      <c r="AH346" s="413"/>
      <c r="AI346" s="63"/>
    </row>
    <row r="347" spans="1:35" ht="15.75" customHeight="1">
      <c r="A347" s="81"/>
      <c r="B347" s="81"/>
      <c r="C347" s="82"/>
      <c r="D347" s="82"/>
      <c r="E347" s="82"/>
      <c r="F347" s="82"/>
      <c r="G347" s="82"/>
      <c r="H347" s="82"/>
      <c r="I347" s="82"/>
      <c r="J347" s="68"/>
      <c r="K347" s="83"/>
      <c r="L347" s="83"/>
      <c r="M347" s="83"/>
      <c r="N347" s="63"/>
      <c r="O347" s="63"/>
      <c r="P347" s="84"/>
      <c r="Q347" s="250"/>
      <c r="R347" s="80"/>
      <c r="S347" s="250"/>
      <c r="T347" s="80"/>
      <c r="U347" s="80"/>
      <c r="V347" s="63"/>
      <c r="W347" s="85"/>
      <c r="X347" s="63"/>
      <c r="Y347" s="63"/>
      <c r="Z347" s="63"/>
      <c r="AA347" s="63"/>
      <c r="AB347" s="63"/>
      <c r="AC347" s="63"/>
      <c r="AD347" s="63"/>
      <c r="AE347" s="63"/>
      <c r="AF347" s="63"/>
      <c r="AG347" s="63"/>
      <c r="AH347" s="413"/>
      <c r="AI347" s="63"/>
    </row>
    <row r="348" spans="1:35" ht="15.75" customHeight="1">
      <c r="A348" s="81"/>
      <c r="B348" s="81"/>
      <c r="C348" s="82"/>
      <c r="D348" s="82"/>
      <c r="E348" s="82"/>
      <c r="F348" s="82"/>
      <c r="G348" s="82"/>
      <c r="H348" s="82"/>
      <c r="I348" s="82"/>
      <c r="J348" s="68"/>
      <c r="K348" s="83"/>
      <c r="L348" s="83"/>
      <c r="M348" s="83"/>
      <c r="N348" s="63"/>
      <c r="O348" s="63"/>
      <c r="P348" s="84"/>
      <c r="Q348" s="250"/>
      <c r="R348" s="80"/>
      <c r="S348" s="250"/>
      <c r="T348" s="80"/>
      <c r="U348" s="80"/>
      <c r="V348" s="63"/>
      <c r="W348" s="85"/>
      <c r="X348" s="63"/>
      <c r="Y348" s="63"/>
      <c r="Z348" s="63"/>
      <c r="AA348" s="63"/>
      <c r="AB348" s="63"/>
      <c r="AC348" s="63"/>
      <c r="AD348" s="63"/>
      <c r="AE348" s="63"/>
      <c r="AF348" s="63"/>
      <c r="AG348" s="63"/>
      <c r="AH348" s="413"/>
      <c r="AI348" s="63"/>
    </row>
    <row r="349" spans="1:35" ht="15.75" customHeight="1">
      <c r="A349" s="81"/>
      <c r="B349" s="81"/>
      <c r="C349" s="82"/>
      <c r="D349" s="82"/>
      <c r="E349" s="82"/>
      <c r="F349" s="82"/>
      <c r="G349" s="82"/>
      <c r="H349" s="82"/>
      <c r="I349" s="82"/>
      <c r="J349" s="68"/>
      <c r="K349" s="83"/>
      <c r="L349" s="83"/>
      <c r="M349" s="83"/>
      <c r="N349" s="63"/>
      <c r="O349" s="63"/>
      <c r="P349" s="84"/>
      <c r="Q349" s="250"/>
      <c r="R349" s="80"/>
      <c r="S349" s="250"/>
      <c r="T349" s="80"/>
      <c r="U349" s="80"/>
      <c r="V349" s="63"/>
      <c r="W349" s="85"/>
      <c r="X349" s="63"/>
      <c r="Y349" s="63"/>
      <c r="Z349" s="63"/>
      <c r="AA349" s="63"/>
      <c r="AB349" s="63"/>
      <c r="AC349" s="63"/>
      <c r="AD349" s="63"/>
      <c r="AE349" s="63"/>
      <c r="AF349" s="63"/>
      <c r="AG349" s="63"/>
      <c r="AH349" s="413"/>
      <c r="AI349" s="63"/>
    </row>
    <row r="350" spans="1:35" ht="15.75" customHeight="1">
      <c r="A350" s="81"/>
      <c r="B350" s="81"/>
      <c r="C350" s="82"/>
      <c r="D350" s="82"/>
      <c r="E350" s="82"/>
      <c r="F350" s="82"/>
      <c r="G350" s="82"/>
      <c r="H350" s="82"/>
      <c r="I350" s="82"/>
      <c r="J350" s="68"/>
      <c r="K350" s="83"/>
      <c r="L350" s="83"/>
      <c r="M350" s="83"/>
      <c r="N350" s="63"/>
      <c r="O350" s="63"/>
      <c r="P350" s="84"/>
      <c r="Q350" s="250"/>
      <c r="R350" s="80"/>
      <c r="S350" s="250"/>
      <c r="T350" s="80"/>
      <c r="U350" s="80"/>
      <c r="V350" s="63"/>
      <c r="W350" s="85"/>
      <c r="X350" s="63"/>
      <c r="Y350" s="63"/>
      <c r="Z350" s="63"/>
      <c r="AA350" s="63"/>
      <c r="AB350" s="63"/>
      <c r="AC350" s="63"/>
      <c r="AD350" s="63"/>
      <c r="AE350" s="63"/>
      <c r="AF350" s="63"/>
      <c r="AG350" s="63"/>
      <c r="AH350" s="413"/>
      <c r="AI350" s="63"/>
    </row>
    <row r="351" spans="1:35" ht="15.75" customHeight="1">
      <c r="A351" s="81"/>
      <c r="B351" s="81"/>
      <c r="C351" s="82"/>
      <c r="D351" s="82"/>
      <c r="E351" s="82"/>
      <c r="F351" s="82"/>
      <c r="G351" s="82"/>
      <c r="H351" s="82"/>
      <c r="I351" s="82"/>
      <c r="J351" s="68"/>
      <c r="K351" s="83"/>
      <c r="L351" s="83"/>
      <c r="M351" s="83"/>
      <c r="N351" s="63"/>
      <c r="O351" s="63"/>
      <c r="P351" s="84"/>
      <c r="Q351" s="250"/>
      <c r="R351" s="80"/>
      <c r="S351" s="250"/>
      <c r="T351" s="80"/>
      <c r="U351" s="80"/>
      <c r="V351" s="63"/>
      <c r="W351" s="85"/>
      <c r="X351" s="63"/>
      <c r="Y351" s="63"/>
      <c r="Z351" s="63"/>
      <c r="AA351" s="63"/>
      <c r="AB351" s="63"/>
      <c r="AC351" s="63"/>
      <c r="AD351" s="63"/>
      <c r="AE351" s="63"/>
      <c r="AF351" s="63"/>
      <c r="AG351" s="63"/>
      <c r="AH351" s="413"/>
      <c r="AI351" s="63"/>
    </row>
    <row r="352" spans="1:35" ht="15.75" customHeight="1">
      <c r="A352" s="81"/>
      <c r="B352" s="81"/>
      <c r="C352" s="82"/>
      <c r="D352" s="82"/>
      <c r="E352" s="82"/>
      <c r="F352" s="82"/>
      <c r="G352" s="82"/>
      <c r="H352" s="82"/>
      <c r="I352" s="82"/>
      <c r="J352" s="68"/>
      <c r="K352" s="83"/>
      <c r="L352" s="83"/>
      <c r="M352" s="83"/>
      <c r="N352" s="63"/>
      <c r="O352" s="63"/>
      <c r="P352" s="84"/>
      <c r="Q352" s="250"/>
      <c r="R352" s="80"/>
      <c r="S352" s="250"/>
      <c r="T352" s="80"/>
      <c r="U352" s="80"/>
      <c r="V352" s="63"/>
      <c r="W352" s="85"/>
      <c r="X352" s="63"/>
      <c r="Y352" s="63"/>
      <c r="Z352" s="63"/>
      <c r="AA352" s="63"/>
      <c r="AB352" s="63"/>
      <c r="AC352" s="63"/>
      <c r="AD352" s="63"/>
      <c r="AE352" s="63"/>
      <c r="AF352" s="63"/>
      <c r="AG352" s="63"/>
      <c r="AH352" s="413"/>
      <c r="AI352" s="63"/>
    </row>
    <row r="353" spans="1:35" ht="15.75" customHeight="1">
      <c r="A353" s="81"/>
      <c r="B353" s="81"/>
      <c r="C353" s="82"/>
      <c r="D353" s="82"/>
      <c r="E353" s="82"/>
      <c r="F353" s="82"/>
      <c r="G353" s="82"/>
      <c r="H353" s="82"/>
      <c r="I353" s="82"/>
      <c r="J353" s="68"/>
      <c r="K353" s="83"/>
      <c r="L353" s="83"/>
      <c r="M353" s="83"/>
      <c r="N353" s="63"/>
      <c r="O353" s="63"/>
      <c r="P353" s="84"/>
      <c r="Q353" s="250"/>
      <c r="R353" s="80"/>
      <c r="S353" s="250"/>
      <c r="T353" s="80"/>
      <c r="U353" s="80"/>
      <c r="V353" s="63"/>
      <c r="W353" s="85"/>
      <c r="X353" s="63"/>
      <c r="Y353" s="63"/>
      <c r="Z353" s="63"/>
      <c r="AA353" s="63"/>
      <c r="AB353" s="63"/>
      <c r="AC353" s="63"/>
      <c r="AD353" s="63"/>
      <c r="AE353" s="63"/>
      <c r="AF353" s="63"/>
      <c r="AG353" s="63"/>
      <c r="AH353" s="413"/>
      <c r="AI353" s="63"/>
    </row>
    <row r="354" spans="1:35" ht="15.75" customHeight="1">
      <c r="A354" s="81"/>
      <c r="B354" s="81"/>
      <c r="C354" s="82"/>
      <c r="D354" s="82"/>
      <c r="E354" s="82"/>
      <c r="F354" s="82"/>
      <c r="G354" s="82"/>
      <c r="H354" s="82"/>
      <c r="I354" s="82"/>
      <c r="J354" s="68"/>
      <c r="K354" s="83"/>
      <c r="L354" s="83"/>
      <c r="M354" s="83"/>
      <c r="N354" s="63"/>
      <c r="O354" s="63"/>
      <c r="P354" s="84"/>
      <c r="Q354" s="250"/>
      <c r="R354" s="80"/>
      <c r="S354" s="250"/>
      <c r="T354" s="80"/>
      <c r="U354" s="80"/>
      <c r="V354" s="63"/>
      <c r="W354" s="85"/>
      <c r="X354" s="63"/>
      <c r="Y354" s="63"/>
      <c r="Z354" s="63"/>
      <c r="AA354" s="63"/>
      <c r="AB354" s="63"/>
      <c r="AC354" s="63"/>
      <c r="AD354" s="63"/>
      <c r="AE354" s="63"/>
      <c r="AF354" s="63"/>
      <c r="AG354" s="63"/>
      <c r="AH354" s="413"/>
      <c r="AI354" s="63"/>
    </row>
    <row r="355" spans="1:35" ht="15.75" customHeight="1">
      <c r="A355" s="81"/>
      <c r="B355" s="81"/>
      <c r="C355" s="82"/>
      <c r="D355" s="82"/>
      <c r="E355" s="82"/>
      <c r="F355" s="82"/>
      <c r="G355" s="82"/>
      <c r="H355" s="82"/>
      <c r="I355" s="82"/>
      <c r="J355" s="68"/>
      <c r="K355" s="83"/>
      <c r="L355" s="83"/>
      <c r="M355" s="83"/>
      <c r="N355" s="63"/>
      <c r="O355" s="63"/>
      <c r="P355" s="84"/>
      <c r="Q355" s="250"/>
      <c r="R355" s="80"/>
      <c r="S355" s="250"/>
      <c r="T355" s="80"/>
      <c r="U355" s="80"/>
      <c r="V355" s="63"/>
      <c r="W355" s="85"/>
      <c r="X355" s="63"/>
      <c r="Y355" s="63"/>
      <c r="Z355" s="63"/>
      <c r="AA355" s="63"/>
      <c r="AB355" s="63"/>
      <c r="AC355" s="63"/>
      <c r="AD355" s="63"/>
      <c r="AE355" s="63"/>
      <c r="AF355" s="63"/>
      <c r="AG355" s="63"/>
      <c r="AH355" s="413"/>
      <c r="AI355" s="63"/>
    </row>
    <row r="356" spans="1:35" ht="15.75" customHeight="1">
      <c r="A356" s="81"/>
      <c r="B356" s="81"/>
      <c r="C356" s="82"/>
      <c r="D356" s="82"/>
      <c r="E356" s="82"/>
      <c r="F356" s="82"/>
      <c r="G356" s="82"/>
      <c r="H356" s="82"/>
      <c r="I356" s="82"/>
      <c r="J356" s="68"/>
      <c r="K356" s="83"/>
      <c r="L356" s="83"/>
      <c r="M356" s="83"/>
      <c r="N356" s="63"/>
      <c r="O356" s="63"/>
      <c r="P356" s="84"/>
      <c r="Q356" s="250"/>
      <c r="R356" s="80"/>
      <c r="S356" s="250"/>
      <c r="T356" s="80"/>
      <c r="U356" s="80"/>
      <c r="V356" s="63"/>
      <c r="W356" s="85"/>
      <c r="X356" s="63"/>
      <c r="Y356" s="63"/>
      <c r="Z356" s="63"/>
      <c r="AA356" s="63"/>
      <c r="AB356" s="63"/>
      <c r="AC356" s="63"/>
      <c r="AD356" s="63"/>
      <c r="AE356" s="63"/>
      <c r="AF356" s="63"/>
      <c r="AG356" s="63"/>
      <c r="AH356" s="413"/>
      <c r="AI356" s="63"/>
    </row>
    <row r="357" spans="1:35" ht="15.75" customHeight="1">
      <c r="A357" s="81"/>
      <c r="B357" s="81"/>
      <c r="C357" s="82"/>
      <c r="D357" s="82"/>
      <c r="E357" s="82"/>
      <c r="F357" s="82"/>
      <c r="G357" s="82"/>
      <c r="H357" s="82"/>
      <c r="I357" s="82"/>
      <c r="J357" s="68"/>
      <c r="K357" s="83"/>
      <c r="L357" s="83"/>
      <c r="M357" s="83"/>
      <c r="N357" s="63"/>
      <c r="O357" s="63"/>
      <c r="P357" s="84"/>
      <c r="Q357" s="250"/>
      <c r="R357" s="80"/>
      <c r="S357" s="250"/>
      <c r="T357" s="80"/>
      <c r="U357" s="80"/>
      <c r="V357" s="63"/>
      <c r="W357" s="85"/>
      <c r="X357" s="63"/>
      <c r="Y357" s="63"/>
      <c r="Z357" s="63"/>
      <c r="AA357" s="63"/>
      <c r="AB357" s="63"/>
      <c r="AC357" s="63"/>
      <c r="AD357" s="63"/>
      <c r="AE357" s="63"/>
      <c r="AF357" s="63"/>
      <c r="AG357" s="63"/>
      <c r="AH357" s="413"/>
      <c r="AI357" s="63"/>
    </row>
    <row r="358" spans="1:35" ht="15.75" customHeight="1">
      <c r="A358" s="81"/>
      <c r="B358" s="81"/>
      <c r="C358" s="82"/>
      <c r="D358" s="82"/>
      <c r="E358" s="82"/>
      <c r="F358" s="82"/>
      <c r="G358" s="82"/>
      <c r="H358" s="82"/>
      <c r="I358" s="82"/>
      <c r="J358" s="68"/>
      <c r="K358" s="83"/>
      <c r="L358" s="83"/>
      <c r="M358" s="83"/>
      <c r="N358" s="63"/>
      <c r="O358" s="63"/>
      <c r="P358" s="84"/>
      <c r="Q358" s="250"/>
      <c r="R358" s="80"/>
      <c r="S358" s="250"/>
      <c r="T358" s="80"/>
      <c r="U358" s="80"/>
      <c r="V358" s="63"/>
      <c r="W358" s="85"/>
      <c r="X358" s="63"/>
      <c r="Y358" s="63"/>
      <c r="Z358" s="63"/>
      <c r="AA358" s="63"/>
      <c r="AB358" s="63"/>
      <c r="AC358" s="63"/>
      <c r="AD358" s="63"/>
      <c r="AE358" s="63"/>
      <c r="AF358" s="63"/>
      <c r="AG358" s="63"/>
      <c r="AH358" s="413"/>
      <c r="AI358" s="63"/>
    </row>
    <row r="359" spans="1:35" ht="15.75" customHeight="1">
      <c r="A359" s="81"/>
      <c r="B359" s="81"/>
      <c r="C359" s="82"/>
      <c r="D359" s="82"/>
      <c r="E359" s="82"/>
      <c r="F359" s="82"/>
      <c r="G359" s="82"/>
      <c r="H359" s="82"/>
      <c r="I359" s="82"/>
      <c r="J359" s="68"/>
      <c r="K359" s="83"/>
      <c r="L359" s="83"/>
      <c r="M359" s="83"/>
      <c r="N359" s="63"/>
      <c r="O359" s="63"/>
      <c r="P359" s="84"/>
      <c r="Q359" s="250"/>
      <c r="R359" s="80"/>
      <c r="S359" s="250"/>
      <c r="T359" s="80"/>
      <c r="U359" s="80"/>
      <c r="V359" s="63"/>
      <c r="W359" s="85"/>
      <c r="X359" s="63"/>
      <c r="Y359" s="63"/>
      <c r="Z359" s="63"/>
      <c r="AA359" s="63"/>
      <c r="AB359" s="63"/>
      <c r="AC359" s="63"/>
      <c r="AD359" s="63"/>
      <c r="AE359" s="63"/>
      <c r="AF359" s="63"/>
      <c r="AG359" s="63"/>
      <c r="AH359" s="413"/>
      <c r="AI359" s="63"/>
    </row>
    <row r="360" spans="1:35" ht="15.75" customHeight="1">
      <c r="A360" s="81"/>
      <c r="B360" s="81"/>
      <c r="C360" s="82"/>
      <c r="D360" s="82"/>
      <c r="E360" s="82"/>
      <c r="F360" s="82"/>
      <c r="G360" s="82"/>
      <c r="H360" s="82"/>
      <c r="I360" s="82"/>
      <c r="J360" s="68"/>
      <c r="K360" s="83"/>
      <c r="L360" s="83"/>
      <c r="M360" s="83"/>
      <c r="N360" s="63"/>
      <c r="O360" s="63"/>
      <c r="P360" s="84"/>
      <c r="Q360" s="250"/>
      <c r="R360" s="80"/>
      <c r="S360" s="250"/>
      <c r="T360" s="80"/>
      <c r="U360" s="80"/>
      <c r="V360" s="63"/>
      <c r="W360" s="85"/>
      <c r="X360" s="63"/>
      <c r="Y360" s="63"/>
      <c r="Z360" s="63"/>
      <c r="AA360" s="63"/>
      <c r="AB360" s="63"/>
      <c r="AC360" s="63"/>
      <c r="AD360" s="63"/>
      <c r="AE360" s="63"/>
      <c r="AF360" s="63"/>
      <c r="AG360" s="63"/>
      <c r="AH360" s="413"/>
      <c r="AI360" s="63"/>
    </row>
    <row r="361" spans="1:35" ht="15.75" customHeight="1">
      <c r="A361" s="81"/>
      <c r="B361" s="81"/>
      <c r="C361" s="82"/>
      <c r="D361" s="82"/>
      <c r="E361" s="82"/>
      <c r="F361" s="82"/>
      <c r="G361" s="82"/>
      <c r="H361" s="82"/>
      <c r="I361" s="82"/>
      <c r="J361" s="68"/>
      <c r="K361" s="83"/>
      <c r="L361" s="83"/>
      <c r="M361" s="83"/>
      <c r="N361" s="63"/>
      <c r="O361" s="63"/>
      <c r="P361" s="84"/>
      <c r="Q361" s="250"/>
      <c r="R361" s="80"/>
      <c r="S361" s="250"/>
      <c r="T361" s="80"/>
      <c r="U361" s="80"/>
      <c r="V361" s="63"/>
      <c r="W361" s="85"/>
      <c r="X361" s="63"/>
      <c r="Y361" s="63"/>
      <c r="Z361" s="63"/>
      <c r="AA361" s="63"/>
      <c r="AB361" s="63"/>
      <c r="AC361" s="63"/>
      <c r="AD361" s="63"/>
      <c r="AE361" s="63"/>
      <c r="AF361" s="63"/>
      <c r="AG361" s="63"/>
      <c r="AH361" s="413"/>
      <c r="AI361" s="63"/>
    </row>
    <row r="362" spans="1:35" ht="15.75" customHeight="1">
      <c r="A362" s="81"/>
      <c r="B362" s="81"/>
      <c r="C362" s="82"/>
      <c r="D362" s="82"/>
      <c r="E362" s="82"/>
      <c r="F362" s="82"/>
      <c r="G362" s="82"/>
      <c r="H362" s="82"/>
      <c r="I362" s="82"/>
      <c r="J362" s="68"/>
      <c r="K362" s="83"/>
      <c r="L362" s="83"/>
      <c r="M362" s="83"/>
      <c r="N362" s="63"/>
      <c r="O362" s="63"/>
      <c r="P362" s="84"/>
      <c r="Q362" s="250"/>
      <c r="R362" s="80"/>
      <c r="S362" s="250"/>
      <c r="T362" s="80"/>
      <c r="U362" s="80"/>
      <c r="V362" s="63"/>
      <c r="W362" s="85"/>
      <c r="X362" s="63"/>
      <c r="Y362" s="63"/>
      <c r="Z362" s="63"/>
      <c r="AA362" s="63"/>
      <c r="AB362" s="63"/>
      <c r="AC362" s="63"/>
      <c r="AD362" s="63"/>
      <c r="AE362" s="63"/>
      <c r="AF362" s="63"/>
      <c r="AG362" s="63"/>
      <c r="AH362" s="413"/>
      <c r="AI362" s="63"/>
    </row>
    <row r="363" spans="1:35" ht="15.75" customHeight="1">
      <c r="A363" s="81"/>
      <c r="B363" s="81"/>
      <c r="C363" s="82"/>
      <c r="D363" s="82"/>
      <c r="E363" s="82"/>
      <c r="F363" s="82"/>
      <c r="G363" s="82"/>
      <c r="H363" s="82"/>
      <c r="I363" s="82"/>
      <c r="J363" s="68"/>
      <c r="K363" s="83"/>
      <c r="L363" s="83"/>
      <c r="M363" s="83"/>
      <c r="N363" s="63"/>
      <c r="O363" s="63"/>
      <c r="P363" s="84"/>
      <c r="Q363" s="250"/>
      <c r="R363" s="80"/>
      <c r="S363" s="250"/>
      <c r="T363" s="80"/>
      <c r="U363" s="80"/>
      <c r="V363" s="63"/>
      <c r="W363" s="85"/>
      <c r="X363" s="63"/>
      <c r="Y363" s="63"/>
      <c r="Z363" s="63"/>
      <c r="AA363" s="63"/>
      <c r="AB363" s="63"/>
      <c r="AC363" s="63"/>
      <c r="AD363" s="63"/>
      <c r="AE363" s="63"/>
      <c r="AF363" s="63"/>
      <c r="AG363" s="63"/>
      <c r="AH363" s="413"/>
      <c r="AI363" s="63"/>
    </row>
    <row r="364" spans="1:35" ht="15.75" customHeight="1">
      <c r="A364" s="81"/>
      <c r="B364" s="81"/>
      <c r="C364" s="82"/>
      <c r="D364" s="82"/>
      <c r="E364" s="82"/>
      <c r="F364" s="82"/>
      <c r="G364" s="82"/>
      <c r="H364" s="82"/>
      <c r="I364" s="82"/>
      <c r="J364" s="68"/>
      <c r="K364" s="83"/>
      <c r="L364" s="83"/>
      <c r="M364" s="83"/>
      <c r="N364" s="63"/>
      <c r="O364" s="63"/>
      <c r="P364" s="84"/>
      <c r="Q364" s="250"/>
      <c r="R364" s="80"/>
      <c r="S364" s="250"/>
      <c r="T364" s="80"/>
      <c r="U364" s="80"/>
      <c r="V364" s="63"/>
      <c r="W364" s="85"/>
      <c r="X364" s="63"/>
      <c r="Y364" s="63"/>
      <c r="Z364" s="63"/>
      <c r="AA364" s="63"/>
      <c r="AB364" s="63"/>
      <c r="AC364" s="63"/>
      <c r="AD364" s="63"/>
      <c r="AE364" s="63"/>
      <c r="AF364" s="63"/>
      <c r="AG364" s="63"/>
      <c r="AH364" s="413"/>
      <c r="AI364" s="63"/>
    </row>
    <row r="365" spans="1:35" ht="15.75" customHeight="1">
      <c r="A365" s="81"/>
      <c r="B365" s="81"/>
      <c r="C365" s="82"/>
      <c r="D365" s="82"/>
      <c r="E365" s="82"/>
      <c r="F365" s="82"/>
      <c r="G365" s="82"/>
      <c r="H365" s="82"/>
      <c r="I365" s="82"/>
      <c r="J365" s="68"/>
      <c r="K365" s="83"/>
      <c r="L365" s="83"/>
      <c r="M365" s="83"/>
      <c r="N365" s="63"/>
      <c r="O365" s="63"/>
      <c r="P365" s="84"/>
      <c r="Q365" s="250"/>
      <c r="R365" s="80"/>
      <c r="S365" s="250"/>
      <c r="T365" s="80"/>
      <c r="U365" s="80"/>
      <c r="V365" s="63"/>
      <c r="W365" s="85"/>
      <c r="X365" s="63"/>
      <c r="Y365" s="63"/>
      <c r="Z365" s="63"/>
      <c r="AA365" s="63"/>
      <c r="AB365" s="63"/>
      <c r="AC365" s="63"/>
      <c r="AD365" s="63"/>
      <c r="AE365" s="63"/>
      <c r="AF365" s="63"/>
      <c r="AG365" s="63"/>
      <c r="AH365" s="413"/>
      <c r="AI365" s="63"/>
    </row>
    <row r="366" spans="1:35" ht="15.75" customHeight="1">
      <c r="A366" s="81"/>
      <c r="B366" s="81"/>
      <c r="C366" s="82"/>
      <c r="D366" s="82"/>
      <c r="E366" s="82"/>
      <c r="F366" s="82"/>
      <c r="G366" s="82"/>
      <c r="H366" s="82"/>
      <c r="I366" s="82"/>
      <c r="J366" s="68"/>
      <c r="K366" s="83"/>
      <c r="L366" s="83"/>
      <c r="M366" s="83"/>
      <c r="N366" s="63"/>
      <c r="O366" s="63"/>
      <c r="P366" s="84"/>
      <c r="Q366" s="250"/>
      <c r="R366" s="80"/>
      <c r="S366" s="250"/>
      <c r="T366" s="80"/>
      <c r="U366" s="80"/>
      <c r="V366" s="63"/>
      <c r="W366" s="85"/>
      <c r="X366" s="63"/>
      <c r="Y366" s="63"/>
      <c r="Z366" s="63"/>
      <c r="AA366" s="63"/>
      <c r="AB366" s="63"/>
      <c r="AC366" s="63"/>
      <c r="AD366" s="63"/>
      <c r="AE366" s="63"/>
      <c r="AF366" s="63"/>
      <c r="AG366" s="63"/>
      <c r="AH366" s="413"/>
      <c r="AI366" s="63"/>
    </row>
    <row r="367" spans="1:35" ht="15.75" customHeight="1">
      <c r="A367" s="81"/>
      <c r="B367" s="81"/>
      <c r="C367" s="82"/>
      <c r="D367" s="82"/>
      <c r="E367" s="82"/>
      <c r="F367" s="82"/>
      <c r="G367" s="82"/>
      <c r="H367" s="82"/>
      <c r="I367" s="82"/>
      <c r="J367" s="68"/>
      <c r="K367" s="83"/>
      <c r="L367" s="83"/>
      <c r="M367" s="83"/>
      <c r="N367" s="63"/>
      <c r="O367" s="63"/>
      <c r="P367" s="84"/>
      <c r="Q367" s="250"/>
      <c r="R367" s="80"/>
      <c r="S367" s="250"/>
      <c r="T367" s="80"/>
      <c r="U367" s="80"/>
      <c r="V367" s="63"/>
      <c r="W367" s="85"/>
      <c r="X367" s="63"/>
      <c r="Y367" s="63"/>
      <c r="Z367" s="63"/>
      <c r="AA367" s="63"/>
      <c r="AB367" s="63"/>
      <c r="AC367" s="63"/>
      <c r="AD367" s="63"/>
      <c r="AE367" s="63"/>
      <c r="AF367" s="63"/>
      <c r="AG367" s="63"/>
      <c r="AH367" s="413"/>
      <c r="AI367" s="63"/>
    </row>
    <row r="368" spans="1:35" ht="15.75" customHeight="1">
      <c r="A368" s="81"/>
      <c r="B368" s="81"/>
      <c r="C368" s="82"/>
      <c r="D368" s="82"/>
      <c r="E368" s="82"/>
      <c r="F368" s="82"/>
      <c r="G368" s="82"/>
      <c r="H368" s="82"/>
      <c r="I368" s="82"/>
      <c r="J368" s="68"/>
      <c r="K368" s="83"/>
      <c r="L368" s="83"/>
      <c r="M368" s="83"/>
      <c r="N368" s="63"/>
      <c r="O368" s="63"/>
      <c r="P368" s="84"/>
      <c r="Q368" s="250"/>
      <c r="R368" s="80"/>
      <c r="S368" s="250"/>
      <c r="T368" s="80"/>
      <c r="U368" s="80"/>
      <c r="V368" s="63"/>
      <c r="W368" s="85"/>
      <c r="X368" s="63"/>
      <c r="Y368" s="63"/>
      <c r="Z368" s="63"/>
      <c r="AA368" s="63"/>
      <c r="AB368" s="63"/>
      <c r="AC368" s="63"/>
      <c r="AD368" s="63"/>
      <c r="AE368" s="63"/>
      <c r="AF368" s="63"/>
      <c r="AG368" s="63"/>
      <c r="AH368" s="413"/>
      <c r="AI368" s="63"/>
    </row>
    <row r="369" spans="1:35" ht="15.75" customHeight="1">
      <c r="A369" s="81"/>
      <c r="B369" s="81"/>
      <c r="C369" s="82"/>
      <c r="D369" s="82"/>
      <c r="E369" s="82"/>
      <c r="F369" s="82"/>
      <c r="G369" s="82"/>
      <c r="H369" s="82"/>
      <c r="I369" s="82"/>
      <c r="J369" s="68"/>
      <c r="K369" s="83"/>
      <c r="L369" s="83"/>
      <c r="M369" s="83"/>
      <c r="N369" s="63"/>
      <c r="O369" s="63"/>
      <c r="P369" s="84"/>
      <c r="Q369" s="250"/>
      <c r="R369" s="80"/>
      <c r="S369" s="250"/>
      <c r="T369" s="80"/>
      <c r="U369" s="80"/>
      <c r="V369" s="63"/>
      <c r="W369" s="85"/>
      <c r="X369" s="63"/>
      <c r="Y369" s="63"/>
      <c r="Z369" s="63"/>
      <c r="AA369" s="63"/>
      <c r="AB369" s="63"/>
      <c r="AC369" s="63"/>
      <c r="AD369" s="63"/>
      <c r="AE369" s="63"/>
      <c r="AF369" s="63"/>
      <c r="AG369" s="63"/>
      <c r="AH369" s="413"/>
      <c r="AI369" s="63"/>
    </row>
    <row r="370" spans="1:35" ht="15.75" customHeight="1">
      <c r="A370" s="81"/>
      <c r="B370" s="81"/>
      <c r="C370" s="82"/>
      <c r="D370" s="82"/>
      <c r="E370" s="82"/>
      <c r="F370" s="82"/>
      <c r="G370" s="82"/>
      <c r="H370" s="82"/>
      <c r="I370" s="82"/>
      <c r="J370" s="68"/>
      <c r="K370" s="83"/>
      <c r="L370" s="83"/>
      <c r="M370" s="83"/>
      <c r="N370" s="63"/>
      <c r="O370" s="63"/>
      <c r="P370" s="84"/>
      <c r="Q370" s="250"/>
      <c r="R370" s="80"/>
      <c r="S370" s="250"/>
      <c r="T370" s="80"/>
      <c r="U370" s="80"/>
      <c r="V370" s="63"/>
      <c r="W370" s="85"/>
      <c r="X370" s="63"/>
      <c r="Y370" s="63"/>
      <c r="Z370" s="63"/>
      <c r="AA370" s="63"/>
      <c r="AB370" s="63"/>
      <c r="AC370" s="63"/>
      <c r="AD370" s="63"/>
      <c r="AE370" s="63"/>
      <c r="AF370" s="63"/>
      <c r="AG370" s="63"/>
      <c r="AH370" s="413"/>
      <c r="AI370" s="63"/>
    </row>
    <row r="371" spans="1:35" ht="15.75" customHeight="1">
      <c r="A371" s="81"/>
      <c r="B371" s="81"/>
      <c r="C371" s="82"/>
      <c r="D371" s="82"/>
      <c r="E371" s="82"/>
      <c r="F371" s="82"/>
      <c r="G371" s="82"/>
      <c r="H371" s="82"/>
      <c r="I371" s="82"/>
      <c r="J371" s="68"/>
      <c r="K371" s="83"/>
      <c r="L371" s="83"/>
      <c r="M371" s="83"/>
      <c r="N371" s="63"/>
      <c r="O371" s="63"/>
      <c r="P371" s="84"/>
      <c r="Q371" s="250"/>
      <c r="R371" s="80"/>
      <c r="S371" s="250"/>
      <c r="T371" s="80"/>
      <c r="U371" s="80"/>
      <c r="V371" s="63"/>
      <c r="W371" s="85"/>
      <c r="X371" s="63"/>
      <c r="Y371" s="63"/>
      <c r="Z371" s="63"/>
      <c r="AA371" s="63"/>
      <c r="AB371" s="63"/>
      <c r="AC371" s="63"/>
      <c r="AD371" s="63"/>
      <c r="AE371" s="63"/>
      <c r="AF371" s="63"/>
      <c r="AG371" s="63"/>
      <c r="AH371" s="413"/>
      <c r="AI371" s="63"/>
    </row>
    <row r="372" spans="1:35" ht="15.75" customHeight="1">
      <c r="A372" s="81"/>
      <c r="B372" s="81"/>
      <c r="C372" s="82"/>
      <c r="D372" s="82"/>
      <c r="E372" s="82"/>
      <c r="F372" s="82"/>
      <c r="G372" s="82"/>
      <c r="H372" s="82"/>
      <c r="I372" s="82"/>
      <c r="J372" s="68"/>
      <c r="K372" s="83"/>
      <c r="L372" s="83"/>
      <c r="M372" s="83"/>
      <c r="N372" s="63"/>
      <c r="O372" s="63"/>
      <c r="P372" s="84"/>
      <c r="Q372" s="250"/>
      <c r="R372" s="80"/>
      <c r="S372" s="250"/>
      <c r="T372" s="80"/>
      <c r="U372" s="80"/>
      <c r="V372" s="63"/>
      <c r="W372" s="85"/>
      <c r="X372" s="63"/>
      <c r="Y372" s="63"/>
      <c r="Z372" s="63"/>
      <c r="AA372" s="63"/>
      <c r="AB372" s="63"/>
      <c r="AC372" s="63"/>
      <c r="AD372" s="63"/>
      <c r="AE372" s="63"/>
      <c r="AF372" s="63"/>
      <c r="AG372" s="63"/>
      <c r="AH372" s="413"/>
      <c r="AI372" s="63"/>
    </row>
    <row r="373" spans="1:35" ht="15.75" customHeight="1">
      <c r="A373" s="81"/>
      <c r="B373" s="81"/>
      <c r="C373" s="82"/>
      <c r="D373" s="82"/>
      <c r="E373" s="82"/>
      <c r="F373" s="82"/>
      <c r="G373" s="82"/>
      <c r="H373" s="82"/>
      <c r="I373" s="82"/>
      <c r="J373" s="68"/>
      <c r="K373" s="83"/>
      <c r="L373" s="83"/>
      <c r="M373" s="83"/>
      <c r="N373" s="63"/>
      <c r="O373" s="63"/>
      <c r="P373" s="84"/>
      <c r="Q373" s="250"/>
      <c r="R373" s="80"/>
      <c r="S373" s="250"/>
      <c r="T373" s="80"/>
      <c r="U373" s="80"/>
      <c r="V373" s="63"/>
      <c r="W373" s="85"/>
      <c r="X373" s="63"/>
      <c r="Y373" s="63"/>
      <c r="Z373" s="63"/>
      <c r="AA373" s="63"/>
      <c r="AB373" s="63"/>
      <c r="AC373" s="63"/>
      <c r="AD373" s="63"/>
      <c r="AE373" s="63"/>
      <c r="AF373" s="63"/>
      <c r="AG373" s="63"/>
      <c r="AH373" s="413"/>
      <c r="AI373" s="63"/>
    </row>
    <row r="374" spans="1:35" ht="15.75" customHeight="1">
      <c r="A374" s="81"/>
      <c r="B374" s="81"/>
      <c r="C374" s="82"/>
      <c r="D374" s="82"/>
      <c r="E374" s="82"/>
      <c r="F374" s="82"/>
      <c r="G374" s="82"/>
      <c r="H374" s="82"/>
      <c r="I374" s="82"/>
      <c r="J374" s="68"/>
      <c r="K374" s="83"/>
      <c r="L374" s="83"/>
      <c r="M374" s="83"/>
      <c r="N374" s="63"/>
      <c r="O374" s="63"/>
      <c r="P374" s="84"/>
      <c r="Q374" s="250"/>
      <c r="R374" s="80"/>
      <c r="S374" s="250"/>
      <c r="T374" s="80"/>
      <c r="U374" s="80"/>
      <c r="V374" s="63"/>
      <c r="W374" s="85"/>
      <c r="X374" s="63"/>
      <c r="Y374" s="63"/>
      <c r="Z374" s="63"/>
      <c r="AA374" s="63"/>
      <c r="AB374" s="63"/>
      <c r="AC374" s="63"/>
      <c r="AD374" s="63"/>
      <c r="AE374" s="63"/>
      <c r="AF374" s="63"/>
      <c r="AG374" s="63"/>
      <c r="AH374" s="413"/>
      <c r="AI374" s="63"/>
    </row>
    <row r="375" spans="1:35" ht="15.75" customHeight="1">
      <c r="A375" s="81"/>
      <c r="B375" s="81"/>
      <c r="C375" s="82"/>
      <c r="D375" s="82"/>
      <c r="E375" s="82"/>
      <c r="F375" s="82"/>
      <c r="G375" s="82"/>
      <c r="H375" s="82"/>
      <c r="I375" s="82"/>
      <c r="J375" s="68"/>
      <c r="K375" s="83"/>
      <c r="L375" s="83"/>
      <c r="M375" s="83"/>
      <c r="N375" s="63"/>
      <c r="O375" s="63"/>
      <c r="P375" s="84"/>
      <c r="Q375" s="250"/>
      <c r="R375" s="80"/>
      <c r="S375" s="250"/>
      <c r="T375" s="80"/>
      <c r="U375" s="80"/>
      <c r="V375" s="63"/>
      <c r="W375" s="85"/>
      <c r="X375" s="63"/>
      <c r="Y375" s="63"/>
      <c r="Z375" s="63"/>
      <c r="AA375" s="63"/>
      <c r="AB375" s="63"/>
      <c r="AC375" s="63"/>
      <c r="AD375" s="63"/>
      <c r="AE375" s="63"/>
      <c r="AF375" s="63"/>
      <c r="AG375" s="63"/>
      <c r="AH375" s="413"/>
      <c r="AI375" s="63"/>
    </row>
    <row r="376" spans="1:35" ht="15.75" customHeight="1">
      <c r="A376" s="81"/>
      <c r="B376" s="81"/>
      <c r="C376" s="82"/>
      <c r="D376" s="82"/>
      <c r="E376" s="82"/>
      <c r="F376" s="82"/>
      <c r="G376" s="82"/>
      <c r="H376" s="82"/>
      <c r="I376" s="82"/>
      <c r="J376" s="68"/>
      <c r="K376" s="83"/>
      <c r="L376" s="83"/>
      <c r="M376" s="83"/>
      <c r="N376" s="63"/>
      <c r="O376" s="63"/>
      <c r="P376" s="84"/>
      <c r="Q376" s="250"/>
      <c r="R376" s="80"/>
      <c r="S376" s="250"/>
      <c r="T376" s="80"/>
      <c r="U376" s="80"/>
      <c r="V376" s="63"/>
      <c r="W376" s="85"/>
      <c r="X376" s="63"/>
      <c r="Y376" s="63"/>
      <c r="Z376" s="63"/>
      <c r="AA376" s="63"/>
      <c r="AB376" s="63"/>
      <c r="AC376" s="63"/>
      <c r="AD376" s="63"/>
      <c r="AE376" s="63"/>
      <c r="AF376" s="63"/>
      <c r="AG376" s="63"/>
      <c r="AH376" s="413"/>
      <c r="AI376" s="63"/>
    </row>
    <row r="377" spans="1:35" ht="15.75" customHeight="1">
      <c r="A377" s="81"/>
      <c r="B377" s="81"/>
      <c r="C377" s="82"/>
      <c r="D377" s="82"/>
      <c r="E377" s="82"/>
      <c r="F377" s="82"/>
      <c r="G377" s="82"/>
      <c r="H377" s="82"/>
      <c r="I377" s="82"/>
      <c r="J377" s="68"/>
      <c r="K377" s="83"/>
      <c r="L377" s="83"/>
      <c r="M377" s="83"/>
      <c r="N377" s="63"/>
      <c r="O377" s="63"/>
      <c r="P377" s="84"/>
      <c r="Q377" s="250"/>
      <c r="R377" s="80"/>
      <c r="S377" s="250"/>
      <c r="T377" s="80"/>
      <c r="U377" s="80"/>
      <c r="V377" s="63"/>
      <c r="W377" s="85"/>
      <c r="X377" s="63"/>
      <c r="Y377" s="63"/>
      <c r="Z377" s="63"/>
      <c r="AA377" s="63"/>
      <c r="AB377" s="63"/>
      <c r="AC377" s="63"/>
      <c r="AD377" s="63"/>
      <c r="AE377" s="63"/>
      <c r="AF377" s="63"/>
      <c r="AG377" s="63"/>
      <c r="AH377" s="413"/>
      <c r="AI377" s="63"/>
    </row>
    <row r="378" spans="1:35" ht="15.75" customHeight="1">
      <c r="A378" s="81"/>
      <c r="B378" s="81"/>
      <c r="C378" s="82"/>
      <c r="D378" s="82"/>
      <c r="E378" s="82"/>
      <c r="F378" s="82"/>
      <c r="G378" s="82"/>
      <c r="H378" s="82"/>
      <c r="I378" s="82"/>
      <c r="J378" s="68"/>
      <c r="K378" s="83"/>
      <c r="L378" s="83"/>
      <c r="M378" s="83"/>
      <c r="N378" s="63"/>
      <c r="O378" s="63"/>
      <c r="P378" s="84"/>
      <c r="Q378" s="250"/>
      <c r="R378" s="80"/>
      <c r="S378" s="250"/>
      <c r="T378" s="80"/>
      <c r="U378" s="80"/>
      <c r="V378" s="63"/>
      <c r="W378" s="85"/>
      <c r="X378" s="63"/>
      <c r="Y378" s="63"/>
      <c r="Z378" s="63"/>
      <c r="AA378" s="63"/>
      <c r="AB378" s="63"/>
      <c r="AC378" s="63"/>
      <c r="AD378" s="63"/>
      <c r="AE378" s="63"/>
      <c r="AF378" s="63"/>
      <c r="AG378" s="63"/>
      <c r="AH378" s="413"/>
      <c r="AI378" s="63"/>
    </row>
    <row r="379" spans="1:35" ht="15.75" customHeight="1">
      <c r="A379" s="81"/>
      <c r="B379" s="81"/>
      <c r="C379" s="82"/>
      <c r="D379" s="82"/>
      <c r="E379" s="82"/>
      <c r="F379" s="82"/>
      <c r="G379" s="82"/>
      <c r="H379" s="82"/>
      <c r="I379" s="82"/>
      <c r="J379" s="68"/>
      <c r="K379" s="83"/>
      <c r="L379" s="83"/>
      <c r="M379" s="83"/>
      <c r="N379" s="63"/>
      <c r="O379" s="63"/>
      <c r="P379" s="84"/>
      <c r="Q379" s="250"/>
      <c r="R379" s="80"/>
      <c r="S379" s="250"/>
      <c r="T379" s="80"/>
      <c r="U379" s="80"/>
      <c r="V379" s="63"/>
      <c r="W379" s="85"/>
      <c r="X379" s="63"/>
      <c r="Y379" s="63"/>
      <c r="Z379" s="63"/>
      <c r="AA379" s="63"/>
      <c r="AB379" s="63"/>
      <c r="AC379" s="63"/>
      <c r="AD379" s="63"/>
      <c r="AE379" s="63"/>
      <c r="AF379" s="63"/>
      <c r="AG379" s="63"/>
      <c r="AH379" s="413"/>
      <c r="AI379" s="63"/>
    </row>
    <row r="380" spans="1:35" ht="15.75" customHeight="1">
      <c r="A380" s="81"/>
      <c r="B380" s="81"/>
      <c r="C380" s="82"/>
      <c r="D380" s="82"/>
      <c r="E380" s="82"/>
      <c r="F380" s="82"/>
      <c r="G380" s="82"/>
      <c r="H380" s="82"/>
      <c r="I380" s="82"/>
      <c r="J380" s="68"/>
      <c r="K380" s="83"/>
      <c r="L380" s="83"/>
      <c r="M380" s="83"/>
      <c r="N380" s="63"/>
      <c r="O380" s="63"/>
      <c r="P380" s="84"/>
      <c r="Q380" s="250"/>
      <c r="R380" s="80"/>
      <c r="S380" s="250"/>
      <c r="T380" s="80"/>
      <c r="U380" s="80"/>
      <c r="V380" s="63"/>
      <c r="W380" s="85"/>
      <c r="X380" s="63"/>
      <c r="Y380" s="63"/>
      <c r="Z380" s="63"/>
      <c r="AA380" s="63"/>
      <c r="AB380" s="63"/>
      <c r="AC380" s="63"/>
      <c r="AD380" s="63"/>
      <c r="AE380" s="63"/>
      <c r="AF380" s="63"/>
      <c r="AG380" s="63"/>
      <c r="AH380" s="413"/>
      <c r="AI380" s="63"/>
    </row>
    <row r="381" spans="1:35" ht="15.75" customHeight="1">
      <c r="A381" s="81"/>
      <c r="B381" s="81"/>
      <c r="C381" s="82"/>
      <c r="D381" s="82"/>
      <c r="E381" s="82"/>
      <c r="F381" s="82"/>
      <c r="G381" s="82"/>
      <c r="H381" s="82"/>
      <c r="I381" s="82"/>
      <c r="J381" s="68"/>
      <c r="K381" s="83"/>
      <c r="L381" s="83"/>
      <c r="M381" s="83"/>
      <c r="N381" s="63"/>
      <c r="O381" s="63"/>
      <c r="P381" s="84"/>
      <c r="Q381" s="250"/>
      <c r="R381" s="80"/>
      <c r="S381" s="250"/>
      <c r="T381" s="80"/>
      <c r="U381" s="80"/>
      <c r="V381" s="63"/>
      <c r="W381" s="85"/>
      <c r="X381" s="63"/>
      <c r="Y381" s="63"/>
      <c r="Z381" s="63"/>
      <c r="AA381" s="63"/>
      <c r="AB381" s="63"/>
      <c r="AC381" s="63"/>
      <c r="AD381" s="63"/>
      <c r="AE381" s="63"/>
      <c r="AF381" s="63"/>
      <c r="AG381" s="63"/>
      <c r="AH381" s="413"/>
      <c r="AI381" s="63"/>
    </row>
    <row r="382" spans="1:35" ht="15.75" customHeight="1">
      <c r="A382" s="81"/>
      <c r="B382" s="81"/>
      <c r="C382" s="82"/>
      <c r="D382" s="82"/>
      <c r="E382" s="82"/>
      <c r="F382" s="82"/>
      <c r="G382" s="82"/>
      <c r="H382" s="82"/>
      <c r="I382" s="82"/>
      <c r="J382" s="68"/>
      <c r="K382" s="83"/>
      <c r="L382" s="83"/>
      <c r="M382" s="83"/>
      <c r="N382" s="63"/>
      <c r="O382" s="63"/>
      <c r="P382" s="84"/>
      <c r="Q382" s="250"/>
      <c r="R382" s="80"/>
      <c r="S382" s="250"/>
      <c r="T382" s="80"/>
      <c r="U382" s="80"/>
      <c r="V382" s="63"/>
      <c r="W382" s="85"/>
      <c r="X382" s="63"/>
      <c r="Y382" s="63"/>
      <c r="Z382" s="63"/>
      <c r="AA382" s="63"/>
      <c r="AB382" s="63"/>
      <c r="AC382" s="63"/>
      <c r="AD382" s="63"/>
      <c r="AE382" s="63"/>
      <c r="AF382" s="63"/>
      <c r="AG382" s="63"/>
      <c r="AH382" s="413"/>
      <c r="AI382" s="63"/>
    </row>
    <row r="383" spans="1:35" ht="15.75" customHeight="1">
      <c r="A383" s="81"/>
      <c r="B383" s="81"/>
      <c r="C383" s="82"/>
      <c r="D383" s="82"/>
      <c r="E383" s="82"/>
      <c r="F383" s="82"/>
      <c r="G383" s="82"/>
      <c r="H383" s="82"/>
      <c r="I383" s="82"/>
      <c r="J383" s="68"/>
      <c r="K383" s="83"/>
      <c r="L383" s="83"/>
      <c r="M383" s="83"/>
      <c r="N383" s="63"/>
      <c r="O383" s="63"/>
      <c r="P383" s="84"/>
      <c r="Q383" s="250"/>
      <c r="R383" s="80"/>
      <c r="S383" s="250"/>
      <c r="T383" s="80"/>
      <c r="U383" s="80"/>
      <c r="V383" s="63"/>
      <c r="W383" s="85"/>
      <c r="X383" s="63"/>
      <c r="Y383" s="63"/>
      <c r="Z383" s="63"/>
      <c r="AA383" s="63"/>
      <c r="AB383" s="63"/>
      <c r="AC383" s="63"/>
      <c r="AD383" s="63"/>
      <c r="AE383" s="63"/>
      <c r="AF383" s="63"/>
      <c r="AG383" s="63"/>
      <c r="AH383" s="413"/>
      <c r="AI383" s="63"/>
    </row>
    <row r="384" spans="1:35" ht="15.75" customHeight="1">
      <c r="A384" s="81"/>
      <c r="B384" s="81"/>
      <c r="C384" s="82"/>
      <c r="D384" s="82"/>
      <c r="E384" s="82"/>
      <c r="F384" s="82"/>
      <c r="G384" s="82"/>
      <c r="H384" s="82"/>
      <c r="I384" s="82"/>
      <c r="J384" s="68"/>
      <c r="K384" s="83"/>
      <c r="L384" s="83"/>
      <c r="M384" s="83"/>
      <c r="N384" s="63"/>
      <c r="O384" s="63"/>
      <c r="P384" s="84"/>
      <c r="Q384" s="250"/>
      <c r="R384" s="80"/>
      <c r="S384" s="250"/>
      <c r="T384" s="80"/>
      <c r="U384" s="80"/>
      <c r="V384" s="63"/>
      <c r="W384" s="85"/>
      <c r="X384" s="63"/>
      <c r="Y384" s="63"/>
      <c r="Z384" s="63"/>
      <c r="AA384" s="63"/>
      <c r="AB384" s="63"/>
      <c r="AC384" s="63"/>
      <c r="AD384" s="63"/>
      <c r="AE384" s="63"/>
      <c r="AF384" s="63"/>
      <c r="AG384" s="63"/>
      <c r="AH384" s="413"/>
      <c r="AI384" s="63"/>
    </row>
    <row r="385" spans="1:35" ht="15.75" customHeight="1">
      <c r="A385" s="81"/>
      <c r="B385" s="81"/>
      <c r="C385" s="82"/>
      <c r="D385" s="82"/>
      <c r="E385" s="82"/>
      <c r="F385" s="82"/>
      <c r="G385" s="82"/>
      <c r="H385" s="82"/>
      <c r="I385" s="82"/>
      <c r="J385" s="68"/>
      <c r="K385" s="83"/>
      <c r="L385" s="83"/>
      <c r="M385" s="83"/>
      <c r="N385" s="63"/>
      <c r="O385" s="63"/>
      <c r="P385" s="84"/>
      <c r="Q385" s="250"/>
      <c r="R385" s="80"/>
      <c r="S385" s="250"/>
      <c r="T385" s="80"/>
      <c r="U385" s="80"/>
      <c r="V385" s="63"/>
      <c r="W385" s="85"/>
      <c r="X385" s="63"/>
      <c r="Y385" s="63"/>
      <c r="Z385" s="63"/>
      <c r="AA385" s="63"/>
      <c r="AB385" s="63"/>
      <c r="AC385" s="63"/>
      <c r="AD385" s="63"/>
      <c r="AE385" s="63"/>
      <c r="AF385" s="63"/>
      <c r="AG385" s="63"/>
      <c r="AH385" s="413"/>
      <c r="AI385" s="63"/>
    </row>
    <row r="386" spans="1:35" ht="15.75" customHeight="1">
      <c r="A386" s="81"/>
      <c r="B386" s="81"/>
      <c r="C386" s="82"/>
      <c r="D386" s="82"/>
      <c r="E386" s="82"/>
      <c r="F386" s="82"/>
      <c r="G386" s="82"/>
      <c r="H386" s="82"/>
      <c r="I386" s="82"/>
      <c r="J386" s="68"/>
      <c r="K386" s="83"/>
      <c r="L386" s="83"/>
      <c r="M386" s="83"/>
      <c r="N386" s="63"/>
      <c r="O386" s="63"/>
      <c r="P386" s="84"/>
      <c r="Q386" s="250"/>
      <c r="R386" s="80"/>
      <c r="S386" s="250"/>
      <c r="T386" s="80"/>
      <c r="U386" s="80"/>
      <c r="V386" s="63"/>
      <c r="W386" s="85"/>
      <c r="X386" s="63"/>
      <c r="Y386" s="63"/>
      <c r="Z386" s="63"/>
      <c r="AA386" s="63"/>
      <c r="AB386" s="63"/>
      <c r="AC386" s="63"/>
      <c r="AD386" s="63"/>
      <c r="AE386" s="63"/>
      <c r="AF386" s="63"/>
      <c r="AG386" s="63"/>
      <c r="AH386" s="413"/>
      <c r="AI386" s="63"/>
    </row>
    <row r="387" spans="1:35" ht="15.75" customHeight="1">
      <c r="A387" s="81"/>
      <c r="B387" s="81"/>
      <c r="C387" s="82"/>
      <c r="D387" s="82"/>
      <c r="E387" s="82"/>
      <c r="F387" s="82"/>
      <c r="G387" s="82"/>
      <c r="H387" s="82"/>
      <c r="I387" s="82"/>
      <c r="J387" s="68"/>
      <c r="K387" s="83"/>
      <c r="L387" s="83"/>
      <c r="M387" s="83"/>
      <c r="N387" s="63"/>
      <c r="O387" s="63"/>
      <c r="P387" s="84"/>
      <c r="Q387" s="250"/>
      <c r="R387" s="80"/>
      <c r="S387" s="250"/>
      <c r="T387" s="80"/>
      <c r="U387" s="80"/>
      <c r="V387" s="63"/>
      <c r="W387" s="85"/>
      <c r="X387" s="63"/>
      <c r="Y387" s="63"/>
      <c r="Z387" s="63"/>
      <c r="AA387" s="63"/>
      <c r="AB387" s="63"/>
      <c r="AC387" s="63"/>
      <c r="AD387" s="63"/>
      <c r="AE387" s="63"/>
      <c r="AF387" s="63"/>
      <c r="AG387" s="63"/>
      <c r="AH387" s="413"/>
      <c r="AI387" s="63"/>
    </row>
    <row r="388" spans="1:35" ht="15.75" customHeight="1">
      <c r="A388" s="81"/>
      <c r="B388" s="81"/>
      <c r="C388" s="82"/>
      <c r="D388" s="82"/>
      <c r="E388" s="82"/>
      <c r="F388" s="82"/>
      <c r="G388" s="82"/>
      <c r="H388" s="82"/>
      <c r="I388" s="82"/>
      <c r="J388" s="68"/>
      <c r="K388" s="83"/>
      <c r="L388" s="83"/>
      <c r="M388" s="83"/>
      <c r="N388" s="63"/>
      <c r="O388" s="63"/>
      <c r="P388" s="84"/>
      <c r="Q388" s="250"/>
      <c r="R388" s="80"/>
      <c r="S388" s="250"/>
      <c r="T388" s="80"/>
      <c r="U388" s="80"/>
      <c r="V388" s="63"/>
      <c r="W388" s="85"/>
      <c r="X388" s="63"/>
      <c r="Y388" s="63"/>
      <c r="Z388" s="63"/>
      <c r="AA388" s="63"/>
      <c r="AB388" s="63"/>
      <c r="AC388" s="63"/>
      <c r="AD388" s="63"/>
      <c r="AE388" s="63"/>
      <c r="AF388" s="63"/>
      <c r="AG388" s="63"/>
      <c r="AH388" s="413"/>
      <c r="AI388" s="63"/>
    </row>
    <row r="389" spans="1:35" ht="15.75" customHeight="1">
      <c r="A389" s="81"/>
      <c r="B389" s="81"/>
      <c r="C389" s="82"/>
      <c r="D389" s="82"/>
      <c r="E389" s="82"/>
      <c r="F389" s="82"/>
      <c r="G389" s="82"/>
      <c r="H389" s="82"/>
      <c r="I389" s="82"/>
      <c r="J389" s="68"/>
      <c r="K389" s="83"/>
      <c r="L389" s="83"/>
      <c r="M389" s="83"/>
      <c r="N389" s="63"/>
      <c r="O389" s="63"/>
      <c r="P389" s="84"/>
      <c r="Q389" s="250"/>
      <c r="R389" s="80"/>
      <c r="S389" s="250"/>
      <c r="T389" s="80"/>
      <c r="U389" s="80"/>
      <c r="V389" s="63"/>
      <c r="W389" s="85"/>
      <c r="X389" s="63"/>
      <c r="Y389" s="63"/>
      <c r="Z389" s="63"/>
      <c r="AA389" s="63"/>
      <c r="AB389" s="63"/>
      <c r="AC389" s="63"/>
      <c r="AD389" s="63"/>
      <c r="AE389" s="63"/>
      <c r="AF389" s="63"/>
      <c r="AG389" s="63"/>
      <c r="AH389" s="413"/>
      <c r="AI389" s="63"/>
    </row>
    <row r="390" spans="1:35" ht="15.75" customHeight="1">
      <c r="A390" s="81"/>
      <c r="B390" s="81"/>
      <c r="C390" s="82"/>
      <c r="D390" s="82"/>
      <c r="E390" s="82"/>
      <c r="F390" s="82"/>
      <c r="G390" s="82"/>
      <c r="H390" s="82"/>
      <c r="I390" s="82"/>
      <c r="J390" s="68"/>
      <c r="K390" s="83"/>
      <c r="L390" s="83"/>
      <c r="M390" s="83"/>
      <c r="N390" s="63"/>
      <c r="O390" s="63"/>
      <c r="P390" s="84"/>
      <c r="Q390" s="250"/>
      <c r="R390" s="80"/>
      <c r="S390" s="250"/>
      <c r="T390" s="80"/>
      <c r="U390" s="80"/>
      <c r="V390" s="63"/>
      <c r="W390" s="85"/>
      <c r="X390" s="63"/>
      <c r="Y390" s="63"/>
      <c r="Z390" s="63"/>
      <c r="AA390" s="63"/>
      <c r="AB390" s="63"/>
      <c r="AC390" s="63"/>
      <c r="AD390" s="63"/>
      <c r="AE390" s="63"/>
      <c r="AF390" s="63"/>
      <c r="AG390" s="63"/>
      <c r="AH390" s="413"/>
      <c r="AI390" s="63"/>
    </row>
    <row r="391" spans="1:35" ht="15.75" customHeight="1">
      <c r="A391" s="81"/>
      <c r="B391" s="81"/>
      <c r="C391" s="82"/>
      <c r="D391" s="82"/>
      <c r="E391" s="82"/>
      <c r="F391" s="82"/>
      <c r="G391" s="82"/>
      <c r="H391" s="82"/>
      <c r="I391" s="82"/>
      <c r="J391" s="68"/>
      <c r="K391" s="83"/>
      <c r="L391" s="83"/>
      <c r="M391" s="83"/>
      <c r="N391" s="63"/>
      <c r="O391" s="63"/>
      <c r="P391" s="84"/>
      <c r="Q391" s="250"/>
      <c r="R391" s="80"/>
      <c r="S391" s="250"/>
      <c r="T391" s="80"/>
      <c r="U391" s="80"/>
      <c r="V391" s="63"/>
      <c r="W391" s="85"/>
      <c r="X391" s="63"/>
      <c r="Y391" s="63"/>
      <c r="Z391" s="63"/>
      <c r="AA391" s="63"/>
      <c r="AB391" s="63"/>
      <c r="AC391" s="63"/>
      <c r="AD391" s="63"/>
      <c r="AE391" s="63"/>
      <c r="AF391" s="63"/>
      <c r="AG391" s="63"/>
      <c r="AH391" s="413"/>
      <c r="AI391" s="63"/>
    </row>
    <row r="392" spans="1:35" ht="15.75" customHeight="1">
      <c r="A392" s="81"/>
      <c r="B392" s="81"/>
      <c r="C392" s="82"/>
      <c r="D392" s="82"/>
      <c r="E392" s="82"/>
      <c r="F392" s="82"/>
      <c r="G392" s="82"/>
      <c r="H392" s="82"/>
      <c r="I392" s="82"/>
      <c r="J392" s="68"/>
      <c r="K392" s="83"/>
      <c r="L392" s="83"/>
      <c r="M392" s="83"/>
      <c r="N392" s="63"/>
      <c r="O392" s="63"/>
      <c r="P392" s="84"/>
      <c r="Q392" s="250"/>
      <c r="R392" s="80"/>
      <c r="S392" s="250"/>
      <c r="T392" s="80"/>
      <c r="U392" s="80"/>
      <c r="V392" s="63"/>
      <c r="W392" s="85"/>
      <c r="X392" s="63"/>
      <c r="Y392" s="63"/>
      <c r="Z392" s="63"/>
      <c r="AA392" s="63"/>
      <c r="AB392" s="63"/>
      <c r="AC392" s="63"/>
      <c r="AD392" s="63"/>
      <c r="AE392" s="63"/>
      <c r="AF392" s="63"/>
      <c r="AG392" s="63"/>
      <c r="AH392" s="413"/>
      <c r="AI392" s="63"/>
    </row>
    <row r="393" spans="1:35" ht="15.75" customHeight="1">
      <c r="A393" s="81"/>
      <c r="B393" s="81"/>
      <c r="C393" s="82"/>
      <c r="D393" s="82"/>
      <c r="E393" s="82"/>
      <c r="F393" s="82"/>
      <c r="G393" s="82"/>
      <c r="H393" s="82"/>
      <c r="I393" s="82"/>
      <c r="J393" s="68"/>
      <c r="K393" s="83"/>
      <c r="L393" s="83"/>
      <c r="M393" s="83"/>
      <c r="N393" s="63"/>
      <c r="O393" s="63"/>
      <c r="P393" s="84"/>
      <c r="Q393" s="250"/>
      <c r="R393" s="80"/>
      <c r="S393" s="250"/>
      <c r="T393" s="80"/>
      <c r="U393" s="80"/>
      <c r="V393" s="63"/>
      <c r="W393" s="85"/>
      <c r="X393" s="63"/>
      <c r="Y393" s="63"/>
      <c r="Z393" s="63"/>
      <c r="AA393" s="63"/>
      <c r="AB393" s="63"/>
      <c r="AC393" s="63"/>
      <c r="AD393" s="63"/>
      <c r="AE393" s="63"/>
      <c r="AF393" s="63"/>
      <c r="AG393" s="63"/>
      <c r="AH393" s="413"/>
      <c r="AI393" s="63"/>
    </row>
    <row r="394" spans="1:35" ht="15.75" customHeight="1">
      <c r="A394" s="81"/>
      <c r="B394" s="81"/>
      <c r="C394" s="82"/>
      <c r="D394" s="82"/>
      <c r="E394" s="82"/>
      <c r="F394" s="82"/>
      <c r="G394" s="82"/>
      <c r="H394" s="82"/>
      <c r="I394" s="82"/>
      <c r="J394" s="68"/>
      <c r="K394" s="83"/>
      <c r="L394" s="83"/>
      <c r="M394" s="83"/>
      <c r="N394" s="63"/>
      <c r="O394" s="63"/>
      <c r="P394" s="84"/>
      <c r="Q394" s="250"/>
      <c r="R394" s="80"/>
      <c r="S394" s="250"/>
      <c r="T394" s="80"/>
      <c r="U394" s="80"/>
      <c r="V394" s="63"/>
      <c r="W394" s="85"/>
      <c r="X394" s="63"/>
      <c r="Y394" s="63"/>
      <c r="Z394" s="63"/>
      <c r="AA394" s="63"/>
      <c r="AB394" s="63"/>
      <c r="AC394" s="63"/>
      <c r="AD394" s="63"/>
      <c r="AE394" s="63"/>
      <c r="AF394" s="63"/>
      <c r="AG394" s="63"/>
      <c r="AH394" s="413"/>
      <c r="AI394" s="63"/>
    </row>
    <row r="395" spans="1:35" ht="15.75" customHeight="1">
      <c r="A395" s="81"/>
      <c r="B395" s="81"/>
      <c r="C395" s="82"/>
      <c r="D395" s="82"/>
      <c r="E395" s="82"/>
      <c r="F395" s="82"/>
      <c r="G395" s="82"/>
      <c r="H395" s="82"/>
      <c r="I395" s="82"/>
      <c r="J395" s="68"/>
      <c r="K395" s="83"/>
      <c r="L395" s="83"/>
      <c r="M395" s="83"/>
      <c r="N395" s="63"/>
      <c r="O395" s="63"/>
      <c r="P395" s="84"/>
      <c r="Q395" s="250"/>
      <c r="R395" s="80"/>
      <c r="S395" s="250"/>
      <c r="T395" s="80"/>
      <c r="U395" s="80"/>
      <c r="V395" s="63"/>
      <c r="W395" s="85"/>
      <c r="X395" s="63"/>
      <c r="Y395" s="63"/>
      <c r="Z395" s="63"/>
      <c r="AA395" s="63"/>
      <c r="AB395" s="63"/>
      <c r="AC395" s="63"/>
      <c r="AD395" s="63"/>
      <c r="AE395" s="63"/>
      <c r="AF395" s="63"/>
      <c r="AG395" s="63"/>
      <c r="AH395" s="413"/>
      <c r="AI395" s="63"/>
    </row>
    <row r="396" spans="1:35" ht="15.75" customHeight="1">
      <c r="A396" s="81"/>
      <c r="B396" s="81"/>
      <c r="C396" s="82"/>
      <c r="D396" s="82"/>
      <c r="E396" s="82"/>
      <c r="F396" s="82"/>
      <c r="G396" s="82"/>
      <c r="H396" s="82"/>
      <c r="I396" s="82"/>
      <c r="J396" s="68"/>
      <c r="K396" s="83"/>
      <c r="L396" s="83"/>
      <c r="M396" s="83"/>
      <c r="N396" s="63"/>
      <c r="O396" s="63"/>
      <c r="P396" s="84"/>
      <c r="Q396" s="250"/>
      <c r="R396" s="80"/>
      <c r="S396" s="250"/>
      <c r="T396" s="80"/>
      <c r="U396" s="80"/>
      <c r="V396" s="63"/>
      <c r="W396" s="85"/>
      <c r="X396" s="63"/>
      <c r="Y396" s="63"/>
      <c r="Z396" s="63"/>
      <c r="AA396" s="63"/>
      <c r="AB396" s="63"/>
      <c r="AC396" s="63"/>
      <c r="AD396" s="63"/>
      <c r="AE396" s="63"/>
      <c r="AF396" s="63"/>
      <c r="AG396" s="63"/>
      <c r="AH396" s="413"/>
      <c r="AI396" s="63"/>
    </row>
    <row r="397" spans="1:35" ht="15.75" customHeight="1">
      <c r="A397" s="81"/>
      <c r="B397" s="81"/>
      <c r="C397" s="82"/>
      <c r="D397" s="82"/>
      <c r="E397" s="82"/>
      <c r="F397" s="82"/>
      <c r="G397" s="82"/>
      <c r="H397" s="82"/>
      <c r="I397" s="82"/>
      <c r="J397" s="68"/>
      <c r="K397" s="83"/>
      <c r="L397" s="83"/>
      <c r="M397" s="83"/>
      <c r="N397" s="63"/>
      <c r="O397" s="63"/>
      <c r="P397" s="84"/>
      <c r="Q397" s="250"/>
      <c r="R397" s="80"/>
      <c r="S397" s="250"/>
      <c r="T397" s="80"/>
      <c r="U397" s="80"/>
      <c r="V397" s="63"/>
      <c r="W397" s="85"/>
      <c r="X397" s="63"/>
      <c r="Y397" s="63"/>
      <c r="Z397" s="63"/>
      <c r="AA397" s="63"/>
      <c r="AB397" s="63"/>
      <c r="AC397" s="63"/>
      <c r="AD397" s="63"/>
      <c r="AE397" s="63"/>
      <c r="AF397" s="63"/>
      <c r="AG397" s="63"/>
      <c r="AH397" s="413"/>
      <c r="AI397" s="63"/>
    </row>
    <row r="398" spans="1:35" ht="15.75" customHeight="1">
      <c r="A398" s="81"/>
      <c r="B398" s="81"/>
      <c r="C398" s="82"/>
      <c r="D398" s="82"/>
      <c r="E398" s="82"/>
      <c r="F398" s="82"/>
      <c r="G398" s="82"/>
      <c r="H398" s="82"/>
      <c r="I398" s="82"/>
      <c r="J398" s="68"/>
      <c r="K398" s="83"/>
      <c r="L398" s="83"/>
      <c r="M398" s="83"/>
      <c r="N398" s="63"/>
      <c r="O398" s="63"/>
      <c r="P398" s="84"/>
      <c r="Q398" s="250"/>
      <c r="R398" s="80"/>
      <c r="S398" s="250"/>
      <c r="T398" s="80"/>
      <c r="U398" s="80"/>
      <c r="V398" s="63"/>
      <c r="W398" s="85"/>
      <c r="X398" s="63"/>
      <c r="Y398" s="63"/>
      <c r="Z398" s="63"/>
      <c r="AA398" s="63"/>
      <c r="AB398" s="63"/>
      <c r="AC398" s="63"/>
      <c r="AD398" s="63"/>
      <c r="AE398" s="63"/>
      <c r="AF398" s="63"/>
      <c r="AG398" s="63"/>
      <c r="AH398" s="413"/>
      <c r="AI398" s="63"/>
    </row>
    <row r="399" spans="1:35" ht="15.75" customHeight="1">
      <c r="A399" s="81"/>
      <c r="B399" s="81"/>
      <c r="C399" s="82"/>
      <c r="D399" s="82"/>
      <c r="E399" s="82"/>
      <c r="F399" s="82"/>
      <c r="G399" s="82"/>
      <c r="H399" s="82"/>
      <c r="I399" s="82"/>
      <c r="J399" s="68"/>
      <c r="K399" s="83"/>
      <c r="L399" s="83"/>
      <c r="M399" s="83"/>
      <c r="N399" s="63"/>
      <c r="O399" s="63"/>
      <c r="P399" s="84"/>
      <c r="Q399" s="250"/>
      <c r="R399" s="80"/>
      <c r="S399" s="250"/>
      <c r="T399" s="80"/>
      <c r="U399" s="80"/>
      <c r="V399" s="63"/>
      <c r="W399" s="85"/>
      <c r="X399" s="63"/>
      <c r="Y399" s="63"/>
      <c r="Z399" s="63"/>
      <c r="AA399" s="63"/>
      <c r="AB399" s="63"/>
      <c r="AC399" s="63"/>
      <c r="AD399" s="63"/>
      <c r="AE399" s="63"/>
      <c r="AF399" s="63"/>
      <c r="AG399" s="63"/>
      <c r="AH399" s="413"/>
      <c r="AI399" s="63"/>
    </row>
    <row r="400" spans="1:35" ht="15.75" customHeight="1">
      <c r="A400" s="81"/>
      <c r="B400" s="81"/>
      <c r="C400" s="82"/>
      <c r="D400" s="82"/>
      <c r="E400" s="82"/>
      <c r="F400" s="82"/>
      <c r="G400" s="82"/>
      <c r="H400" s="82"/>
      <c r="I400" s="82"/>
      <c r="J400" s="68"/>
      <c r="K400" s="83"/>
      <c r="L400" s="83"/>
      <c r="M400" s="83"/>
      <c r="N400" s="63"/>
      <c r="O400" s="63"/>
      <c r="P400" s="84"/>
      <c r="Q400" s="250"/>
      <c r="R400" s="80"/>
      <c r="S400" s="250"/>
      <c r="T400" s="80"/>
      <c r="U400" s="80"/>
      <c r="V400" s="63"/>
      <c r="W400" s="85"/>
      <c r="X400" s="63"/>
      <c r="Y400" s="63"/>
      <c r="Z400" s="63"/>
      <c r="AA400" s="63"/>
      <c r="AB400" s="63"/>
      <c r="AC400" s="63"/>
      <c r="AD400" s="63"/>
      <c r="AE400" s="63"/>
      <c r="AF400" s="63"/>
      <c r="AG400" s="63"/>
      <c r="AH400" s="413"/>
      <c r="AI400" s="63"/>
    </row>
    <row r="401" spans="1:35" ht="15.75" customHeight="1">
      <c r="A401" s="81"/>
      <c r="B401" s="81"/>
      <c r="C401" s="82"/>
      <c r="D401" s="82"/>
      <c r="E401" s="82"/>
      <c r="F401" s="82"/>
      <c r="G401" s="82"/>
      <c r="H401" s="82"/>
      <c r="I401" s="82"/>
      <c r="J401" s="68"/>
      <c r="K401" s="83"/>
      <c r="L401" s="83"/>
      <c r="M401" s="83"/>
      <c r="N401" s="63"/>
      <c r="O401" s="63"/>
      <c r="P401" s="84"/>
      <c r="Q401" s="250"/>
      <c r="R401" s="80"/>
      <c r="S401" s="250"/>
      <c r="T401" s="80"/>
      <c r="U401" s="80"/>
      <c r="V401" s="63"/>
      <c r="W401" s="85"/>
      <c r="X401" s="63"/>
      <c r="Y401" s="63"/>
      <c r="Z401" s="63"/>
      <c r="AA401" s="63"/>
      <c r="AB401" s="63"/>
      <c r="AC401" s="63"/>
      <c r="AD401" s="63"/>
      <c r="AE401" s="63"/>
      <c r="AF401" s="63"/>
      <c r="AG401" s="63"/>
      <c r="AH401" s="413"/>
      <c r="AI401" s="63"/>
    </row>
    <row r="402" spans="1:35" ht="15.75" customHeight="1">
      <c r="A402" s="81"/>
      <c r="B402" s="81"/>
      <c r="C402" s="82"/>
      <c r="D402" s="82"/>
      <c r="E402" s="82"/>
      <c r="F402" s="82"/>
      <c r="G402" s="82"/>
      <c r="H402" s="82"/>
      <c r="I402" s="82"/>
      <c r="J402" s="68"/>
      <c r="K402" s="83"/>
      <c r="L402" s="83"/>
      <c r="M402" s="83"/>
      <c r="N402" s="63"/>
      <c r="O402" s="63"/>
      <c r="P402" s="84"/>
      <c r="Q402" s="250"/>
      <c r="R402" s="80"/>
      <c r="S402" s="250"/>
      <c r="T402" s="80"/>
      <c r="U402" s="80"/>
      <c r="V402" s="63"/>
      <c r="W402" s="85"/>
      <c r="X402" s="63"/>
      <c r="Y402" s="63"/>
      <c r="Z402" s="63"/>
      <c r="AA402" s="63"/>
      <c r="AB402" s="63"/>
      <c r="AC402" s="63"/>
      <c r="AD402" s="63"/>
      <c r="AE402" s="63"/>
      <c r="AF402" s="63"/>
      <c r="AG402" s="63"/>
      <c r="AH402" s="413"/>
      <c r="AI402" s="63"/>
    </row>
    <row r="403" spans="1:35" ht="15.75" customHeight="1">
      <c r="A403" s="81"/>
      <c r="B403" s="81"/>
      <c r="C403" s="82"/>
      <c r="D403" s="82"/>
      <c r="E403" s="82"/>
      <c r="F403" s="82"/>
      <c r="G403" s="82"/>
      <c r="H403" s="82"/>
      <c r="I403" s="82"/>
      <c r="J403" s="68"/>
      <c r="K403" s="83"/>
      <c r="L403" s="83"/>
      <c r="M403" s="83"/>
      <c r="N403" s="63"/>
      <c r="O403" s="63"/>
      <c r="P403" s="84"/>
      <c r="Q403" s="250"/>
      <c r="R403" s="80"/>
      <c r="S403" s="250"/>
      <c r="T403" s="80"/>
      <c r="U403" s="80"/>
      <c r="V403" s="63"/>
      <c r="W403" s="85"/>
      <c r="X403" s="63"/>
      <c r="Y403" s="63"/>
      <c r="Z403" s="63"/>
      <c r="AA403" s="63"/>
      <c r="AB403" s="63"/>
      <c r="AC403" s="63"/>
      <c r="AD403" s="63"/>
      <c r="AE403" s="63"/>
      <c r="AF403" s="63"/>
      <c r="AG403" s="63"/>
      <c r="AH403" s="413"/>
      <c r="AI403" s="63"/>
    </row>
    <row r="404" spans="1:35" ht="15.75" customHeight="1">
      <c r="A404" s="81"/>
      <c r="B404" s="81"/>
      <c r="C404" s="82"/>
      <c r="D404" s="82"/>
      <c r="E404" s="82"/>
      <c r="F404" s="82"/>
      <c r="G404" s="82"/>
      <c r="H404" s="82"/>
      <c r="I404" s="82"/>
      <c r="J404" s="68"/>
      <c r="K404" s="83"/>
      <c r="L404" s="83"/>
      <c r="M404" s="83"/>
      <c r="N404" s="63"/>
      <c r="O404" s="63"/>
      <c r="P404" s="84"/>
      <c r="Q404" s="250"/>
      <c r="R404" s="80"/>
      <c r="S404" s="250"/>
      <c r="T404" s="80"/>
      <c r="U404" s="80"/>
      <c r="V404" s="63"/>
      <c r="W404" s="85"/>
      <c r="X404" s="63"/>
      <c r="Y404" s="63"/>
      <c r="Z404" s="63"/>
      <c r="AA404" s="63"/>
      <c r="AB404" s="63"/>
      <c r="AC404" s="63"/>
      <c r="AD404" s="63"/>
      <c r="AE404" s="63"/>
      <c r="AF404" s="63"/>
      <c r="AG404" s="63"/>
      <c r="AH404" s="413"/>
      <c r="AI404" s="63"/>
    </row>
    <row r="405" spans="1:35" ht="15.75" customHeight="1">
      <c r="A405" s="81"/>
      <c r="B405" s="81"/>
      <c r="C405" s="82"/>
      <c r="D405" s="82"/>
      <c r="E405" s="82"/>
      <c r="F405" s="82"/>
      <c r="G405" s="82"/>
      <c r="H405" s="82"/>
      <c r="I405" s="82"/>
      <c r="J405" s="68"/>
      <c r="K405" s="83"/>
      <c r="L405" s="83"/>
      <c r="M405" s="83"/>
      <c r="N405" s="63"/>
      <c r="O405" s="63"/>
      <c r="P405" s="84"/>
      <c r="Q405" s="250"/>
      <c r="R405" s="80"/>
      <c r="S405" s="250"/>
      <c r="T405" s="80"/>
      <c r="U405" s="80"/>
      <c r="V405" s="63"/>
      <c r="W405" s="85"/>
      <c r="X405" s="63"/>
      <c r="Y405" s="63"/>
      <c r="Z405" s="63"/>
      <c r="AA405" s="63"/>
      <c r="AB405" s="63"/>
      <c r="AC405" s="63"/>
      <c r="AD405" s="63"/>
      <c r="AE405" s="63"/>
      <c r="AF405" s="63"/>
      <c r="AG405" s="63"/>
      <c r="AH405" s="413"/>
      <c r="AI405" s="63"/>
    </row>
    <row r="406" spans="1:35" ht="15.75" customHeight="1">
      <c r="A406" s="81"/>
      <c r="B406" s="81"/>
      <c r="C406" s="82"/>
      <c r="D406" s="82"/>
      <c r="E406" s="82"/>
      <c r="F406" s="82"/>
      <c r="G406" s="82"/>
      <c r="H406" s="82"/>
      <c r="I406" s="82"/>
      <c r="J406" s="68"/>
      <c r="K406" s="83"/>
      <c r="L406" s="83"/>
      <c r="M406" s="83"/>
      <c r="N406" s="63"/>
      <c r="O406" s="63"/>
      <c r="P406" s="84"/>
      <c r="Q406" s="250"/>
      <c r="R406" s="80"/>
      <c r="S406" s="250"/>
      <c r="T406" s="80"/>
      <c r="U406" s="80"/>
      <c r="V406" s="63"/>
      <c r="W406" s="85"/>
      <c r="X406" s="63"/>
      <c r="Y406" s="63"/>
      <c r="Z406" s="63"/>
      <c r="AA406" s="63"/>
      <c r="AB406" s="63"/>
      <c r="AC406" s="63"/>
      <c r="AD406" s="63"/>
      <c r="AE406" s="63"/>
      <c r="AF406" s="63"/>
      <c r="AG406" s="63"/>
      <c r="AH406" s="413"/>
      <c r="AI406" s="63"/>
    </row>
    <row r="407" spans="1:35" ht="15.75" customHeight="1">
      <c r="A407" s="81"/>
      <c r="B407" s="81"/>
      <c r="C407" s="82"/>
      <c r="D407" s="82"/>
      <c r="E407" s="82"/>
      <c r="F407" s="82"/>
      <c r="G407" s="82"/>
      <c r="H407" s="82"/>
      <c r="I407" s="82"/>
      <c r="J407" s="68"/>
      <c r="K407" s="83"/>
      <c r="L407" s="83"/>
      <c r="M407" s="83"/>
      <c r="N407" s="63"/>
      <c r="O407" s="63"/>
      <c r="P407" s="84"/>
      <c r="Q407" s="250"/>
      <c r="R407" s="80"/>
      <c r="S407" s="250"/>
      <c r="T407" s="80"/>
      <c r="U407" s="80"/>
      <c r="V407" s="63"/>
      <c r="W407" s="85"/>
      <c r="X407" s="63"/>
      <c r="Y407" s="63"/>
      <c r="Z407" s="63"/>
      <c r="AA407" s="63"/>
      <c r="AB407" s="63"/>
      <c r="AC407" s="63"/>
      <c r="AD407" s="63"/>
      <c r="AE407" s="63"/>
      <c r="AF407" s="63"/>
      <c r="AG407" s="63"/>
      <c r="AH407" s="413"/>
      <c r="AI407" s="63"/>
    </row>
    <row r="408" spans="1:35" ht="15.75" customHeight="1">
      <c r="A408" s="81"/>
      <c r="B408" s="81"/>
      <c r="C408" s="82"/>
      <c r="D408" s="82"/>
      <c r="E408" s="82"/>
      <c r="F408" s="82"/>
      <c r="G408" s="82"/>
      <c r="H408" s="82"/>
      <c r="I408" s="82"/>
      <c r="J408" s="68"/>
      <c r="K408" s="83"/>
      <c r="L408" s="83"/>
      <c r="M408" s="83"/>
      <c r="N408" s="63"/>
      <c r="O408" s="63"/>
      <c r="P408" s="84"/>
      <c r="Q408" s="250"/>
      <c r="R408" s="80"/>
      <c r="S408" s="250"/>
      <c r="T408" s="80"/>
      <c r="U408" s="80"/>
      <c r="V408" s="63"/>
      <c r="W408" s="85"/>
      <c r="X408" s="63"/>
      <c r="Y408" s="63"/>
      <c r="Z408" s="63"/>
      <c r="AA408" s="63"/>
      <c r="AB408" s="63"/>
      <c r="AC408" s="63"/>
      <c r="AD408" s="63"/>
      <c r="AE408" s="63"/>
      <c r="AF408" s="63"/>
      <c r="AG408" s="63"/>
      <c r="AH408" s="413"/>
      <c r="AI408" s="63"/>
    </row>
    <row r="409" spans="1:35" ht="15.75" customHeight="1">
      <c r="A409" s="81"/>
      <c r="B409" s="81"/>
      <c r="C409" s="82"/>
      <c r="D409" s="82"/>
      <c r="E409" s="82"/>
      <c r="F409" s="82"/>
      <c r="G409" s="82"/>
      <c r="H409" s="82"/>
      <c r="I409" s="82"/>
      <c r="J409" s="68"/>
      <c r="K409" s="83"/>
      <c r="L409" s="83"/>
      <c r="M409" s="83"/>
      <c r="N409" s="63"/>
      <c r="O409" s="63"/>
      <c r="P409" s="84"/>
      <c r="Q409" s="250"/>
      <c r="R409" s="80"/>
      <c r="S409" s="250"/>
      <c r="T409" s="80"/>
      <c r="U409" s="80"/>
      <c r="V409" s="63"/>
      <c r="W409" s="85"/>
      <c r="X409" s="63"/>
      <c r="Y409" s="63"/>
      <c r="Z409" s="63"/>
      <c r="AA409" s="63"/>
      <c r="AB409" s="63"/>
      <c r="AC409" s="63"/>
      <c r="AD409" s="63"/>
      <c r="AE409" s="63"/>
      <c r="AF409" s="63"/>
      <c r="AG409" s="63"/>
      <c r="AH409" s="413"/>
      <c r="AI409" s="63"/>
    </row>
    <row r="410" spans="1:35" ht="15.75" customHeight="1">
      <c r="A410" s="81"/>
      <c r="B410" s="81"/>
      <c r="C410" s="82"/>
      <c r="D410" s="82"/>
      <c r="E410" s="82"/>
      <c r="F410" s="82"/>
      <c r="G410" s="82"/>
      <c r="H410" s="82"/>
      <c r="I410" s="82"/>
      <c r="J410" s="68"/>
      <c r="K410" s="83"/>
      <c r="L410" s="83"/>
      <c r="M410" s="83"/>
      <c r="N410" s="63"/>
      <c r="O410" s="63"/>
      <c r="P410" s="84"/>
      <c r="Q410" s="250"/>
      <c r="R410" s="80"/>
      <c r="S410" s="250"/>
      <c r="T410" s="80"/>
      <c r="U410" s="80"/>
      <c r="V410" s="63"/>
      <c r="W410" s="85"/>
      <c r="X410" s="63"/>
      <c r="Y410" s="63"/>
      <c r="Z410" s="63"/>
      <c r="AA410" s="63"/>
      <c r="AB410" s="63"/>
      <c r="AC410" s="63"/>
      <c r="AD410" s="63"/>
      <c r="AE410" s="63"/>
      <c r="AF410" s="63"/>
      <c r="AG410" s="63"/>
      <c r="AH410" s="413"/>
      <c r="AI410" s="63"/>
    </row>
    <row r="411" spans="1:35" ht="15.75" customHeight="1">
      <c r="A411" s="81"/>
      <c r="B411" s="81"/>
      <c r="C411" s="82"/>
      <c r="D411" s="82"/>
      <c r="E411" s="82"/>
      <c r="F411" s="82"/>
      <c r="G411" s="82"/>
      <c r="H411" s="82"/>
      <c r="I411" s="82"/>
      <c r="J411" s="68"/>
      <c r="K411" s="83"/>
      <c r="L411" s="83"/>
      <c r="M411" s="83"/>
      <c r="N411" s="63"/>
      <c r="O411" s="63"/>
      <c r="P411" s="84"/>
      <c r="Q411" s="250"/>
      <c r="R411" s="80"/>
      <c r="S411" s="250"/>
      <c r="T411" s="80"/>
      <c r="U411" s="80"/>
      <c r="V411" s="63"/>
      <c r="W411" s="85"/>
      <c r="X411" s="63"/>
      <c r="Y411" s="63"/>
      <c r="Z411" s="63"/>
      <c r="AA411" s="63"/>
      <c r="AB411" s="63"/>
      <c r="AC411" s="63"/>
      <c r="AD411" s="63"/>
      <c r="AE411" s="63"/>
      <c r="AF411" s="63"/>
      <c r="AG411" s="63"/>
      <c r="AH411" s="413"/>
      <c r="AI411" s="63"/>
    </row>
    <row r="412" spans="1:35" ht="15.75" customHeight="1">
      <c r="A412" s="81"/>
      <c r="B412" s="81"/>
      <c r="C412" s="82"/>
      <c r="D412" s="82"/>
      <c r="E412" s="82"/>
      <c r="F412" s="82"/>
      <c r="G412" s="82"/>
      <c r="H412" s="82"/>
      <c r="I412" s="82"/>
      <c r="J412" s="68"/>
      <c r="K412" s="83"/>
      <c r="L412" s="83"/>
      <c r="M412" s="83"/>
      <c r="N412" s="63"/>
      <c r="O412" s="63"/>
      <c r="P412" s="84"/>
      <c r="Q412" s="250"/>
      <c r="R412" s="80"/>
      <c r="S412" s="250"/>
      <c r="T412" s="80"/>
      <c r="U412" s="80"/>
      <c r="V412" s="63"/>
      <c r="W412" s="85"/>
      <c r="X412" s="63"/>
      <c r="Y412" s="63"/>
      <c r="Z412" s="63"/>
      <c r="AA412" s="63"/>
      <c r="AB412" s="63"/>
      <c r="AC412" s="63"/>
      <c r="AD412" s="63"/>
      <c r="AE412" s="63"/>
      <c r="AF412" s="63"/>
      <c r="AG412" s="63"/>
      <c r="AH412" s="413"/>
      <c r="AI412" s="63"/>
    </row>
    <row r="413" spans="1:35" ht="15.75" customHeight="1">
      <c r="A413" s="81"/>
      <c r="B413" s="81"/>
      <c r="C413" s="82"/>
      <c r="D413" s="82"/>
      <c r="E413" s="82"/>
      <c r="F413" s="82"/>
      <c r="G413" s="82"/>
      <c r="H413" s="82"/>
      <c r="I413" s="82"/>
      <c r="J413" s="68"/>
      <c r="K413" s="83"/>
      <c r="L413" s="83"/>
      <c r="M413" s="83"/>
      <c r="N413" s="63"/>
      <c r="O413" s="63"/>
      <c r="P413" s="84"/>
      <c r="Q413" s="250"/>
      <c r="R413" s="80"/>
      <c r="S413" s="250"/>
      <c r="T413" s="80"/>
      <c r="U413" s="80"/>
      <c r="V413" s="63"/>
      <c r="W413" s="85"/>
      <c r="X413" s="63"/>
      <c r="Y413" s="63"/>
      <c r="Z413" s="63"/>
      <c r="AA413" s="63"/>
      <c r="AB413" s="63"/>
      <c r="AC413" s="63"/>
      <c r="AD413" s="63"/>
      <c r="AE413" s="63"/>
      <c r="AF413" s="63"/>
      <c r="AG413" s="63"/>
      <c r="AH413" s="413"/>
      <c r="AI413" s="63"/>
    </row>
    <row r="414" spans="1:35" ht="15.75" customHeight="1">
      <c r="A414" s="81"/>
      <c r="B414" s="81"/>
      <c r="C414" s="82"/>
      <c r="D414" s="82"/>
      <c r="E414" s="82"/>
      <c r="F414" s="82"/>
      <c r="G414" s="82"/>
      <c r="H414" s="82"/>
      <c r="I414" s="82"/>
      <c r="J414" s="68"/>
      <c r="K414" s="83"/>
      <c r="L414" s="83"/>
      <c r="M414" s="83"/>
      <c r="N414" s="63"/>
      <c r="O414" s="63"/>
      <c r="P414" s="84"/>
      <c r="Q414" s="250"/>
      <c r="R414" s="80"/>
      <c r="S414" s="250"/>
      <c r="T414" s="80"/>
      <c r="U414" s="80"/>
      <c r="V414" s="63"/>
      <c r="W414" s="85"/>
      <c r="X414" s="63"/>
      <c r="Y414" s="63"/>
      <c r="Z414" s="63"/>
      <c r="AA414" s="63"/>
      <c r="AB414" s="63"/>
      <c r="AC414" s="63"/>
      <c r="AD414" s="63"/>
      <c r="AE414" s="63"/>
      <c r="AF414" s="63"/>
      <c r="AG414" s="63"/>
      <c r="AH414" s="413"/>
      <c r="AI414" s="63"/>
    </row>
    <row r="415" spans="1:35" ht="15.75" customHeight="1">
      <c r="A415" s="81"/>
      <c r="B415" s="81"/>
      <c r="C415" s="82"/>
      <c r="D415" s="82"/>
      <c r="E415" s="82"/>
      <c r="F415" s="82"/>
      <c r="G415" s="82"/>
      <c r="H415" s="82"/>
      <c r="I415" s="82"/>
      <c r="J415" s="68"/>
      <c r="K415" s="83"/>
      <c r="L415" s="83"/>
      <c r="M415" s="83"/>
      <c r="N415" s="63"/>
      <c r="O415" s="63"/>
      <c r="P415" s="84"/>
      <c r="Q415" s="250"/>
      <c r="R415" s="80"/>
      <c r="S415" s="250"/>
      <c r="T415" s="80"/>
      <c r="U415" s="80"/>
      <c r="V415" s="63"/>
      <c r="W415" s="85"/>
      <c r="X415" s="63"/>
      <c r="Y415" s="63"/>
      <c r="Z415" s="63"/>
      <c r="AA415" s="63"/>
      <c r="AB415" s="63"/>
      <c r="AC415" s="63"/>
      <c r="AD415" s="63"/>
      <c r="AE415" s="63"/>
      <c r="AF415" s="63"/>
      <c r="AG415" s="63"/>
      <c r="AH415" s="413"/>
      <c r="AI415" s="63"/>
    </row>
    <row r="416" spans="1:35" ht="15.75" customHeight="1">
      <c r="A416" s="81"/>
      <c r="B416" s="81"/>
      <c r="C416" s="82"/>
      <c r="D416" s="82"/>
      <c r="E416" s="82"/>
      <c r="F416" s="82"/>
      <c r="G416" s="82"/>
      <c r="H416" s="82"/>
      <c r="I416" s="82"/>
      <c r="J416" s="68"/>
      <c r="K416" s="83"/>
      <c r="L416" s="83"/>
      <c r="M416" s="83"/>
      <c r="N416" s="63"/>
      <c r="O416" s="63"/>
      <c r="P416" s="84"/>
      <c r="Q416" s="250"/>
      <c r="R416" s="80"/>
      <c r="S416" s="250"/>
      <c r="T416" s="80"/>
      <c r="U416" s="80"/>
      <c r="V416" s="63"/>
      <c r="W416" s="85"/>
      <c r="X416" s="63"/>
      <c r="Y416" s="63"/>
      <c r="Z416" s="63"/>
      <c r="AA416" s="63"/>
      <c r="AB416" s="63"/>
      <c r="AC416" s="63"/>
      <c r="AD416" s="63"/>
      <c r="AE416" s="63"/>
      <c r="AF416" s="63"/>
      <c r="AG416" s="63"/>
      <c r="AH416" s="413"/>
      <c r="AI416" s="63"/>
    </row>
    <row r="417" spans="1:35" ht="15.75" customHeight="1">
      <c r="A417" s="81"/>
      <c r="B417" s="81"/>
      <c r="C417" s="82"/>
      <c r="D417" s="82"/>
      <c r="E417" s="82"/>
      <c r="F417" s="82"/>
      <c r="G417" s="82"/>
      <c r="H417" s="82"/>
      <c r="I417" s="82"/>
      <c r="J417" s="68"/>
      <c r="K417" s="83"/>
      <c r="L417" s="83"/>
      <c r="M417" s="83"/>
      <c r="N417" s="63"/>
      <c r="O417" s="63"/>
      <c r="P417" s="84"/>
      <c r="Q417" s="250"/>
      <c r="R417" s="80"/>
      <c r="S417" s="250"/>
      <c r="T417" s="80"/>
      <c r="U417" s="80"/>
      <c r="V417" s="63"/>
      <c r="W417" s="85"/>
      <c r="X417" s="63"/>
      <c r="Y417" s="63"/>
      <c r="Z417" s="63"/>
      <c r="AA417" s="63"/>
      <c r="AB417" s="63"/>
      <c r="AC417" s="63"/>
      <c r="AD417" s="63"/>
      <c r="AE417" s="63"/>
      <c r="AF417" s="63"/>
      <c r="AG417" s="63"/>
      <c r="AH417" s="413"/>
      <c r="AI417" s="63"/>
    </row>
    <row r="418" spans="1:35" ht="15.75" customHeight="1">
      <c r="A418" s="81"/>
      <c r="B418" s="81"/>
      <c r="C418" s="82"/>
      <c r="D418" s="82"/>
      <c r="E418" s="82"/>
      <c r="F418" s="82"/>
      <c r="G418" s="82"/>
      <c r="H418" s="82"/>
      <c r="I418" s="82"/>
      <c r="J418" s="68"/>
      <c r="K418" s="83"/>
      <c r="L418" s="83"/>
      <c r="M418" s="83"/>
      <c r="N418" s="63"/>
      <c r="O418" s="63"/>
      <c r="P418" s="84"/>
      <c r="Q418" s="250"/>
      <c r="R418" s="80"/>
      <c r="S418" s="250"/>
      <c r="T418" s="80"/>
      <c r="U418" s="80"/>
      <c r="V418" s="63"/>
      <c r="W418" s="85"/>
      <c r="X418" s="63"/>
      <c r="Y418" s="63"/>
      <c r="Z418" s="63"/>
      <c r="AA418" s="63"/>
      <c r="AB418" s="63"/>
      <c r="AC418" s="63"/>
      <c r="AD418" s="63"/>
      <c r="AE418" s="63"/>
      <c r="AF418" s="63"/>
      <c r="AG418" s="63"/>
      <c r="AH418" s="413"/>
      <c r="AI418" s="63"/>
    </row>
    <row r="419" spans="1:35" ht="15.75" customHeight="1">
      <c r="A419" s="81"/>
      <c r="B419" s="81"/>
      <c r="C419" s="82"/>
      <c r="D419" s="82"/>
      <c r="E419" s="82"/>
      <c r="F419" s="82"/>
      <c r="G419" s="82"/>
      <c r="H419" s="82"/>
      <c r="I419" s="82"/>
      <c r="J419" s="68"/>
      <c r="K419" s="83"/>
      <c r="L419" s="83"/>
      <c r="M419" s="83"/>
      <c r="N419" s="63"/>
      <c r="O419" s="63"/>
      <c r="P419" s="84"/>
      <c r="Q419" s="250"/>
      <c r="R419" s="80"/>
      <c r="S419" s="250"/>
      <c r="T419" s="80"/>
      <c r="U419" s="80"/>
      <c r="V419" s="63"/>
      <c r="W419" s="85"/>
      <c r="X419" s="63"/>
      <c r="Y419" s="63"/>
      <c r="Z419" s="63"/>
      <c r="AA419" s="63"/>
      <c r="AB419" s="63"/>
      <c r="AC419" s="63"/>
      <c r="AD419" s="63"/>
      <c r="AE419" s="63"/>
      <c r="AF419" s="63"/>
      <c r="AG419" s="63"/>
      <c r="AH419" s="413"/>
      <c r="AI419" s="63"/>
    </row>
    <row r="420" spans="1:35" ht="15.75" customHeight="1">
      <c r="A420" s="81"/>
      <c r="B420" s="81"/>
      <c r="C420" s="82"/>
      <c r="D420" s="82"/>
      <c r="E420" s="82"/>
      <c r="F420" s="82"/>
      <c r="G420" s="82"/>
      <c r="H420" s="82"/>
      <c r="I420" s="82"/>
      <c r="J420" s="68"/>
      <c r="K420" s="83"/>
      <c r="L420" s="83"/>
      <c r="M420" s="83"/>
      <c r="N420" s="63"/>
      <c r="O420" s="63"/>
      <c r="P420" s="84"/>
      <c r="Q420" s="250"/>
      <c r="R420" s="80"/>
      <c r="S420" s="250"/>
      <c r="T420" s="80"/>
      <c r="U420" s="80"/>
      <c r="V420" s="63"/>
      <c r="W420" s="85"/>
      <c r="X420" s="63"/>
      <c r="Y420" s="63"/>
      <c r="Z420" s="63"/>
      <c r="AA420" s="63"/>
      <c r="AB420" s="63"/>
      <c r="AC420" s="63"/>
      <c r="AD420" s="63"/>
      <c r="AE420" s="63"/>
      <c r="AF420" s="63"/>
      <c r="AG420" s="63"/>
      <c r="AH420" s="413"/>
      <c r="AI420" s="63"/>
    </row>
    <row r="421" spans="1:35" ht="15.75" customHeight="1">
      <c r="A421" s="81"/>
      <c r="B421" s="81"/>
      <c r="C421" s="82"/>
      <c r="D421" s="82"/>
      <c r="E421" s="82"/>
      <c r="F421" s="82"/>
      <c r="G421" s="82"/>
      <c r="H421" s="82"/>
      <c r="I421" s="82"/>
      <c r="J421" s="68"/>
      <c r="K421" s="83"/>
      <c r="L421" s="83"/>
      <c r="M421" s="83"/>
      <c r="N421" s="63"/>
      <c r="O421" s="63"/>
      <c r="P421" s="84"/>
      <c r="Q421" s="250"/>
      <c r="R421" s="80"/>
      <c r="S421" s="250"/>
      <c r="T421" s="80"/>
      <c r="U421" s="80"/>
      <c r="V421" s="63"/>
      <c r="W421" s="85"/>
      <c r="X421" s="63"/>
      <c r="Y421" s="63"/>
      <c r="Z421" s="63"/>
      <c r="AA421" s="63"/>
      <c r="AB421" s="63"/>
      <c r="AC421" s="63"/>
      <c r="AD421" s="63"/>
      <c r="AE421" s="63"/>
      <c r="AF421" s="63"/>
      <c r="AG421" s="63"/>
      <c r="AH421" s="413"/>
      <c r="AI421" s="63"/>
    </row>
    <row r="422" spans="1:35" ht="15.75" customHeight="1">
      <c r="A422" s="81"/>
      <c r="B422" s="81"/>
      <c r="C422" s="82"/>
      <c r="D422" s="82"/>
      <c r="E422" s="82"/>
      <c r="F422" s="82"/>
      <c r="G422" s="82"/>
      <c r="H422" s="82"/>
      <c r="I422" s="82"/>
      <c r="J422" s="68"/>
      <c r="K422" s="83"/>
      <c r="L422" s="83"/>
      <c r="M422" s="83"/>
      <c r="N422" s="63"/>
      <c r="O422" s="63"/>
      <c r="P422" s="84"/>
      <c r="Q422" s="250"/>
      <c r="R422" s="80"/>
      <c r="S422" s="250"/>
      <c r="T422" s="80"/>
      <c r="U422" s="80"/>
      <c r="V422" s="63"/>
      <c r="W422" s="85"/>
      <c r="X422" s="63"/>
      <c r="Y422" s="63"/>
      <c r="Z422" s="63"/>
      <c r="AA422" s="63"/>
      <c r="AB422" s="63"/>
      <c r="AC422" s="63"/>
      <c r="AD422" s="63"/>
      <c r="AE422" s="63"/>
      <c r="AF422" s="63"/>
      <c r="AG422" s="63"/>
      <c r="AH422" s="413"/>
      <c r="AI422" s="63"/>
    </row>
    <row r="423" spans="1:35" ht="15.75" customHeight="1">
      <c r="A423" s="81"/>
      <c r="B423" s="81"/>
      <c r="C423" s="82"/>
      <c r="D423" s="82"/>
      <c r="E423" s="82"/>
      <c r="F423" s="82"/>
      <c r="G423" s="82"/>
      <c r="H423" s="82"/>
      <c r="I423" s="82"/>
      <c r="J423" s="68"/>
      <c r="K423" s="83"/>
      <c r="L423" s="83"/>
      <c r="M423" s="83"/>
      <c r="N423" s="63"/>
      <c r="O423" s="63"/>
      <c r="P423" s="84"/>
      <c r="Q423" s="250"/>
      <c r="R423" s="80"/>
      <c r="S423" s="250"/>
      <c r="T423" s="80"/>
      <c r="U423" s="80"/>
      <c r="V423" s="63"/>
      <c r="W423" s="85"/>
      <c r="X423" s="63"/>
      <c r="Y423" s="63"/>
      <c r="Z423" s="63"/>
      <c r="AA423" s="63"/>
      <c r="AB423" s="63"/>
      <c r="AC423" s="63"/>
      <c r="AD423" s="63"/>
      <c r="AE423" s="63"/>
      <c r="AF423" s="63"/>
      <c r="AG423" s="63"/>
      <c r="AH423" s="413"/>
      <c r="AI423" s="63"/>
    </row>
    <row r="424" spans="1:35" ht="15.75" customHeight="1">
      <c r="A424" s="81"/>
      <c r="B424" s="81"/>
      <c r="C424" s="82"/>
      <c r="D424" s="82"/>
      <c r="E424" s="82"/>
      <c r="F424" s="82"/>
      <c r="G424" s="82"/>
      <c r="H424" s="82"/>
      <c r="I424" s="82"/>
      <c r="J424" s="68"/>
      <c r="K424" s="83"/>
      <c r="L424" s="83"/>
      <c r="M424" s="83"/>
      <c r="N424" s="63"/>
      <c r="O424" s="63"/>
      <c r="P424" s="84"/>
      <c r="Q424" s="250"/>
      <c r="R424" s="80"/>
      <c r="S424" s="250"/>
      <c r="T424" s="80"/>
      <c r="U424" s="80"/>
      <c r="V424" s="63"/>
      <c r="W424" s="85"/>
      <c r="X424" s="63"/>
      <c r="Y424" s="63"/>
      <c r="Z424" s="63"/>
      <c r="AA424" s="63"/>
      <c r="AB424" s="63"/>
      <c r="AC424" s="63"/>
      <c r="AD424" s="63"/>
      <c r="AE424" s="63"/>
      <c r="AF424" s="63"/>
      <c r="AG424" s="63"/>
      <c r="AH424" s="413"/>
      <c r="AI424" s="63"/>
    </row>
    <row r="425" spans="1:35" ht="15.75" customHeight="1">
      <c r="A425" s="81"/>
      <c r="B425" s="81"/>
      <c r="C425" s="82"/>
      <c r="D425" s="82"/>
      <c r="E425" s="82"/>
      <c r="F425" s="82"/>
      <c r="G425" s="82"/>
      <c r="H425" s="82"/>
      <c r="I425" s="82"/>
      <c r="J425" s="68"/>
      <c r="K425" s="83"/>
      <c r="L425" s="83"/>
      <c r="M425" s="83"/>
      <c r="N425" s="63"/>
      <c r="O425" s="63"/>
      <c r="P425" s="84"/>
      <c r="Q425" s="250"/>
      <c r="R425" s="80"/>
      <c r="S425" s="250"/>
      <c r="T425" s="80"/>
      <c r="U425" s="80"/>
      <c r="V425" s="63"/>
      <c r="W425" s="85"/>
      <c r="X425" s="63"/>
      <c r="Y425" s="63"/>
      <c r="Z425" s="63"/>
      <c r="AA425" s="63"/>
      <c r="AB425" s="63"/>
      <c r="AC425" s="63"/>
      <c r="AD425" s="63"/>
      <c r="AE425" s="63"/>
      <c r="AF425" s="63"/>
      <c r="AG425" s="63"/>
      <c r="AH425" s="413"/>
      <c r="AI425" s="63"/>
    </row>
    <row r="426" spans="1:35" ht="15.75" customHeight="1">
      <c r="A426" s="81"/>
      <c r="B426" s="81"/>
      <c r="C426" s="82"/>
      <c r="D426" s="82"/>
      <c r="E426" s="82"/>
      <c r="F426" s="82"/>
      <c r="G426" s="82"/>
      <c r="H426" s="82"/>
      <c r="I426" s="82"/>
      <c r="J426" s="68"/>
      <c r="K426" s="83"/>
      <c r="L426" s="83"/>
      <c r="M426" s="83"/>
      <c r="N426" s="63"/>
      <c r="O426" s="63"/>
      <c r="P426" s="84"/>
      <c r="Q426" s="250"/>
      <c r="R426" s="80"/>
      <c r="S426" s="250"/>
      <c r="T426" s="80"/>
      <c r="U426" s="80"/>
      <c r="V426" s="63"/>
      <c r="W426" s="85"/>
      <c r="X426" s="63"/>
      <c r="Y426" s="63"/>
      <c r="Z426" s="63"/>
      <c r="AA426" s="63"/>
      <c r="AB426" s="63"/>
      <c r="AC426" s="63"/>
      <c r="AD426" s="63"/>
      <c r="AE426" s="63"/>
      <c r="AF426" s="63"/>
      <c r="AG426" s="63"/>
      <c r="AH426" s="413"/>
      <c r="AI426" s="63"/>
    </row>
    <row r="427" spans="1:35" ht="15.75" customHeight="1">
      <c r="A427" s="81"/>
      <c r="B427" s="81"/>
      <c r="C427" s="82"/>
      <c r="D427" s="82"/>
      <c r="E427" s="82"/>
      <c r="F427" s="82"/>
      <c r="G427" s="82"/>
      <c r="H427" s="82"/>
      <c r="I427" s="82"/>
      <c r="J427" s="68"/>
      <c r="K427" s="83"/>
      <c r="L427" s="83"/>
      <c r="M427" s="83"/>
      <c r="N427" s="63"/>
      <c r="O427" s="63"/>
      <c r="P427" s="84"/>
      <c r="Q427" s="250"/>
      <c r="R427" s="80"/>
      <c r="S427" s="250"/>
      <c r="T427" s="80"/>
      <c r="U427" s="80"/>
      <c r="V427" s="63"/>
      <c r="W427" s="85"/>
      <c r="X427" s="63"/>
      <c r="Y427" s="63"/>
      <c r="Z427" s="63"/>
      <c r="AA427" s="63"/>
      <c r="AB427" s="63"/>
      <c r="AC427" s="63"/>
      <c r="AD427" s="63"/>
      <c r="AE427" s="63"/>
      <c r="AF427" s="63"/>
      <c r="AG427" s="63"/>
      <c r="AH427" s="413"/>
      <c r="AI427" s="63"/>
    </row>
    <row r="428" spans="1:35" ht="15.75" customHeight="1">
      <c r="A428" s="81"/>
      <c r="B428" s="81"/>
      <c r="C428" s="82"/>
      <c r="D428" s="82"/>
      <c r="E428" s="82"/>
      <c r="F428" s="82"/>
      <c r="G428" s="82"/>
      <c r="H428" s="82"/>
      <c r="I428" s="82"/>
      <c r="J428" s="68"/>
      <c r="K428" s="83"/>
      <c r="L428" s="83"/>
      <c r="M428" s="83"/>
      <c r="N428" s="63"/>
      <c r="O428" s="63"/>
      <c r="P428" s="84"/>
      <c r="Q428" s="250"/>
      <c r="R428" s="80"/>
      <c r="S428" s="250"/>
      <c r="T428" s="80"/>
      <c r="U428" s="80"/>
      <c r="V428" s="63"/>
      <c r="W428" s="85"/>
      <c r="X428" s="63"/>
      <c r="Y428" s="63"/>
      <c r="Z428" s="63"/>
      <c r="AA428" s="63"/>
      <c r="AB428" s="63"/>
      <c r="AC428" s="63"/>
      <c r="AD428" s="63"/>
      <c r="AE428" s="63"/>
      <c r="AF428" s="63"/>
      <c r="AG428" s="63"/>
      <c r="AH428" s="413"/>
      <c r="AI428" s="63"/>
    </row>
    <row r="429" spans="1:35" ht="15.75" customHeight="1">
      <c r="A429" s="81"/>
      <c r="B429" s="81"/>
      <c r="C429" s="82"/>
      <c r="D429" s="82"/>
      <c r="E429" s="82"/>
      <c r="F429" s="82"/>
      <c r="G429" s="82"/>
      <c r="H429" s="82"/>
      <c r="I429" s="82"/>
      <c r="J429" s="68"/>
      <c r="K429" s="83"/>
      <c r="L429" s="83"/>
      <c r="M429" s="83"/>
      <c r="N429" s="63"/>
      <c r="O429" s="63"/>
      <c r="P429" s="84"/>
      <c r="Q429" s="250"/>
      <c r="R429" s="80"/>
      <c r="S429" s="250"/>
      <c r="T429" s="80"/>
      <c r="U429" s="80"/>
      <c r="V429" s="63"/>
      <c r="W429" s="85"/>
      <c r="X429" s="63"/>
      <c r="Y429" s="63"/>
      <c r="Z429" s="63"/>
      <c r="AA429" s="63"/>
      <c r="AB429" s="63"/>
      <c r="AC429" s="63"/>
      <c r="AD429" s="63"/>
      <c r="AE429" s="63"/>
      <c r="AF429" s="63"/>
      <c r="AG429" s="63"/>
      <c r="AH429" s="413"/>
      <c r="AI429" s="63"/>
    </row>
    <row r="430" spans="1:35" ht="15.75" customHeight="1">
      <c r="A430" s="81"/>
      <c r="B430" s="81"/>
      <c r="C430" s="82"/>
      <c r="D430" s="82"/>
      <c r="E430" s="82"/>
      <c r="F430" s="82"/>
      <c r="G430" s="82"/>
      <c r="H430" s="82"/>
      <c r="I430" s="82"/>
      <c r="J430" s="68"/>
      <c r="K430" s="83"/>
      <c r="L430" s="83"/>
      <c r="M430" s="83"/>
      <c r="N430" s="63"/>
      <c r="O430" s="63"/>
      <c r="P430" s="84"/>
      <c r="Q430" s="250"/>
      <c r="R430" s="80"/>
      <c r="S430" s="250"/>
      <c r="T430" s="80"/>
      <c r="U430" s="80"/>
      <c r="V430" s="63"/>
      <c r="W430" s="85"/>
      <c r="X430" s="63"/>
      <c r="Y430" s="63"/>
      <c r="Z430" s="63"/>
      <c r="AA430" s="63"/>
      <c r="AB430" s="63"/>
      <c r="AC430" s="63"/>
      <c r="AD430" s="63"/>
      <c r="AE430" s="63"/>
      <c r="AF430" s="63"/>
      <c r="AG430" s="63"/>
      <c r="AH430" s="413"/>
      <c r="AI430" s="63"/>
    </row>
    <row r="431" spans="1:35" ht="15.75" customHeight="1">
      <c r="A431" s="81"/>
      <c r="B431" s="81"/>
      <c r="C431" s="82"/>
      <c r="D431" s="82"/>
      <c r="E431" s="82"/>
      <c r="F431" s="82"/>
      <c r="G431" s="82"/>
      <c r="H431" s="82"/>
      <c r="I431" s="82"/>
      <c r="J431" s="68"/>
      <c r="K431" s="83"/>
      <c r="L431" s="83"/>
      <c r="M431" s="83"/>
      <c r="N431" s="63"/>
      <c r="O431" s="63"/>
      <c r="P431" s="84"/>
      <c r="Q431" s="250"/>
      <c r="R431" s="80"/>
      <c r="S431" s="250"/>
      <c r="T431" s="80"/>
      <c r="U431" s="80"/>
      <c r="V431" s="63"/>
      <c r="W431" s="85"/>
      <c r="X431" s="63"/>
      <c r="Y431" s="63"/>
      <c r="Z431" s="63"/>
      <c r="AA431" s="63"/>
      <c r="AB431" s="63"/>
      <c r="AC431" s="63"/>
      <c r="AD431" s="63"/>
      <c r="AE431" s="63"/>
      <c r="AF431" s="63"/>
      <c r="AG431" s="63"/>
      <c r="AH431" s="413"/>
      <c r="AI431" s="63"/>
    </row>
    <row r="432" spans="1:35" ht="15.75" customHeight="1">
      <c r="A432" s="81"/>
      <c r="B432" s="81"/>
      <c r="C432" s="82"/>
      <c r="D432" s="82"/>
      <c r="E432" s="82"/>
      <c r="F432" s="82"/>
      <c r="G432" s="82"/>
      <c r="H432" s="82"/>
      <c r="I432" s="82"/>
      <c r="J432" s="68"/>
      <c r="K432" s="83"/>
      <c r="L432" s="83"/>
      <c r="M432" s="83"/>
      <c r="N432" s="63"/>
      <c r="O432" s="63"/>
      <c r="P432" s="84"/>
      <c r="Q432" s="250"/>
      <c r="R432" s="80"/>
      <c r="S432" s="250"/>
      <c r="T432" s="80"/>
      <c r="U432" s="80"/>
      <c r="V432" s="63"/>
      <c r="W432" s="85"/>
      <c r="X432" s="63"/>
      <c r="Y432" s="63"/>
      <c r="Z432" s="63"/>
      <c r="AA432" s="63"/>
      <c r="AB432" s="63"/>
      <c r="AC432" s="63"/>
      <c r="AD432" s="63"/>
      <c r="AE432" s="63"/>
      <c r="AF432" s="63"/>
      <c r="AG432" s="63"/>
      <c r="AH432" s="413"/>
      <c r="AI432" s="63"/>
    </row>
    <row r="433" spans="1:35" ht="15.75" customHeight="1">
      <c r="A433" s="81"/>
      <c r="B433" s="81"/>
      <c r="C433" s="82"/>
      <c r="D433" s="82"/>
      <c r="E433" s="82"/>
      <c r="F433" s="82"/>
      <c r="G433" s="82"/>
      <c r="H433" s="82"/>
      <c r="I433" s="82"/>
      <c r="J433" s="68"/>
      <c r="K433" s="83"/>
      <c r="L433" s="83"/>
      <c r="M433" s="83"/>
      <c r="N433" s="63"/>
      <c r="O433" s="63"/>
      <c r="P433" s="84"/>
      <c r="Q433" s="250"/>
      <c r="R433" s="80"/>
      <c r="S433" s="250"/>
      <c r="T433" s="80"/>
      <c r="U433" s="80"/>
      <c r="V433" s="63"/>
      <c r="W433" s="85"/>
      <c r="X433" s="63"/>
      <c r="Y433" s="63"/>
      <c r="Z433" s="63"/>
      <c r="AA433" s="63"/>
      <c r="AB433" s="63"/>
      <c r="AC433" s="63"/>
      <c r="AD433" s="63"/>
      <c r="AE433" s="63"/>
      <c r="AF433" s="63"/>
      <c r="AG433" s="63"/>
      <c r="AH433" s="413"/>
      <c r="AI433" s="63"/>
    </row>
    <row r="434" spans="1:35" ht="15.75" customHeight="1">
      <c r="A434" s="81"/>
      <c r="B434" s="81"/>
      <c r="C434" s="82"/>
      <c r="D434" s="82"/>
      <c r="E434" s="82"/>
      <c r="F434" s="82"/>
      <c r="G434" s="82"/>
      <c r="H434" s="82"/>
      <c r="I434" s="82"/>
      <c r="J434" s="68"/>
      <c r="K434" s="83"/>
      <c r="L434" s="83"/>
      <c r="M434" s="83"/>
      <c r="N434" s="63"/>
      <c r="O434" s="63"/>
      <c r="P434" s="84"/>
      <c r="Q434" s="250"/>
      <c r="R434" s="80"/>
      <c r="S434" s="250"/>
      <c r="T434" s="80"/>
      <c r="U434" s="80"/>
      <c r="V434" s="63"/>
      <c r="W434" s="85"/>
      <c r="X434" s="63"/>
      <c r="Y434" s="63"/>
      <c r="Z434" s="63"/>
      <c r="AA434" s="63"/>
      <c r="AB434" s="63"/>
      <c r="AC434" s="63"/>
      <c r="AD434" s="63"/>
      <c r="AE434" s="63"/>
      <c r="AF434" s="63"/>
      <c r="AG434" s="63"/>
      <c r="AH434" s="413"/>
      <c r="AI434" s="63"/>
    </row>
    <row r="435" spans="1:35" ht="15.75" customHeight="1">
      <c r="A435" s="81"/>
      <c r="B435" s="81"/>
      <c r="C435" s="82"/>
      <c r="D435" s="82"/>
      <c r="E435" s="82"/>
      <c r="F435" s="82"/>
      <c r="G435" s="82"/>
      <c r="H435" s="82"/>
      <c r="I435" s="82"/>
      <c r="J435" s="68"/>
      <c r="K435" s="83"/>
      <c r="L435" s="83"/>
      <c r="M435" s="83"/>
      <c r="N435" s="63"/>
      <c r="O435" s="63"/>
      <c r="P435" s="84"/>
      <c r="Q435" s="250"/>
      <c r="R435" s="80"/>
      <c r="S435" s="250"/>
      <c r="T435" s="80"/>
      <c r="U435" s="80"/>
      <c r="V435" s="63"/>
      <c r="W435" s="85"/>
      <c r="X435" s="63"/>
      <c r="Y435" s="63"/>
      <c r="Z435" s="63"/>
      <c r="AA435" s="63"/>
      <c r="AB435" s="63"/>
      <c r="AC435" s="63"/>
      <c r="AD435" s="63"/>
      <c r="AE435" s="63"/>
      <c r="AF435" s="63"/>
      <c r="AG435" s="63"/>
      <c r="AH435" s="413"/>
      <c r="AI435" s="63"/>
    </row>
    <row r="436" spans="1:35" ht="15.75" customHeight="1">
      <c r="A436" s="81"/>
      <c r="B436" s="81"/>
      <c r="C436" s="82"/>
      <c r="D436" s="82"/>
      <c r="E436" s="82"/>
      <c r="F436" s="82"/>
      <c r="G436" s="82"/>
      <c r="H436" s="82"/>
      <c r="I436" s="82"/>
      <c r="J436" s="68"/>
      <c r="K436" s="83"/>
      <c r="L436" s="83"/>
      <c r="M436" s="83"/>
      <c r="N436" s="63"/>
      <c r="O436" s="63"/>
      <c r="P436" s="84"/>
      <c r="Q436" s="250"/>
      <c r="R436" s="80"/>
      <c r="S436" s="250"/>
      <c r="T436" s="80"/>
      <c r="U436" s="80"/>
      <c r="V436" s="63"/>
      <c r="W436" s="85"/>
      <c r="X436" s="63"/>
      <c r="Y436" s="63"/>
      <c r="Z436" s="63"/>
      <c r="AA436" s="63"/>
      <c r="AB436" s="63"/>
      <c r="AC436" s="63"/>
      <c r="AD436" s="63"/>
      <c r="AE436" s="63"/>
      <c r="AF436" s="63"/>
      <c r="AG436" s="63"/>
      <c r="AH436" s="413"/>
      <c r="AI436" s="63"/>
    </row>
    <row r="437" spans="1:35" ht="15.75" customHeight="1">
      <c r="A437" s="81"/>
      <c r="B437" s="81"/>
      <c r="C437" s="82"/>
      <c r="D437" s="82"/>
      <c r="E437" s="82"/>
      <c r="F437" s="82"/>
      <c r="G437" s="82"/>
      <c r="H437" s="82"/>
      <c r="I437" s="82"/>
      <c r="J437" s="68"/>
      <c r="K437" s="83"/>
      <c r="L437" s="83"/>
      <c r="M437" s="83"/>
      <c r="N437" s="63"/>
      <c r="O437" s="63"/>
      <c r="P437" s="84"/>
      <c r="Q437" s="250"/>
      <c r="R437" s="80"/>
      <c r="S437" s="250"/>
      <c r="T437" s="80"/>
      <c r="U437" s="80"/>
      <c r="V437" s="63"/>
      <c r="W437" s="85"/>
      <c r="X437" s="63"/>
      <c r="Y437" s="63"/>
      <c r="Z437" s="63"/>
      <c r="AA437" s="63"/>
      <c r="AB437" s="63"/>
      <c r="AC437" s="63"/>
      <c r="AD437" s="63"/>
      <c r="AE437" s="63"/>
      <c r="AF437" s="63"/>
      <c r="AG437" s="63"/>
      <c r="AH437" s="413"/>
      <c r="AI437" s="63"/>
    </row>
    <row r="438" spans="1:35" ht="15.75" customHeight="1">
      <c r="A438" s="81"/>
      <c r="B438" s="81"/>
      <c r="C438" s="82"/>
      <c r="D438" s="82"/>
      <c r="E438" s="82"/>
      <c r="F438" s="82"/>
      <c r="G438" s="82"/>
      <c r="H438" s="82"/>
      <c r="I438" s="82"/>
      <c r="J438" s="68"/>
      <c r="K438" s="83"/>
      <c r="L438" s="83"/>
      <c r="M438" s="83"/>
      <c r="N438" s="63"/>
      <c r="O438" s="63"/>
      <c r="P438" s="84"/>
      <c r="Q438" s="250"/>
      <c r="R438" s="80"/>
      <c r="S438" s="250"/>
      <c r="T438" s="80"/>
      <c r="U438" s="80"/>
      <c r="V438" s="63"/>
      <c r="W438" s="85"/>
      <c r="X438" s="63"/>
      <c r="Y438" s="63"/>
      <c r="Z438" s="63"/>
      <c r="AA438" s="63"/>
      <c r="AB438" s="63"/>
      <c r="AC438" s="63"/>
      <c r="AD438" s="63"/>
      <c r="AE438" s="63"/>
      <c r="AF438" s="63"/>
      <c r="AG438" s="63"/>
      <c r="AH438" s="413"/>
      <c r="AI438" s="63"/>
    </row>
    <row r="439" spans="1:35" ht="15.75" customHeight="1">
      <c r="A439" s="81"/>
      <c r="B439" s="81"/>
      <c r="C439" s="82"/>
      <c r="D439" s="82"/>
      <c r="E439" s="82"/>
      <c r="F439" s="82"/>
      <c r="G439" s="82"/>
      <c r="H439" s="82"/>
      <c r="I439" s="82"/>
      <c r="J439" s="68"/>
      <c r="K439" s="83"/>
      <c r="L439" s="83"/>
      <c r="M439" s="83"/>
      <c r="N439" s="63"/>
      <c r="O439" s="63"/>
      <c r="P439" s="84"/>
      <c r="Q439" s="250"/>
      <c r="R439" s="80"/>
      <c r="S439" s="250"/>
      <c r="T439" s="80"/>
      <c r="U439" s="80"/>
      <c r="V439" s="63"/>
      <c r="W439" s="85"/>
      <c r="X439" s="63"/>
      <c r="Y439" s="63"/>
      <c r="Z439" s="63"/>
      <c r="AA439" s="63"/>
      <c r="AB439" s="63"/>
      <c r="AC439" s="63"/>
      <c r="AD439" s="63"/>
      <c r="AE439" s="63"/>
      <c r="AF439" s="63"/>
      <c r="AG439" s="63"/>
      <c r="AH439" s="413"/>
      <c r="AI439" s="63"/>
    </row>
    <row r="440" spans="1:35" ht="15.75" customHeight="1">
      <c r="A440" s="81"/>
      <c r="B440" s="81"/>
      <c r="C440" s="82"/>
      <c r="D440" s="82"/>
      <c r="E440" s="82"/>
      <c r="F440" s="82"/>
      <c r="G440" s="82"/>
      <c r="H440" s="82"/>
      <c r="I440" s="82"/>
      <c r="J440" s="68"/>
      <c r="K440" s="83"/>
      <c r="L440" s="83"/>
      <c r="M440" s="83"/>
      <c r="N440" s="63"/>
      <c r="O440" s="63"/>
      <c r="P440" s="84"/>
      <c r="Q440" s="250"/>
      <c r="R440" s="80"/>
      <c r="S440" s="250"/>
      <c r="T440" s="80"/>
      <c r="U440" s="80"/>
      <c r="V440" s="63"/>
      <c r="W440" s="85"/>
      <c r="X440" s="63"/>
      <c r="Y440" s="63"/>
      <c r="Z440" s="63"/>
      <c r="AA440" s="63"/>
      <c r="AB440" s="63"/>
      <c r="AC440" s="63"/>
      <c r="AD440" s="63"/>
      <c r="AE440" s="63"/>
      <c r="AF440" s="63"/>
      <c r="AG440" s="63"/>
      <c r="AH440" s="413"/>
      <c r="AI440" s="63"/>
    </row>
    <row r="441" spans="1:35" ht="15.75" customHeight="1">
      <c r="A441" s="81"/>
      <c r="B441" s="81"/>
      <c r="C441" s="82"/>
      <c r="D441" s="82"/>
      <c r="E441" s="82"/>
      <c r="F441" s="82"/>
      <c r="G441" s="82"/>
      <c r="H441" s="82"/>
      <c r="I441" s="82"/>
      <c r="J441" s="68"/>
      <c r="K441" s="83"/>
      <c r="L441" s="83"/>
      <c r="M441" s="83"/>
      <c r="N441" s="63"/>
      <c r="O441" s="63"/>
      <c r="P441" s="84"/>
      <c r="Q441" s="250"/>
      <c r="R441" s="80"/>
      <c r="S441" s="250"/>
      <c r="T441" s="80"/>
      <c r="U441" s="80"/>
      <c r="V441" s="63"/>
      <c r="W441" s="85"/>
      <c r="X441" s="63"/>
      <c r="Y441" s="63"/>
      <c r="Z441" s="63"/>
      <c r="AA441" s="63"/>
      <c r="AB441" s="63"/>
      <c r="AC441" s="63"/>
      <c r="AD441" s="63"/>
      <c r="AE441" s="63"/>
      <c r="AF441" s="63"/>
      <c r="AG441" s="63"/>
      <c r="AH441" s="413"/>
      <c r="AI441" s="63"/>
    </row>
    <row r="442" spans="1:35" ht="15.75" customHeight="1">
      <c r="A442" s="81"/>
      <c r="B442" s="81"/>
      <c r="C442" s="82"/>
      <c r="D442" s="82"/>
      <c r="E442" s="82"/>
      <c r="F442" s="82"/>
      <c r="G442" s="82"/>
      <c r="H442" s="82"/>
      <c r="I442" s="82"/>
      <c r="J442" s="68"/>
      <c r="K442" s="83"/>
      <c r="L442" s="83"/>
      <c r="M442" s="83"/>
      <c r="N442" s="63"/>
      <c r="O442" s="63"/>
      <c r="P442" s="84"/>
      <c r="Q442" s="250"/>
      <c r="R442" s="80"/>
      <c r="S442" s="250"/>
      <c r="T442" s="80"/>
      <c r="U442" s="80"/>
      <c r="V442" s="63"/>
      <c r="W442" s="85"/>
      <c r="X442" s="63"/>
      <c r="Y442" s="63"/>
      <c r="Z442" s="63"/>
      <c r="AA442" s="63"/>
      <c r="AB442" s="63"/>
      <c r="AC442" s="63"/>
      <c r="AD442" s="63"/>
      <c r="AE442" s="63"/>
      <c r="AF442" s="63"/>
      <c r="AG442" s="63"/>
      <c r="AH442" s="413"/>
      <c r="AI442" s="63"/>
    </row>
    <row r="443" spans="1:35" ht="15.75" customHeight="1">
      <c r="A443" s="81"/>
      <c r="B443" s="81"/>
      <c r="C443" s="82"/>
      <c r="D443" s="82"/>
      <c r="E443" s="82"/>
      <c r="F443" s="82"/>
      <c r="G443" s="82"/>
      <c r="H443" s="82"/>
      <c r="I443" s="82"/>
      <c r="J443" s="68"/>
      <c r="K443" s="83"/>
      <c r="L443" s="83"/>
      <c r="M443" s="83"/>
      <c r="N443" s="63"/>
      <c r="O443" s="63"/>
      <c r="P443" s="84"/>
      <c r="Q443" s="250"/>
      <c r="R443" s="80"/>
      <c r="S443" s="250"/>
      <c r="T443" s="80"/>
      <c r="U443" s="80"/>
      <c r="V443" s="63"/>
      <c r="W443" s="85"/>
      <c r="X443" s="63"/>
      <c r="Y443" s="63"/>
      <c r="Z443" s="63"/>
      <c r="AA443" s="63"/>
      <c r="AB443" s="63"/>
      <c r="AC443" s="63"/>
      <c r="AD443" s="63"/>
      <c r="AE443" s="63"/>
      <c r="AF443" s="63"/>
      <c r="AG443" s="63"/>
      <c r="AH443" s="413"/>
      <c r="AI443" s="63"/>
    </row>
    <row r="444" spans="1:35" ht="15.75" customHeight="1">
      <c r="A444" s="81"/>
      <c r="B444" s="81"/>
      <c r="C444" s="82"/>
      <c r="D444" s="82"/>
      <c r="E444" s="82"/>
      <c r="F444" s="82"/>
      <c r="G444" s="82"/>
      <c r="H444" s="82"/>
      <c r="I444" s="82"/>
      <c r="J444" s="68"/>
      <c r="K444" s="83"/>
      <c r="L444" s="83"/>
      <c r="M444" s="83"/>
      <c r="N444" s="63"/>
      <c r="O444" s="63"/>
      <c r="P444" s="84"/>
      <c r="Q444" s="250"/>
      <c r="R444" s="80"/>
      <c r="S444" s="250"/>
      <c r="T444" s="80"/>
      <c r="U444" s="80"/>
      <c r="V444" s="63"/>
      <c r="W444" s="85"/>
      <c r="X444" s="63"/>
      <c r="Y444" s="63"/>
      <c r="Z444" s="63"/>
      <c r="AA444" s="63"/>
      <c r="AB444" s="63"/>
      <c r="AC444" s="63"/>
      <c r="AD444" s="63"/>
      <c r="AE444" s="63"/>
      <c r="AF444" s="63"/>
      <c r="AG444" s="63"/>
      <c r="AH444" s="413"/>
      <c r="AI444" s="63"/>
    </row>
    <row r="445" spans="1:35" ht="15.75" customHeight="1">
      <c r="A445" s="81"/>
      <c r="B445" s="81"/>
      <c r="C445" s="82"/>
      <c r="D445" s="82"/>
      <c r="E445" s="82"/>
      <c r="F445" s="82"/>
      <c r="G445" s="82"/>
      <c r="H445" s="82"/>
      <c r="I445" s="82"/>
      <c r="J445" s="68"/>
      <c r="K445" s="83"/>
      <c r="L445" s="83"/>
      <c r="M445" s="83"/>
      <c r="N445" s="63"/>
      <c r="O445" s="63"/>
      <c r="P445" s="84"/>
      <c r="Q445" s="250"/>
      <c r="R445" s="80"/>
      <c r="S445" s="250"/>
      <c r="T445" s="80"/>
      <c r="U445" s="80"/>
      <c r="V445" s="63"/>
      <c r="W445" s="85"/>
      <c r="X445" s="63"/>
      <c r="Y445" s="63"/>
      <c r="Z445" s="63"/>
      <c r="AA445" s="63"/>
      <c r="AB445" s="63"/>
      <c r="AC445" s="63"/>
      <c r="AD445" s="63"/>
      <c r="AE445" s="63"/>
      <c r="AF445" s="63"/>
      <c r="AG445" s="63"/>
      <c r="AH445" s="413"/>
      <c r="AI445" s="63"/>
    </row>
    <row r="446" spans="1:35" ht="15.75" customHeight="1">
      <c r="A446" s="81"/>
      <c r="B446" s="81"/>
      <c r="C446" s="82"/>
      <c r="D446" s="82"/>
      <c r="E446" s="82"/>
      <c r="F446" s="82"/>
      <c r="G446" s="82"/>
      <c r="H446" s="82"/>
      <c r="I446" s="82"/>
      <c r="J446" s="68"/>
      <c r="K446" s="83"/>
      <c r="L446" s="83"/>
      <c r="M446" s="83"/>
      <c r="N446" s="63"/>
      <c r="O446" s="63"/>
      <c r="P446" s="84"/>
      <c r="Q446" s="250"/>
      <c r="R446" s="80"/>
      <c r="S446" s="250"/>
      <c r="T446" s="80"/>
      <c r="U446" s="80"/>
      <c r="V446" s="63"/>
      <c r="W446" s="85"/>
      <c r="X446" s="63"/>
      <c r="Y446" s="63"/>
      <c r="Z446" s="63"/>
      <c r="AA446" s="63"/>
      <c r="AB446" s="63"/>
      <c r="AC446" s="63"/>
      <c r="AD446" s="63"/>
      <c r="AE446" s="63"/>
      <c r="AF446" s="63"/>
      <c r="AG446" s="63"/>
      <c r="AH446" s="413"/>
      <c r="AI446" s="63"/>
    </row>
    <row r="447" spans="1:35" ht="15.75" customHeight="1">
      <c r="A447" s="81"/>
      <c r="B447" s="81"/>
      <c r="C447" s="82"/>
      <c r="D447" s="82"/>
      <c r="E447" s="82"/>
      <c r="F447" s="82"/>
      <c r="G447" s="82"/>
      <c r="H447" s="82"/>
      <c r="I447" s="82"/>
      <c r="J447" s="68"/>
      <c r="K447" s="83"/>
      <c r="L447" s="83"/>
      <c r="M447" s="83"/>
      <c r="N447" s="63"/>
      <c r="O447" s="63"/>
      <c r="P447" s="84"/>
      <c r="Q447" s="250"/>
      <c r="R447" s="80"/>
      <c r="S447" s="250"/>
      <c r="T447" s="80"/>
      <c r="U447" s="80"/>
      <c r="V447" s="63"/>
      <c r="W447" s="85"/>
      <c r="X447" s="63"/>
      <c r="Y447" s="63"/>
      <c r="Z447" s="63"/>
      <c r="AA447" s="63"/>
      <c r="AB447" s="63"/>
      <c r="AC447" s="63"/>
      <c r="AD447" s="63"/>
      <c r="AE447" s="63"/>
      <c r="AF447" s="63"/>
      <c r="AG447" s="63"/>
      <c r="AH447" s="413"/>
      <c r="AI447" s="63"/>
    </row>
    <row r="448" spans="1:35" ht="15.75" customHeight="1">
      <c r="A448" s="81"/>
      <c r="B448" s="81"/>
      <c r="C448" s="82"/>
      <c r="D448" s="82"/>
      <c r="E448" s="82"/>
      <c r="F448" s="82"/>
      <c r="G448" s="82"/>
      <c r="H448" s="82"/>
      <c r="I448" s="82"/>
      <c r="J448" s="68"/>
      <c r="K448" s="83"/>
      <c r="L448" s="83"/>
      <c r="M448" s="83"/>
      <c r="N448" s="63"/>
      <c r="O448" s="63"/>
      <c r="P448" s="84"/>
      <c r="Q448" s="250"/>
      <c r="R448" s="80"/>
      <c r="S448" s="250"/>
      <c r="T448" s="80"/>
      <c r="U448" s="80"/>
      <c r="V448" s="63"/>
      <c r="W448" s="85"/>
      <c r="X448" s="63"/>
      <c r="Y448" s="63"/>
      <c r="Z448" s="63"/>
      <c r="AA448" s="63"/>
      <c r="AB448" s="63"/>
      <c r="AC448" s="63"/>
      <c r="AD448" s="63"/>
      <c r="AE448" s="63"/>
      <c r="AF448" s="63"/>
      <c r="AG448" s="63"/>
      <c r="AH448" s="413"/>
      <c r="AI448" s="63"/>
    </row>
    <row r="449" spans="1:35" ht="15.75" customHeight="1">
      <c r="A449" s="81"/>
      <c r="B449" s="81"/>
      <c r="C449" s="82"/>
      <c r="D449" s="82"/>
      <c r="E449" s="82"/>
      <c r="F449" s="82"/>
      <c r="G449" s="82"/>
      <c r="H449" s="82"/>
      <c r="I449" s="82"/>
      <c r="J449" s="68"/>
      <c r="K449" s="83"/>
      <c r="L449" s="83"/>
      <c r="M449" s="83"/>
      <c r="N449" s="63"/>
      <c r="O449" s="63"/>
      <c r="P449" s="84"/>
      <c r="Q449" s="250"/>
      <c r="R449" s="80"/>
      <c r="S449" s="250"/>
      <c r="T449" s="80"/>
      <c r="U449" s="80"/>
      <c r="V449" s="63"/>
      <c r="W449" s="85"/>
      <c r="X449" s="63"/>
      <c r="Y449" s="63"/>
      <c r="Z449" s="63"/>
      <c r="AA449" s="63"/>
      <c r="AB449" s="63"/>
      <c r="AC449" s="63"/>
      <c r="AD449" s="63"/>
      <c r="AE449" s="63"/>
      <c r="AF449" s="63"/>
      <c r="AG449" s="63"/>
      <c r="AH449" s="413"/>
      <c r="AI449" s="63"/>
    </row>
    <row r="450" spans="1:35" ht="15.75" customHeight="1">
      <c r="A450" s="81"/>
      <c r="B450" s="81"/>
      <c r="C450" s="82"/>
      <c r="D450" s="82"/>
      <c r="E450" s="82"/>
      <c r="F450" s="82"/>
      <c r="G450" s="82"/>
      <c r="H450" s="82"/>
      <c r="I450" s="82"/>
      <c r="J450" s="68"/>
      <c r="K450" s="83"/>
      <c r="L450" s="83"/>
      <c r="M450" s="83"/>
      <c r="N450" s="63"/>
      <c r="O450" s="63"/>
      <c r="P450" s="84"/>
      <c r="Q450" s="250"/>
      <c r="R450" s="80"/>
      <c r="S450" s="250"/>
      <c r="T450" s="80"/>
      <c r="U450" s="80"/>
      <c r="V450" s="63"/>
      <c r="W450" s="85"/>
      <c r="X450" s="63"/>
      <c r="Y450" s="63"/>
      <c r="Z450" s="63"/>
      <c r="AA450" s="63"/>
      <c r="AB450" s="63"/>
      <c r="AC450" s="63"/>
      <c r="AD450" s="63"/>
      <c r="AE450" s="63"/>
      <c r="AF450" s="63"/>
      <c r="AG450" s="63"/>
      <c r="AH450" s="413"/>
      <c r="AI450" s="63"/>
    </row>
    <row r="451" spans="1:35" ht="15.75" customHeight="1">
      <c r="A451" s="81"/>
      <c r="B451" s="81"/>
      <c r="C451" s="82"/>
      <c r="D451" s="82"/>
      <c r="E451" s="82"/>
      <c r="F451" s="82"/>
      <c r="G451" s="82"/>
      <c r="H451" s="82"/>
      <c r="I451" s="82"/>
      <c r="J451" s="68"/>
      <c r="K451" s="83"/>
      <c r="L451" s="83"/>
      <c r="M451" s="83"/>
      <c r="N451" s="63"/>
      <c r="O451" s="63"/>
      <c r="P451" s="84"/>
      <c r="Q451" s="250"/>
      <c r="R451" s="80"/>
      <c r="S451" s="250"/>
      <c r="T451" s="80"/>
      <c r="U451" s="80"/>
      <c r="V451" s="63"/>
      <c r="W451" s="85"/>
      <c r="X451" s="63"/>
      <c r="Y451" s="63"/>
      <c r="Z451" s="63"/>
      <c r="AA451" s="63"/>
      <c r="AB451" s="63"/>
      <c r="AC451" s="63"/>
      <c r="AD451" s="63"/>
      <c r="AE451" s="63"/>
      <c r="AF451" s="63"/>
      <c r="AG451" s="63"/>
      <c r="AH451" s="413"/>
      <c r="AI451" s="63"/>
    </row>
    <row r="452" spans="1:35" ht="15.75" customHeight="1">
      <c r="A452" s="81"/>
      <c r="B452" s="81"/>
      <c r="C452" s="82"/>
      <c r="D452" s="82"/>
      <c r="E452" s="82"/>
      <c r="F452" s="82"/>
      <c r="G452" s="82"/>
      <c r="H452" s="82"/>
      <c r="I452" s="82"/>
      <c r="J452" s="68"/>
      <c r="K452" s="83"/>
      <c r="L452" s="83"/>
      <c r="M452" s="83"/>
      <c r="N452" s="63"/>
      <c r="O452" s="63"/>
      <c r="P452" s="84"/>
      <c r="Q452" s="250"/>
      <c r="R452" s="80"/>
      <c r="S452" s="250"/>
      <c r="T452" s="80"/>
      <c r="U452" s="80"/>
      <c r="V452" s="63"/>
      <c r="W452" s="85"/>
      <c r="X452" s="63"/>
      <c r="Y452" s="63"/>
      <c r="Z452" s="63"/>
      <c r="AA452" s="63"/>
      <c r="AB452" s="63"/>
      <c r="AC452" s="63"/>
      <c r="AD452" s="63"/>
      <c r="AE452" s="63"/>
      <c r="AF452" s="63"/>
      <c r="AG452" s="63"/>
      <c r="AH452" s="413"/>
      <c r="AI452" s="63"/>
    </row>
    <row r="453" spans="1:35" ht="15.75" customHeight="1">
      <c r="A453" s="81"/>
      <c r="B453" s="81"/>
      <c r="C453" s="82"/>
      <c r="D453" s="82"/>
      <c r="E453" s="82"/>
      <c r="F453" s="82"/>
      <c r="G453" s="82"/>
      <c r="H453" s="82"/>
      <c r="I453" s="82"/>
      <c r="J453" s="68"/>
      <c r="K453" s="83"/>
      <c r="L453" s="83"/>
      <c r="M453" s="83"/>
      <c r="N453" s="63"/>
      <c r="O453" s="63"/>
      <c r="P453" s="84"/>
      <c r="Q453" s="250"/>
      <c r="R453" s="80"/>
      <c r="S453" s="250"/>
      <c r="T453" s="80"/>
      <c r="U453" s="80"/>
      <c r="V453" s="63"/>
      <c r="W453" s="85"/>
      <c r="X453" s="63"/>
      <c r="Y453" s="63"/>
      <c r="Z453" s="63"/>
      <c r="AA453" s="63"/>
      <c r="AB453" s="63"/>
      <c r="AC453" s="63"/>
      <c r="AD453" s="63"/>
      <c r="AE453" s="63"/>
      <c r="AF453" s="63"/>
      <c r="AG453" s="63"/>
      <c r="AH453" s="413"/>
      <c r="AI453" s="63"/>
    </row>
    <row r="454" spans="1:35" ht="15.75" customHeight="1">
      <c r="A454" s="81"/>
      <c r="B454" s="81"/>
      <c r="C454" s="82"/>
      <c r="D454" s="82"/>
      <c r="E454" s="82"/>
      <c r="F454" s="82"/>
      <c r="G454" s="82"/>
      <c r="H454" s="82"/>
      <c r="I454" s="82"/>
      <c r="J454" s="68"/>
      <c r="K454" s="83"/>
      <c r="L454" s="83"/>
      <c r="M454" s="83"/>
      <c r="N454" s="63"/>
      <c r="O454" s="63"/>
      <c r="P454" s="84"/>
      <c r="Q454" s="250"/>
      <c r="R454" s="80"/>
      <c r="S454" s="250"/>
      <c r="T454" s="80"/>
      <c r="U454" s="80"/>
      <c r="V454" s="63"/>
      <c r="W454" s="85"/>
      <c r="X454" s="63"/>
      <c r="Y454" s="63"/>
      <c r="Z454" s="63"/>
      <c r="AA454" s="63"/>
      <c r="AB454" s="63"/>
      <c r="AC454" s="63"/>
      <c r="AD454" s="63"/>
      <c r="AE454" s="63"/>
      <c r="AF454" s="63"/>
      <c r="AG454" s="63"/>
      <c r="AH454" s="413"/>
      <c r="AI454" s="63"/>
    </row>
    <row r="455" spans="1:35" ht="15.75" customHeight="1">
      <c r="A455" s="81"/>
      <c r="B455" s="81"/>
      <c r="C455" s="82"/>
      <c r="D455" s="82"/>
      <c r="E455" s="82"/>
      <c r="F455" s="82"/>
      <c r="G455" s="82"/>
      <c r="H455" s="82"/>
      <c r="I455" s="82"/>
      <c r="J455" s="68"/>
      <c r="K455" s="83"/>
      <c r="L455" s="83"/>
      <c r="M455" s="83"/>
      <c r="N455" s="63"/>
      <c r="O455" s="63"/>
      <c r="P455" s="84"/>
      <c r="Q455" s="250"/>
      <c r="R455" s="80"/>
      <c r="S455" s="250"/>
      <c r="T455" s="80"/>
      <c r="U455" s="80"/>
      <c r="V455" s="63"/>
      <c r="W455" s="85"/>
      <c r="X455" s="63"/>
      <c r="Y455" s="63"/>
      <c r="Z455" s="63"/>
      <c r="AA455" s="63"/>
      <c r="AB455" s="63"/>
      <c r="AC455" s="63"/>
      <c r="AD455" s="63"/>
      <c r="AE455" s="63"/>
      <c r="AF455" s="63"/>
      <c r="AG455" s="63"/>
      <c r="AH455" s="413"/>
      <c r="AI455" s="63"/>
    </row>
    <row r="456" spans="1:35" ht="15.75" customHeight="1">
      <c r="A456" s="81"/>
      <c r="B456" s="81"/>
      <c r="C456" s="82"/>
      <c r="D456" s="82"/>
      <c r="E456" s="82"/>
      <c r="F456" s="82"/>
      <c r="G456" s="82"/>
      <c r="H456" s="82"/>
      <c r="I456" s="82"/>
      <c r="J456" s="68"/>
      <c r="K456" s="83"/>
      <c r="L456" s="83"/>
      <c r="M456" s="83"/>
      <c r="N456" s="63"/>
      <c r="O456" s="63"/>
      <c r="P456" s="84"/>
      <c r="Q456" s="250"/>
      <c r="R456" s="80"/>
      <c r="S456" s="250"/>
      <c r="T456" s="80"/>
      <c r="U456" s="80"/>
      <c r="V456" s="63"/>
      <c r="W456" s="85"/>
      <c r="X456" s="63"/>
      <c r="Y456" s="63"/>
      <c r="Z456" s="63"/>
      <c r="AA456" s="63"/>
      <c r="AB456" s="63"/>
      <c r="AC456" s="63"/>
      <c r="AD456" s="63"/>
      <c r="AE456" s="63"/>
      <c r="AF456" s="63"/>
      <c r="AG456" s="63"/>
      <c r="AH456" s="413"/>
      <c r="AI456" s="63"/>
    </row>
    <row r="457" spans="1:35" ht="15.75" customHeight="1">
      <c r="A457" s="81"/>
      <c r="B457" s="81"/>
      <c r="C457" s="82"/>
      <c r="D457" s="82"/>
      <c r="E457" s="82"/>
      <c r="F457" s="82"/>
      <c r="G457" s="82"/>
      <c r="H457" s="82"/>
      <c r="I457" s="82"/>
      <c r="J457" s="68"/>
      <c r="K457" s="83"/>
      <c r="L457" s="83"/>
      <c r="M457" s="83"/>
      <c r="N457" s="63"/>
      <c r="O457" s="63"/>
      <c r="P457" s="84"/>
      <c r="Q457" s="250"/>
      <c r="R457" s="80"/>
      <c r="S457" s="250"/>
      <c r="T457" s="80"/>
      <c r="U457" s="80"/>
      <c r="V457" s="63"/>
      <c r="W457" s="85"/>
      <c r="X457" s="63"/>
      <c r="Y457" s="63"/>
      <c r="Z457" s="63"/>
      <c r="AA457" s="63"/>
      <c r="AB457" s="63"/>
      <c r="AC457" s="63"/>
      <c r="AD457" s="63"/>
      <c r="AE457" s="63"/>
      <c r="AF457" s="63"/>
      <c r="AG457" s="63"/>
      <c r="AH457" s="413"/>
      <c r="AI457" s="63"/>
    </row>
    <row r="458" spans="1:35" ht="15.75" customHeight="1">
      <c r="A458" s="81"/>
      <c r="B458" s="81"/>
      <c r="C458" s="82"/>
      <c r="D458" s="82"/>
      <c r="E458" s="82"/>
      <c r="F458" s="82"/>
      <c r="G458" s="82"/>
      <c r="H458" s="82"/>
      <c r="I458" s="82"/>
      <c r="J458" s="68"/>
      <c r="K458" s="83"/>
      <c r="L458" s="83"/>
      <c r="M458" s="83"/>
      <c r="N458" s="63"/>
      <c r="O458" s="63"/>
      <c r="P458" s="84"/>
      <c r="Q458" s="250"/>
      <c r="R458" s="80"/>
      <c r="S458" s="250"/>
      <c r="T458" s="80"/>
      <c r="U458" s="80"/>
      <c r="V458" s="63"/>
      <c r="W458" s="85"/>
      <c r="X458" s="63"/>
      <c r="Y458" s="63"/>
      <c r="Z458" s="63"/>
      <c r="AA458" s="63"/>
      <c r="AB458" s="63"/>
      <c r="AC458" s="63"/>
      <c r="AD458" s="63"/>
      <c r="AE458" s="63"/>
      <c r="AF458" s="63"/>
      <c r="AG458" s="63"/>
      <c r="AH458" s="413"/>
      <c r="AI458" s="63"/>
    </row>
    <row r="459" spans="1:35" ht="15.75" customHeight="1">
      <c r="A459" s="81"/>
      <c r="B459" s="81"/>
      <c r="C459" s="82"/>
      <c r="D459" s="82"/>
      <c r="E459" s="82"/>
      <c r="F459" s="82"/>
      <c r="G459" s="82"/>
      <c r="H459" s="82"/>
      <c r="I459" s="82"/>
      <c r="J459" s="68"/>
      <c r="K459" s="83"/>
      <c r="L459" s="83"/>
      <c r="M459" s="83"/>
      <c r="N459" s="63"/>
      <c r="O459" s="63"/>
      <c r="P459" s="84"/>
      <c r="Q459" s="250"/>
      <c r="R459" s="80"/>
      <c r="S459" s="250"/>
      <c r="T459" s="80"/>
      <c r="U459" s="80"/>
      <c r="V459" s="63"/>
      <c r="W459" s="85"/>
      <c r="X459" s="63"/>
      <c r="Y459" s="63"/>
      <c r="Z459" s="63"/>
      <c r="AA459" s="63"/>
      <c r="AB459" s="63"/>
      <c r="AC459" s="63"/>
      <c r="AD459" s="63"/>
      <c r="AE459" s="63"/>
      <c r="AF459" s="63"/>
      <c r="AG459" s="63"/>
      <c r="AH459" s="413"/>
      <c r="AI459" s="63"/>
    </row>
    <row r="460" spans="1:35" ht="15.75" customHeight="1">
      <c r="A460" s="81"/>
      <c r="B460" s="81"/>
      <c r="C460" s="82"/>
      <c r="D460" s="82"/>
      <c r="E460" s="82"/>
      <c r="F460" s="82"/>
      <c r="G460" s="82"/>
      <c r="H460" s="82"/>
      <c r="I460" s="82"/>
      <c r="J460" s="68"/>
      <c r="K460" s="83"/>
      <c r="L460" s="83"/>
      <c r="M460" s="83"/>
      <c r="N460" s="63"/>
      <c r="O460" s="63"/>
      <c r="P460" s="84"/>
      <c r="Q460" s="250"/>
      <c r="R460" s="80"/>
      <c r="S460" s="250"/>
      <c r="T460" s="80"/>
      <c r="U460" s="80"/>
      <c r="V460" s="63"/>
      <c r="W460" s="85"/>
      <c r="X460" s="63"/>
      <c r="Y460" s="63"/>
      <c r="Z460" s="63"/>
      <c r="AA460" s="63"/>
      <c r="AB460" s="63"/>
      <c r="AC460" s="63"/>
      <c r="AD460" s="63"/>
      <c r="AE460" s="63"/>
      <c r="AF460" s="63"/>
      <c r="AG460" s="63"/>
      <c r="AH460" s="413"/>
      <c r="AI460" s="63"/>
    </row>
    <row r="461" spans="1:35" ht="15.75" customHeight="1">
      <c r="A461" s="81"/>
      <c r="B461" s="81"/>
      <c r="C461" s="82"/>
      <c r="D461" s="82"/>
      <c r="E461" s="82"/>
      <c r="F461" s="82"/>
      <c r="G461" s="82"/>
      <c r="H461" s="82"/>
      <c r="I461" s="82"/>
      <c r="J461" s="68"/>
      <c r="K461" s="83"/>
      <c r="L461" s="83"/>
      <c r="M461" s="83"/>
      <c r="N461" s="63"/>
      <c r="O461" s="63"/>
      <c r="P461" s="84"/>
      <c r="Q461" s="250"/>
      <c r="R461" s="80"/>
      <c r="S461" s="250"/>
      <c r="T461" s="80"/>
      <c r="U461" s="80"/>
      <c r="V461" s="63"/>
      <c r="W461" s="85"/>
      <c r="X461" s="63"/>
      <c r="Y461" s="63"/>
      <c r="Z461" s="63"/>
      <c r="AA461" s="63"/>
      <c r="AB461" s="63"/>
      <c r="AC461" s="63"/>
      <c r="AD461" s="63"/>
      <c r="AE461" s="63"/>
      <c r="AF461" s="63"/>
      <c r="AG461" s="63"/>
      <c r="AH461" s="413"/>
      <c r="AI461" s="63"/>
    </row>
    <row r="462" spans="1:35" ht="15.75" customHeight="1">
      <c r="A462" s="81"/>
      <c r="B462" s="81"/>
      <c r="C462" s="82"/>
      <c r="D462" s="82"/>
      <c r="E462" s="82"/>
      <c r="F462" s="82"/>
      <c r="G462" s="82"/>
      <c r="H462" s="82"/>
      <c r="I462" s="82"/>
      <c r="J462" s="68"/>
      <c r="K462" s="83"/>
      <c r="L462" s="83"/>
      <c r="M462" s="83"/>
      <c r="N462" s="63"/>
      <c r="O462" s="63"/>
      <c r="P462" s="84"/>
      <c r="Q462" s="250"/>
      <c r="R462" s="80"/>
      <c r="S462" s="250"/>
      <c r="T462" s="80"/>
      <c r="U462" s="80"/>
      <c r="V462" s="63"/>
      <c r="W462" s="85"/>
      <c r="X462" s="63"/>
      <c r="Y462" s="63"/>
      <c r="Z462" s="63"/>
      <c r="AA462" s="63"/>
      <c r="AB462" s="63"/>
      <c r="AC462" s="63"/>
      <c r="AD462" s="63"/>
      <c r="AE462" s="63"/>
      <c r="AF462" s="63"/>
      <c r="AG462" s="63"/>
      <c r="AH462" s="413"/>
      <c r="AI462" s="63"/>
    </row>
    <row r="463" spans="1:35" ht="15.75" customHeight="1">
      <c r="A463" s="81"/>
      <c r="B463" s="81"/>
      <c r="C463" s="82"/>
      <c r="D463" s="82"/>
      <c r="E463" s="82"/>
      <c r="F463" s="82"/>
      <c r="G463" s="82"/>
      <c r="H463" s="82"/>
      <c r="I463" s="82"/>
      <c r="J463" s="68"/>
      <c r="K463" s="83"/>
      <c r="L463" s="83"/>
      <c r="M463" s="83"/>
      <c r="N463" s="63"/>
      <c r="O463" s="63"/>
      <c r="P463" s="84"/>
      <c r="Q463" s="250"/>
      <c r="R463" s="80"/>
      <c r="S463" s="250"/>
      <c r="T463" s="80"/>
      <c r="U463" s="80"/>
      <c r="V463" s="63"/>
      <c r="W463" s="85"/>
      <c r="X463" s="63"/>
      <c r="Y463" s="63"/>
      <c r="Z463" s="63"/>
      <c r="AA463" s="63"/>
      <c r="AB463" s="63"/>
      <c r="AC463" s="63"/>
      <c r="AD463" s="63"/>
      <c r="AE463" s="63"/>
      <c r="AF463" s="63"/>
      <c r="AG463" s="63"/>
      <c r="AH463" s="413"/>
      <c r="AI463" s="63"/>
    </row>
    <row r="464" spans="1:35" ht="15.75" customHeight="1">
      <c r="A464" s="81"/>
      <c r="B464" s="81"/>
      <c r="C464" s="82"/>
      <c r="D464" s="82"/>
      <c r="E464" s="82"/>
      <c r="F464" s="82"/>
      <c r="G464" s="82"/>
      <c r="H464" s="82"/>
      <c r="I464" s="82"/>
      <c r="J464" s="68"/>
      <c r="K464" s="83"/>
      <c r="L464" s="83"/>
      <c r="M464" s="83"/>
      <c r="N464" s="63"/>
      <c r="O464" s="63"/>
      <c r="P464" s="84"/>
      <c r="Q464" s="250"/>
      <c r="R464" s="80"/>
      <c r="S464" s="250"/>
      <c r="T464" s="80"/>
      <c r="U464" s="80"/>
      <c r="V464" s="63"/>
      <c r="W464" s="85"/>
      <c r="X464" s="63"/>
      <c r="Y464" s="63"/>
      <c r="Z464" s="63"/>
      <c r="AA464" s="63"/>
      <c r="AB464" s="63"/>
      <c r="AC464" s="63"/>
      <c r="AD464" s="63"/>
      <c r="AE464" s="63"/>
      <c r="AF464" s="63"/>
      <c r="AG464" s="63"/>
      <c r="AH464" s="413"/>
      <c r="AI464" s="63"/>
    </row>
    <row r="465" spans="1:35" ht="15.75" customHeight="1">
      <c r="A465" s="81"/>
      <c r="B465" s="81"/>
      <c r="C465" s="82"/>
      <c r="D465" s="82"/>
      <c r="E465" s="82"/>
      <c r="F465" s="82"/>
      <c r="G465" s="82"/>
      <c r="H465" s="82"/>
      <c r="I465" s="82"/>
      <c r="J465" s="68"/>
      <c r="K465" s="83"/>
      <c r="L465" s="83"/>
      <c r="M465" s="83"/>
      <c r="N465" s="63"/>
      <c r="O465" s="63"/>
      <c r="P465" s="84"/>
      <c r="Q465" s="250"/>
      <c r="R465" s="80"/>
      <c r="S465" s="250"/>
      <c r="T465" s="80"/>
      <c r="U465" s="80"/>
      <c r="V465" s="63"/>
      <c r="W465" s="85"/>
      <c r="X465" s="63"/>
      <c r="Y465" s="63"/>
      <c r="Z465" s="63"/>
      <c r="AA465" s="63"/>
      <c r="AB465" s="63"/>
      <c r="AC465" s="63"/>
      <c r="AD465" s="63"/>
      <c r="AE465" s="63"/>
      <c r="AF465" s="63"/>
      <c r="AG465" s="63"/>
      <c r="AH465" s="413"/>
      <c r="AI465" s="63"/>
    </row>
    <row r="466" spans="1:35" ht="15.75" customHeight="1">
      <c r="A466" s="81"/>
      <c r="B466" s="81"/>
      <c r="C466" s="82"/>
      <c r="D466" s="82"/>
      <c r="E466" s="82"/>
      <c r="F466" s="82"/>
      <c r="G466" s="82"/>
      <c r="H466" s="82"/>
      <c r="I466" s="82"/>
      <c r="J466" s="68"/>
      <c r="K466" s="83"/>
      <c r="L466" s="83"/>
      <c r="M466" s="83"/>
      <c r="N466" s="63"/>
      <c r="O466" s="63"/>
      <c r="P466" s="84"/>
      <c r="Q466" s="250"/>
      <c r="R466" s="80"/>
      <c r="S466" s="250"/>
      <c r="T466" s="80"/>
      <c r="U466" s="80"/>
      <c r="V466" s="63"/>
      <c r="W466" s="85"/>
      <c r="X466" s="63"/>
      <c r="Y466" s="63"/>
      <c r="Z466" s="63"/>
      <c r="AA466" s="63"/>
      <c r="AB466" s="63"/>
      <c r="AC466" s="63"/>
      <c r="AD466" s="63"/>
      <c r="AE466" s="63"/>
      <c r="AF466" s="63"/>
      <c r="AG466" s="63"/>
      <c r="AH466" s="413"/>
      <c r="AI466" s="63"/>
    </row>
    <row r="467" spans="1:35" ht="15.75" customHeight="1">
      <c r="A467" s="81"/>
      <c r="B467" s="81"/>
      <c r="C467" s="82"/>
      <c r="D467" s="82"/>
      <c r="E467" s="82"/>
      <c r="F467" s="82"/>
      <c r="G467" s="82"/>
      <c r="H467" s="82"/>
      <c r="I467" s="82"/>
      <c r="J467" s="68"/>
      <c r="K467" s="83"/>
      <c r="L467" s="83"/>
      <c r="M467" s="83"/>
      <c r="N467" s="63"/>
      <c r="O467" s="63"/>
      <c r="P467" s="84"/>
      <c r="Q467" s="250"/>
      <c r="R467" s="80"/>
      <c r="S467" s="250"/>
      <c r="T467" s="80"/>
      <c r="U467" s="80"/>
      <c r="V467" s="63"/>
      <c r="W467" s="85"/>
      <c r="X467" s="63"/>
      <c r="Y467" s="63"/>
      <c r="Z467" s="63"/>
      <c r="AA467" s="63"/>
      <c r="AB467" s="63"/>
      <c r="AC467" s="63"/>
      <c r="AD467" s="63"/>
      <c r="AE467" s="63"/>
      <c r="AF467" s="63"/>
      <c r="AG467" s="63"/>
      <c r="AH467" s="413"/>
      <c r="AI467" s="63"/>
    </row>
    <row r="468" spans="1:35" ht="15.75" customHeight="1">
      <c r="A468" s="81"/>
      <c r="B468" s="81"/>
      <c r="C468" s="82"/>
      <c r="D468" s="82"/>
      <c r="E468" s="82"/>
      <c r="F468" s="82"/>
      <c r="G468" s="82"/>
      <c r="H468" s="82"/>
      <c r="I468" s="82"/>
      <c r="J468" s="68"/>
      <c r="K468" s="83"/>
      <c r="L468" s="83"/>
      <c r="M468" s="83"/>
      <c r="N468" s="63"/>
      <c r="O468" s="63"/>
      <c r="P468" s="84"/>
      <c r="Q468" s="250"/>
      <c r="R468" s="80"/>
      <c r="S468" s="250"/>
      <c r="T468" s="80"/>
      <c r="U468" s="80"/>
      <c r="V468" s="63"/>
      <c r="W468" s="85"/>
      <c r="X468" s="63"/>
      <c r="Y468" s="63"/>
      <c r="Z468" s="63"/>
      <c r="AA468" s="63"/>
      <c r="AB468" s="63"/>
      <c r="AC468" s="63"/>
      <c r="AD468" s="63"/>
      <c r="AE468" s="63"/>
      <c r="AF468" s="63"/>
      <c r="AG468" s="63"/>
      <c r="AH468" s="413"/>
      <c r="AI468" s="63"/>
    </row>
    <row r="469" spans="1:35" ht="15.75" customHeight="1">
      <c r="A469" s="81"/>
      <c r="B469" s="81"/>
      <c r="C469" s="82"/>
      <c r="D469" s="82"/>
      <c r="E469" s="82"/>
      <c r="F469" s="82"/>
      <c r="G469" s="82"/>
      <c r="H469" s="82"/>
      <c r="I469" s="82"/>
      <c r="J469" s="68"/>
      <c r="K469" s="83"/>
      <c r="L469" s="83"/>
      <c r="M469" s="83"/>
      <c r="N469" s="63"/>
      <c r="O469" s="63"/>
      <c r="P469" s="84"/>
      <c r="Q469" s="250"/>
      <c r="R469" s="80"/>
      <c r="S469" s="250"/>
      <c r="T469" s="80"/>
      <c r="U469" s="80"/>
      <c r="V469" s="63"/>
      <c r="W469" s="85"/>
      <c r="X469" s="63"/>
      <c r="Y469" s="63"/>
      <c r="Z469" s="63"/>
      <c r="AA469" s="63"/>
      <c r="AB469" s="63"/>
      <c r="AC469" s="63"/>
      <c r="AD469" s="63"/>
      <c r="AE469" s="63"/>
      <c r="AF469" s="63"/>
      <c r="AG469" s="63"/>
      <c r="AH469" s="413"/>
      <c r="AI469" s="63"/>
    </row>
    <row r="470" spans="1:35" ht="15.75" customHeight="1">
      <c r="A470" s="81"/>
      <c r="B470" s="81"/>
      <c r="C470" s="82"/>
      <c r="D470" s="82"/>
      <c r="E470" s="82"/>
      <c r="F470" s="82"/>
      <c r="G470" s="82"/>
      <c r="H470" s="82"/>
      <c r="I470" s="82"/>
      <c r="J470" s="68"/>
      <c r="K470" s="83"/>
      <c r="L470" s="83"/>
      <c r="M470" s="83"/>
      <c r="N470" s="63"/>
      <c r="O470" s="63"/>
      <c r="P470" s="84"/>
      <c r="Q470" s="250"/>
      <c r="R470" s="80"/>
      <c r="S470" s="250"/>
      <c r="T470" s="80"/>
      <c r="U470" s="80"/>
      <c r="V470" s="63"/>
      <c r="W470" s="85"/>
      <c r="X470" s="63"/>
      <c r="Y470" s="63"/>
      <c r="Z470" s="63"/>
      <c r="AA470" s="63"/>
      <c r="AB470" s="63"/>
      <c r="AC470" s="63"/>
      <c r="AD470" s="63"/>
      <c r="AE470" s="63"/>
      <c r="AF470" s="63"/>
      <c r="AG470" s="63"/>
      <c r="AH470" s="413"/>
      <c r="AI470" s="63"/>
    </row>
    <row r="471" spans="1:35" ht="15.75" customHeight="1">
      <c r="A471" s="81"/>
      <c r="B471" s="81"/>
      <c r="C471" s="82"/>
      <c r="D471" s="82"/>
      <c r="E471" s="82"/>
      <c r="F471" s="82"/>
      <c r="G471" s="82"/>
      <c r="H471" s="82"/>
      <c r="I471" s="82"/>
      <c r="J471" s="68"/>
      <c r="K471" s="83"/>
      <c r="L471" s="83"/>
      <c r="M471" s="83"/>
      <c r="N471" s="63"/>
      <c r="O471" s="63"/>
      <c r="P471" s="84"/>
      <c r="Q471" s="250"/>
      <c r="R471" s="80"/>
      <c r="S471" s="250"/>
      <c r="T471" s="80"/>
      <c r="U471" s="80"/>
      <c r="V471" s="63"/>
      <c r="W471" s="85"/>
      <c r="X471" s="63"/>
      <c r="Y471" s="63"/>
      <c r="Z471" s="63"/>
      <c r="AA471" s="63"/>
      <c r="AB471" s="63"/>
      <c r="AC471" s="63"/>
      <c r="AD471" s="63"/>
      <c r="AE471" s="63"/>
      <c r="AF471" s="63"/>
      <c r="AG471" s="63"/>
      <c r="AH471" s="413"/>
      <c r="AI471" s="63"/>
    </row>
    <row r="472" spans="1:35" ht="15.75" customHeight="1">
      <c r="A472" s="81"/>
      <c r="B472" s="81"/>
      <c r="C472" s="82"/>
      <c r="D472" s="82"/>
      <c r="E472" s="82"/>
      <c r="F472" s="82"/>
      <c r="G472" s="82"/>
      <c r="H472" s="82"/>
      <c r="I472" s="82"/>
      <c r="J472" s="68"/>
      <c r="K472" s="83"/>
      <c r="L472" s="83"/>
      <c r="M472" s="83"/>
      <c r="N472" s="63"/>
      <c r="O472" s="63"/>
      <c r="P472" s="84"/>
      <c r="Q472" s="250"/>
      <c r="R472" s="80"/>
      <c r="S472" s="250"/>
      <c r="T472" s="80"/>
      <c r="U472" s="80"/>
      <c r="V472" s="63"/>
      <c r="W472" s="85"/>
      <c r="X472" s="63"/>
      <c r="Y472" s="63"/>
      <c r="Z472" s="63"/>
      <c r="AA472" s="63"/>
      <c r="AB472" s="63"/>
      <c r="AC472" s="63"/>
      <c r="AD472" s="63"/>
      <c r="AE472" s="63"/>
      <c r="AF472" s="63"/>
      <c r="AG472" s="63"/>
      <c r="AH472" s="413"/>
      <c r="AI472" s="63"/>
    </row>
    <row r="473" spans="1:35" ht="15.75" customHeight="1">
      <c r="A473" s="81"/>
      <c r="B473" s="81"/>
      <c r="C473" s="82"/>
      <c r="D473" s="82"/>
      <c r="E473" s="82"/>
      <c r="F473" s="82"/>
      <c r="G473" s="82"/>
      <c r="H473" s="82"/>
      <c r="I473" s="82"/>
      <c r="J473" s="68"/>
      <c r="K473" s="83"/>
      <c r="L473" s="83"/>
      <c r="M473" s="83"/>
      <c r="N473" s="63"/>
      <c r="O473" s="63"/>
      <c r="P473" s="84"/>
      <c r="Q473" s="250"/>
      <c r="R473" s="80"/>
      <c r="S473" s="250"/>
      <c r="T473" s="80"/>
      <c r="U473" s="80"/>
      <c r="V473" s="63"/>
      <c r="W473" s="85"/>
      <c r="X473" s="63"/>
      <c r="Y473" s="63"/>
      <c r="Z473" s="63"/>
      <c r="AA473" s="63"/>
      <c r="AB473" s="63"/>
      <c r="AC473" s="63"/>
      <c r="AD473" s="63"/>
      <c r="AE473" s="63"/>
      <c r="AF473" s="63"/>
      <c r="AG473" s="63"/>
      <c r="AH473" s="413"/>
      <c r="AI473" s="63"/>
    </row>
    <row r="474" spans="1:35" ht="15.75" customHeight="1">
      <c r="A474" s="81"/>
      <c r="B474" s="81"/>
      <c r="C474" s="82"/>
      <c r="D474" s="82"/>
      <c r="E474" s="82"/>
      <c r="F474" s="82"/>
      <c r="G474" s="82"/>
      <c r="H474" s="82"/>
      <c r="I474" s="82"/>
      <c r="J474" s="68"/>
      <c r="K474" s="83"/>
      <c r="L474" s="83"/>
      <c r="M474" s="83"/>
      <c r="N474" s="63"/>
      <c r="O474" s="63"/>
      <c r="P474" s="84"/>
      <c r="Q474" s="250"/>
      <c r="R474" s="80"/>
      <c r="S474" s="250"/>
      <c r="T474" s="80"/>
      <c r="U474" s="80"/>
      <c r="V474" s="63"/>
      <c r="W474" s="85"/>
      <c r="X474" s="63"/>
      <c r="Y474" s="63"/>
      <c r="Z474" s="63"/>
      <c r="AA474" s="63"/>
      <c r="AB474" s="63"/>
      <c r="AC474" s="63"/>
      <c r="AD474" s="63"/>
      <c r="AE474" s="63"/>
      <c r="AF474" s="63"/>
      <c r="AG474" s="63"/>
      <c r="AH474" s="413"/>
      <c r="AI474" s="63"/>
    </row>
    <row r="475" spans="1:35" ht="15.75" customHeight="1">
      <c r="A475" s="81"/>
      <c r="B475" s="81"/>
      <c r="C475" s="82"/>
      <c r="D475" s="82"/>
      <c r="E475" s="82"/>
      <c r="F475" s="82"/>
      <c r="G475" s="82"/>
      <c r="H475" s="82"/>
      <c r="I475" s="82"/>
      <c r="J475" s="68"/>
      <c r="K475" s="83"/>
      <c r="L475" s="83"/>
      <c r="M475" s="83"/>
      <c r="N475" s="63"/>
      <c r="O475" s="63"/>
      <c r="P475" s="84"/>
      <c r="Q475" s="250"/>
      <c r="R475" s="80"/>
      <c r="S475" s="250"/>
      <c r="T475" s="80"/>
      <c r="U475" s="80"/>
      <c r="V475" s="63"/>
      <c r="W475" s="85"/>
      <c r="X475" s="63"/>
      <c r="Y475" s="63"/>
      <c r="Z475" s="63"/>
      <c r="AA475" s="63"/>
      <c r="AB475" s="63"/>
      <c r="AC475" s="63"/>
      <c r="AD475" s="63"/>
      <c r="AE475" s="63"/>
      <c r="AF475" s="63"/>
      <c r="AG475" s="63"/>
      <c r="AH475" s="413"/>
      <c r="AI475" s="63"/>
    </row>
    <row r="476" spans="1:35" ht="15.75" customHeight="1">
      <c r="A476" s="81"/>
      <c r="B476" s="81"/>
      <c r="C476" s="82"/>
      <c r="D476" s="82"/>
      <c r="E476" s="82"/>
      <c r="F476" s="82"/>
      <c r="G476" s="82"/>
      <c r="H476" s="82"/>
      <c r="I476" s="82"/>
      <c r="J476" s="68"/>
      <c r="K476" s="83"/>
      <c r="L476" s="83"/>
      <c r="M476" s="83"/>
      <c r="N476" s="63"/>
      <c r="O476" s="63"/>
      <c r="P476" s="84"/>
      <c r="Q476" s="250"/>
      <c r="R476" s="80"/>
      <c r="S476" s="250"/>
      <c r="T476" s="80"/>
      <c r="U476" s="80"/>
      <c r="V476" s="63"/>
      <c r="W476" s="85"/>
      <c r="X476" s="63"/>
      <c r="Y476" s="63"/>
      <c r="Z476" s="63"/>
      <c r="AA476" s="63"/>
      <c r="AB476" s="63"/>
      <c r="AC476" s="63"/>
      <c r="AD476" s="63"/>
      <c r="AE476" s="63"/>
      <c r="AF476" s="63"/>
      <c r="AG476" s="63"/>
      <c r="AH476" s="413"/>
      <c r="AI476" s="63"/>
    </row>
    <row r="477" spans="1:35" ht="15.75" customHeight="1">
      <c r="A477" s="81"/>
      <c r="B477" s="81"/>
      <c r="C477" s="82"/>
      <c r="D477" s="82"/>
      <c r="E477" s="82"/>
      <c r="F477" s="82"/>
      <c r="G477" s="82"/>
      <c r="H477" s="82"/>
      <c r="I477" s="82"/>
      <c r="J477" s="68"/>
      <c r="K477" s="83"/>
      <c r="L477" s="83"/>
      <c r="M477" s="83"/>
      <c r="N477" s="63"/>
      <c r="O477" s="63"/>
      <c r="P477" s="84"/>
      <c r="Q477" s="250"/>
      <c r="R477" s="80"/>
      <c r="S477" s="250"/>
      <c r="T477" s="80"/>
      <c r="U477" s="80"/>
      <c r="V477" s="63"/>
      <c r="W477" s="85"/>
      <c r="X477" s="63"/>
      <c r="Y477" s="63"/>
      <c r="Z477" s="63"/>
      <c r="AA477" s="63"/>
      <c r="AB477" s="63"/>
      <c r="AC477" s="63"/>
      <c r="AD477" s="63"/>
      <c r="AE477" s="63"/>
      <c r="AF477" s="63"/>
      <c r="AG477" s="63"/>
      <c r="AH477" s="413"/>
      <c r="AI477" s="63"/>
    </row>
    <row r="478" spans="1:35" ht="15.75" customHeight="1">
      <c r="A478" s="81"/>
      <c r="B478" s="81"/>
      <c r="C478" s="82"/>
      <c r="D478" s="82"/>
      <c r="E478" s="82"/>
      <c r="F478" s="82"/>
      <c r="G478" s="82"/>
      <c r="H478" s="82"/>
      <c r="I478" s="82"/>
      <c r="J478" s="68"/>
      <c r="K478" s="83"/>
      <c r="L478" s="83"/>
      <c r="M478" s="83"/>
      <c r="N478" s="63"/>
      <c r="O478" s="63"/>
      <c r="P478" s="84"/>
      <c r="Q478" s="250"/>
      <c r="R478" s="80"/>
      <c r="S478" s="250"/>
      <c r="T478" s="80"/>
      <c r="U478" s="80"/>
      <c r="V478" s="63"/>
      <c r="W478" s="85"/>
      <c r="X478" s="63"/>
      <c r="Y478" s="63"/>
      <c r="Z478" s="63"/>
      <c r="AA478" s="63"/>
      <c r="AB478" s="63"/>
      <c r="AC478" s="63"/>
      <c r="AD478" s="63"/>
      <c r="AE478" s="63"/>
      <c r="AF478" s="63"/>
      <c r="AG478" s="63"/>
      <c r="AH478" s="413"/>
      <c r="AI478" s="63"/>
    </row>
    <row r="479" spans="1:35" ht="15.75" customHeight="1">
      <c r="A479" s="81"/>
      <c r="B479" s="81"/>
      <c r="C479" s="82"/>
      <c r="D479" s="82"/>
      <c r="E479" s="82"/>
      <c r="F479" s="82"/>
      <c r="G479" s="82"/>
      <c r="H479" s="82"/>
      <c r="I479" s="82"/>
      <c r="J479" s="68"/>
      <c r="K479" s="83"/>
      <c r="L479" s="83"/>
      <c r="M479" s="83"/>
      <c r="N479" s="63"/>
      <c r="O479" s="63"/>
      <c r="P479" s="84"/>
      <c r="Q479" s="250"/>
      <c r="R479" s="80"/>
      <c r="S479" s="250"/>
      <c r="T479" s="80"/>
      <c r="U479" s="80"/>
      <c r="V479" s="63"/>
      <c r="W479" s="85"/>
      <c r="X479" s="63"/>
      <c r="Y479" s="63"/>
      <c r="Z479" s="63"/>
      <c r="AA479" s="63"/>
      <c r="AB479" s="63"/>
      <c r="AC479" s="63"/>
      <c r="AD479" s="63"/>
      <c r="AE479" s="63"/>
      <c r="AF479" s="63"/>
      <c r="AG479" s="63"/>
      <c r="AH479" s="413"/>
      <c r="AI479" s="63"/>
    </row>
    <row r="480" spans="1:35" ht="15.75" customHeight="1">
      <c r="A480" s="81"/>
      <c r="B480" s="81"/>
      <c r="C480" s="82"/>
      <c r="D480" s="82"/>
      <c r="E480" s="82"/>
      <c r="F480" s="82"/>
      <c r="G480" s="82"/>
      <c r="H480" s="82"/>
      <c r="I480" s="82"/>
      <c r="J480" s="68"/>
      <c r="K480" s="83"/>
      <c r="L480" s="83"/>
      <c r="M480" s="83"/>
      <c r="N480" s="63"/>
      <c r="O480" s="63"/>
      <c r="P480" s="84"/>
      <c r="Q480" s="250"/>
      <c r="R480" s="80"/>
      <c r="S480" s="250"/>
      <c r="T480" s="80"/>
      <c r="U480" s="80"/>
      <c r="V480" s="63"/>
      <c r="W480" s="85"/>
      <c r="X480" s="63"/>
      <c r="Y480" s="63"/>
      <c r="Z480" s="63"/>
      <c r="AA480" s="63"/>
      <c r="AB480" s="63"/>
      <c r="AC480" s="63"/>
      <c r="AD480" s="63"/>
      <c r="AE480" s="63"/>
      <c r="AF480" s="63"/>
      <c r="AG480" s="63"/>
      <c r="AH480" s="413"/>
      <c r="AI480" s="63"/>
    </row>
    <row r="481" spans="1:35" ht="15.75" customHeight="1">
      <c r="A481" s="81"/>
      <c r="B481" s="81"/>
      <c r="C481" s="82"/>
      <c r="D481" s="82"/>
      <c r="E481" s="82"/>
      <c r="F481" s="82"/>
      <c r="G481" s="82"/>
      <c r="H481" s="82"/>
      <c r="I481" s="82"/>
      <c r="J481" s="68"/>
      <c r="K481" s="83"/>
      <c r="L481" s="83"/>
      <c r="M481" s="83"/>
      <c r="N481" s="63"/>
      <c r="O481" s="63"/>
      <c r="P481" s="84"/>
      <c r="Q481" s="250"/>
      <c r="R481" s="80"/>
      <c r="S481" s="250"/>
      <c r="T481" s="80"/>
      <c r="U481" s="80"/>
      <c r="V481" s="63"/>
      <c r="W481" s="85"/>
      <c r="X481" s="63"/>
      <c r="Y481" s="63"/>
      <c r="Z481" s="63"/>
      <c r="AA481" s="63"/>
      <c r="AB481" s="63"/>
      <c r="AC481" s="63"/>
      <c r="AD481" s="63"/>
      <c r="AE481" s="63"/>
      <c r="AF481" s="63"/>
      <c r="AG481" s="63"/>
      <c r="AH481" s="413"/>
      <c r="AI481" s="63"/>
    </row>
    <row r="482" spans="1:35" ht="15.75" customHeight="1">
      <c r="A482" s="81"/>
      <c r="B482" s="81"/>
      <c r="C482" s="82"/>
      <c r="D482" s="82"/>
      <c r="E482" s="82"/>
      <c r="F482" s="82"/>
      <c r="G482" s="82"/>
      <c r="H482" s="82"/>
      <c r="I482" s="82"/>
      <c r="J482" s="68"/>
      <c r="K482" s="83"/>
      <c r="L482" s="83"/>
      <c r="M482" s="83"/>
      <c r="N482" s="63"/>
      <c r="O482" s="63"/>
      <c r="P482" s="84"/>
      <c r="Q482" s="250"/>
      <c r="R482" s="80"/>
      <c r="S482" s="250"/>
      <c r="T482" s="80"/>
      <c r="U482" s="80"/>
      <c r="V482" s="63"/>
      <c r="W482" s="85"/>
      <c r="X482" s="63"/>
      <c r="Y482" s="63"/>
      <c r="Z482" s="63"/>
      <c r="AA482" s="63"/>
      <c r="AB482" s="63"/>
      <c r="AC482" s="63"/>
      <c r="AD482" s="63"/>
      <c r="AE482" s="63"/>
      <c r="AF482" s="63"/>
      <c r="AG482" s="63"/>
      <c r="AH482" s="413"/>
      <c r="AI482" s="63"/>
    </row>
    <row r="483" spans="1:35" ht="15.75" customHeight="1">
      <c r="A483" s="81"/>
      <c r="B483" s="81"/>
      <c r="C483" s="82"/>
      <c r="D483" s="82"/>
      <c r="E483" s="82"/>
      <c r="F483" s="82"/>
      <c r="G483" s="82"/>
      <c r="H483" s="82"/>
      <c r="I483" s="82"/>
      <c r="J483" s="68"/>
      <c r="K483" s="83"/>
      <c r="L483" s="83"/>
      <c r="M483" s="83"/>
      <c r="N483" s="63"/>
      <c r="O483" s="63"/>
      <c r="P483" s="84"/>
      <c r="Q483" s="250"/>
      <c r="R483" s="80"/>
      <c r="S483" s="250"/>
      <c r="T483" s="80"/>
      <c r="U483" s="80"/>
      <c r="V483" s="63"/>
      <c r="W483" s="85"/>
      <c r="X483" s="63"/>
      <c r="Y483" s="63"/>
      <c r="Z483" s="63"/>
      <c r="AA483" s="63"/>
      <c r="AB483" s="63"/>
      <c r="AC483" s="63"/>
      <c r="AD483" s="63"/>
      <c r="AE483" s="63"/>
      <c r="AF483" s="63"/>
      <c r="AG483" s="63"/>
      <c r="AH483" s="413"/>
      <c r="AI483" s="63"/>
    </row>
    <row r="484" spans="1:35" ht="15.75" customHeight="1">
      <c r="A484" s="81"/>
      <c r="B484" s="81"/>
      <c r="C484" s="82"/>
      <c r="D484" s="82"/>
      <c r="E484" s="82"/>
      <c r="F484" s="82"/>
      <c r="G484" s="82"/>
      <c r="H484" s="82"/>
      <c r="I484" s="82"/>
      <c r="J484" s="68"/>
      <c r="K484" s="83"/>
      <c r="L484" s="83"/>
      <c r="M484" s="83"/>
      <c r="N484" s="63"/>
      <c r="O484" s="63"/>
      <c r="P484" s="84"/>
      <c r="Q484" s="250"/>
      <c r="R484" s="80"/>
      <c r="S484" s="250"/>
      <c r="T484" s="80"/>
      <c r="U484" s="80"/>
      <c r="V484" s="63"/>
      <c r="W484" s="85"/>
      <c r="X484" s="63"/>
      <c r="Y484" s="63"/>
      <c r="Z484" s="63"/>
      <c r="AA484" s="63"/>
      <c r="AB484" s="63"/>
      <c r="AC484" s="63"/>
      <c r="AD484" s="63"/>
      <c r="AE484" s="63"/>
      <c r="AF484" s="63"/>
      <c r="AG484" s="63"/>
      <c r="AH484" s="413"/>
      <c r="AI484" s="63"/>
    </row>
    <row r="485" spans="1:35" ht="15.75" customHeight="1">
      <c r="A485" s="81"/>
      <c r="B485" s="81"/>
      <c r="C485" s="82"/>
      <c r="D485" s="82"/>
      <c r="E485" s="82"/>
      <c r="F485" s="82"/>
      <c r="G485" s="82"/>
      <c r="H485" s="82"/>
      <c r="I485" s="82"/>
      <c r="J485" s="68"/>
      <c r="K485" s="83"/>
      <c r="L485" s="83"/>
      <c r="M485" s="83"/>
      <c r="N485" s="63"/>
      <c r="O485" s="63"/>
      <c r="P485" s="84"/>
      <c r="Q485" s="250"/>
      <c r="R485" s="80"/>
      <c r="S485" s="250"/>
      <c r="T485" s="80"/>
      <c r="U485" s="80"/>
      <c r="V485" s="63"/>
      <c r="W485" s="85"/>
      <c r="X485" s="63"/>
      <c r="Y485" s="63"/>
      <c r="Z485" s="63"/>
      <c r="AA485" s="63"/>
      <c r="AB485" s="63"/>
      <c r="AC485" s="63"/>
      <c r="AD485" s="63"/>
      <c r="AE485" s="63"/>
      <c r="AF485" s="63"/>
      <c r="AG485" s="63"/>
      <c r="AH485" s="413"/>
      <c r="AI485" s="63"/>
    </row>
    <row r="486" spans="1:35" ht="15.75" customHeight="1">
      <c r="A486" s="81"/>
      <c r="B486" s="81"/>
      <c r="C486" s="82"/>
      <c r="D486" s="82"/>
      <c r="E486" s="82"/>
      <c r="F486" s="82"/>
      <c r="G486" s="82"/>
      <c r="H486" s="82"/>
      <c r="I486" s="82"/>
      <c r="J486" s="68"/>
      <c r="K486" s="83"/>
      <c r="L486" s="83"/>
      <c r="M486" s="83"/>
      <c r="N486" s="63"/>
      <c r="O486" s="63"/>
      <c r="P486" s="84"/>
      <c r="Q486" s="250"/>
      <c r="R486" s="80"/>
      <c r="S486" s="250"/>
      <c r="T486" s="80"/>
      <c r="U486" s="80"/>
      <c r="V486" s="63"/>
      <c r="W486" s="85"/>
      <c r="X486" s="63"/>
      <c r="Y486" s="63"/>
      <c r="Z486" s="63"/>
      <c r="AA486" s="63"/>
      <c r="AB486" s="63"/>
      <c r="AC486" s="63"/>
      <c r="AD486" s="63"/>
      <c r="AE486" s="63"/>
      <c r="AF486" s="63"/>
      <c r="AG486" s="63"/>
      <c r="AH486" s="413"/>
      <c r="AI486" s="63"/>
    </row>
    <row r="487" spans="1:35" ht="15.75" customHeight="1">
      <c r="A487" s="81"/>
      <c r="B487" s="81"/>
      <c r="C487" s="82"/>
      <c r="D487" s="82"/>
      <c r="E487" s="82"/>
      <c r="F487" s="82"/>
      <c r="G487" s="82"/>
      <c r="H487" s="82"/>
      <c r="I487" s="82"/>
      <c r="J487" s="68"/>
      <c r="K487" s="83"/>
      <c r="L487" s="83"/>
      <c r="M487" s="83"/>
      <c r="N487" s="63"/>
      <c r="O487" s="63"/>
      <c r="P487" s="84"/>
      <c r="Q487" s="250"/>
      <c r="R487" s="80"/>
      <c r="S487" s="250"/>
      <c r="T487" s="80"/>
      <c r="U487" s="80"/>
      <c r="V487" s="63"/>
      <c r="W487" s="85"/>
      <c r="X487" s="63"/>
      <c r="Y487" s="63"/>
      <c r="Z487" s="63"/>
      <c r="AA487" s="63"/>
      <c r="AB487" s="63"/>
      <c r="AC487" s="63"/>
      <c r="AD487" s="63"/>
      <c r="AE487" s="63"/>
      <c r="AF487" s="63"/>
      <c r="AG487" s="63"/>
      <c r="AH487" s="413"/>
      <c r="AI487" s="63"/>
    </row>
    <row r="488" spans="1:35" ht="15.75" customHeight="1">
      <c r="A488" s="81"/>
      <c r="B488" s="81"/>
      <c r="C488" s="82"/>
      <c r="D488" s="82"/>
      <c r="E488" s="82"/>
      <c r="F488" s="82"/>
      <c r="G488" s="82"/>
      <c r="H488" s="82"/>
      <c r="I488" s="82"/>
      <c r="J488" s="68"/>
      <c r="K488" s="83"/>
      <c r="L488" s="83"/>
      <c r="M488" s="83"/>
      <c r="N488" s="63"/>
      <c r="O488" s="63"/>
      <c r="P488" s="84"/>
      <c r="Q488" s="250"/>
      <c r="R488" s="80"/>
      <c r="S488" s="250"/>
      <c r="T488" s="80"/>
      <c r="U488" s="80"/>
      <c r="V488" s="63"/>
      <c r="W488" s="85"/>
      <c r="X488" s="63"/>
      <c r="Y488" s="63"/>
      <c r="Z488" s="63"/>
      <c r="AA488" s="63"/>
      <c r="AB488" s="63"/>
      <c r="AC488" s="63"/>
      <c r="AD488" s="63"/>
      <c r="AE488" s="63"/>
      <c r="AF488" s="63"/>
      <c r="AG488" s="63"/>
      <c r="AH488" s="413"/>
      <c r="AI488" s="63"/>
    </row>
    <row r="489" spans="1:35" ht="15.75" customHeight="1">
      <c r="A489" s="81"/>
      <c r="B489" s="81"/>
      <c r="C489" s="82"/>
      <c r="D489" s="82"/>
      <c r="E489" s="82"/>
      <c r="F489" s="82"/>
      <c r="G489" s="82"/>
      <c r="H489" s="82"/>
      <c r="I489" s="82"/>
      <c r="J489" s="68"/>
      <c r="K489" s="83"/>
      <c r="L489" s="83"/>
      <c r="M489" s="83"/>
      <c r="N489" s="63"/>
      <c r="O489" s="63"/>
      <c r="P489" s="84"/>
      <c r="Q489" s="250"/>
      <c r="R489" s="80"/>
      <c r="S489" s="250"/>
      <c r="T489" s="80"/>
      <c r="U489" s="80"/>
      <c r="V489" s="63"/>
      <c r="W489" s="85"/>
      <c r="X489" s="63"/>
      <c r="Y489" s="63"/>
      <c r="Z489" s="63"/>
      <c r="AA489" s="63"/>
      <c r="AB489" s="63"/>
      <c r="AC489" s="63"/>
      <c r="AD489" s="63"/>
      <c r="AE489" s="63"/>
      <c r="AF489" s="63"/>
      <c r="AG489" s="63"/>
      <c r="AH489" s="413"/>
      <c r="AI489" s="63"/>
    </row>
    <row r="490" spans="1:35" ht="15.75" customHeight="1">
      <c r="A490" s="81"/>
      <c r="B490" s="81"/>
      <c r="C490" s="82"/>
      <c r="D490" s="82"/>
      <c r="E490" s="82"/>
      <c r="F490" s="82"/>
      <c r="G490" s="82"/>
      <c r="H490" s="82"/>
      <c r="I490" s="82"/>
      <c r="J490" s="68"/>
      <c r="K490" s="83"/>
      <c r="L490" s="83"/>
      <c r="M490" s="83"/>
      <c r="N490" s="63"/>
      <c r="O490" s="63"/>
      <c r="P490" s="84"/>
      <c r="Q490" s="250"/>
      <c r="R490" s="80"/>
      <c r="S490" s="250"/>
      <c r="T490" s="80"/>
      <c r="U490" s="80"/>
      <c r="V490" s="63"/>
      <c r="W490" s="85"/>
      <c r="X490" s="63"/>
      <c r="Y490" s="63"/>
      <c r="Z490" s="63"/>
      <c r="AA490" s="63"/>
      <c r="AB490" s="63"/>
      <c r="AC490" s="63"/>
      <c r="AD490" s="63"/>
      <c r="AE490" s="63"/>
      <c r="AF490" s="63"/>
      <c r="AG490" s="63"/>
      <c r="AH490" s="413"/>
      <c r="AI490" s="63"/>
    </row>
    <row r="491" spans="1:35" ht="15.75" customHeight="1">
      <c r="A491" s="81"/>
      <c r="B491" s="81"/>
      <c r="C491" s="82"/>
      <c r="D491" s="82"/>
      <c r="E491" s="82"/>
      <c r="F491" s="82"/>
      <c r="G491" s="82"/>
      <c r="H491" s="82"/>
      <c r="I491" s="82"/>
      <c r="J491" s="68"/>
      <c r="K491" s="83"/>
      <c r="L491" s="83"/>
      <c r="M491" s="83"/>
      <c r="N491" s="63"/>
      <c r="O491" s="63"/>
      <c r="P491" s="84"/>
      <c r="Q491" s="250"/>
      <c r="R491" s="80"/>
      <c r="S491" s="250"/>
      <c r="T491" s="80"/>
      <c r="U491" s="80"/>
      <c r="V491" s="63"/>
      <c r="W491" s="85"/>
      <c r="X491" s="63"/>
      <c r="Y491" s="63"/>
      <c r="Z491" s="63"/>
      <c r="AA491" s="63"/>
      <c r="AB491" s="63"/>
      <c r="AC491" s="63"/>
      <c r="AD491" s="63"/>
      <c r="AE491" s="63"/>
      <c r="AF491" s="63"/>
      <c r="AG491" s="63"/>
      <c r="AH491" s="413"/>
      <c r="AI491" s="63"/>
    </row>
    <row r="492" spans="1:35" ht="15.75" customHeight="1">
      <c r="A492" s="81"/>
      <c r="B492" s="81"/>
      <c r="C492" s="82"/>
      <c r="D492" s="82"/>
      <c r="E492" s="82"/>
      <c r="F492" s="82"/>
      <c r="G492" s="82"/>
      <c r="H492" s="82"/>
      <c r="I492" s="82"/>
      <c r="J492" s="68"/>
      <c r="K492" s="83"/>
      <c r="L492" s="83"/>
      <c r="M492" s="83"/>
      <c r="N492" s="63"/>
      <c r="O492" s="63"/>
      <c r="P492" s="84"/>
      <c r="Q492" s="250"/>
      <c r="R492" s="80"/>
      <c r="S492" s="250"/>
      <c r="T492" s="80"/>
      <c r="U492" s="80"/>
      <c r="V492" s="63"/>
      <c r="W492" s="85"/>
      <c r="X492" s="63"/>
      <c r="Y492" s="63"/>
      <c r="Z492" s="63"/>
      <c r="AA492" s="63"/>
      <c r="AB492" s="63"/>
      <c r="AC492" s="63"/>
      <c r="AD492" s="63"/>
      <c r="AE492" s="63"/>
      <c r="AF492" s="63"/>
      <c r="AG492" s="63"/>
      <c r="AH492" s="413"/>
      <c r="AI492" s="63"/>
    </row>
    <row r="493" spans="1:35" ht="15.75" customHeight="1">
      <c r="A493" s="81"/>
      <c r="B493" s="81"/>
      <c r="C493" s="82"/>
      <c r="D493" s="82"/>
      <c r="E493" s="82"/>
      <c r="F493" s="82"/>
      <c r="G493" s="82"/>
      <c r="H493" s="82"/>
      <c r="I493" s="82"/>
      <c r="J493" s="68"/>
      <c r="K493" s="83"/>
      <c r="L493" s="83"/>
      <c r="M493" s="83"/>
      <c r="N493" s="63"/>
      <c r="O493" s="63"/>
      <c r="P493" s="84"/>
      <c r="Q493" s="250"/>
      <c r="R493" s="80"/>
      <c r="S493" s="250"/>
      <c r="T493" s="80"/>
      <c r="U493" s="80"/>
      <c r="V493" s="63"/>
      <c r="W493" s="85"/>
      <c r="X493" s="63"/>
      <c r="Y493" s="63"/>
      <c r="Z493" s="63"/>
      <c r="AA493" s="63"/>
      <c r="AB493" s="63"/>
      <c r="AC493" s="63"/>
      <c r="AD493" s="63"/>
      <c r="AE493" s="63"/>
      <c r="AF493" s="63"/>
      <c r="AG493" s="63"/>
      <c r="AH493" s="413"/>
      <c r="AI493" s="63"/>
    </row>
    <row r="494" spans="1:35" ht="15.75" customHeight="1">
      <c r="A494" s="81"/>
      <c r="B494" s="81"/>
      <c r="C494" s="82"/>
      <c r="D494" s="82"/>
      <c r="E494" s="82"/>
      <c r="F494" s="82"/>
      <c r="G494" s="82"/>
      <c r="H494" s="82"/>
      <c r="I494" s="82"/>
      <c r="J494" s="68"/>
      <c r="K494" s="83"/>
      <c r="L494" s="83"/>
      <c r="M494" s="83"/>
      <c r="N494" s="63"/>
      <c r="O494" s="63"/>
      <c r="P494" s="84"/>
      <c r="Q494" s="250"/>
      <c r="R494" s="80"/>
      <c r="S494" s="250"/>
      <c r="T494" s="80"/>
      <c r="U494" s="80"/>
      <c r="V494" s="63"/>
      <c r="W494" s="85"/>
      <c r="X494" s="63"/>
      <c r="Y494" s="63"/>
      <c r="Z494" s="63"/>
      <c r="AA494" s="63"/>
      <c r="AB494" s="63"/>
      <c r="AC494" s="63"/>
      <c r="AD494" s="63"/>
      <c r="AE494" s="63"/>
      <c r="AF494" s="63"/>
      <c r="AG494" s="63"/>
      <c r="AH494" s="413"/>
      <c r="AI494" s="63"/>
    </row>
    <row r="495" spans="1:35" ht="15.75" customHeight="1">
      <c r="A495" s="81"/>
      <c r="B495" s="81"/>
      <c r="C495" s="82"/>
      <c r="D495" s="82"/>
      <c r="E495" s="82"/>
      <c r="F495" s="82"/>
      <c r="G495" s="82"/>
      <c r="H495" s="82"/>
      <c r="I495" s="82"/>
      <c r="J495" s="68"/>
      <c r="K495" s="83"/>
      <c r="L495" s="83"/>
      <c r="M495" s="83"/>
      <c r="N495" s="63"/>
      <c r="O495" s="63"/>
      <c r="P495" s="84"/>
      <c r="Q495" s="250"/>
      <c r="R495" s="80"/>
      <c r="S495" s="250"/>
      <c r="T495" s="80"/>
      <c r="U495" s="80"/>
      <c r="V495" s="63"/>
      <c r="W495" s="85"/>
      <c r="X495" s="63"/>
      <c r="Y495" s="63"/>
      <c r="Z495" s="63"/>
      <c r="AA495" s="63"/>
      <c r="AB495" s="63"/>
      <c r="AC495" s="63"/>
      <c r="AD495" s="63"/>
      <c r="AE495" s="63"/>
      <c r="AF495" s="63"/>
      <c r="AG495" s="63"/>
      <c r="AH495" s="413"/>
      <c r="AI495" s="63"/>
    </row>
    <row r="496" spans="1:35" ht="15.75" customHeight="1">
      <c r="A496" s="81"/>
      <c r="B496" s="81"/>
      <c r="C496" s="82"/>
      <c r="D496" s="82"/>
      <c r="E496" s="82"/>
      <c r="F496" s="82"/>
      <c r="G496" s="82"/>
      <c r="H496" s="82"/>
      <c r="I496" s="82"/>
      <c r="J496" s="68"/>
      <c r="K496" s="83"/>
      <c r="L496" s="83"/>
      <c r="M496" s="83"/>
      <c r="N496" s="63"/>
      <c r="O496" s="63"/>
      <c r="P496" s="84"/>
      <c r="Q496" s="250"/>
      <c r="R496" s="80"/>
      <c r="S496" s="250"/>
      <c r="T496" s="80"/>
      <c r="U496" s="80"/>
      <c r="V496" s="63"/>
      <c r="W496" s="85"/>
      <c r="X496" s="63"/>
      <c r="Y496" s="63"/>
      <c r="Z496" s="63"/>
      <c r="AA496" s="63"/>
      <c r="AB496" s="63"/>
      <c r="AC496" s="63"/>
      <c r="AD496" s="63"/>
      <c r="AE496" s="63"/>
      <c r="AF496" s="63"/>
      <c r="AG496" s="63"/>
      <c r="AH496" s="413"/>
      <c r="AI496" s="63"/>
    </row>
    <row r="497" spans="1:35" ht="15.75" customHeight="1">
      <c r="A497" s="81"/>
      <c r="B497" s="81"/>
      <c r="C497" s="82"/>
      <c r="D497" s="82"/>
      <c r="E497" s="82"/>
      <c r="F497" s="82"/>
      <c r="G497" s="82"/>
      <c r="H497" s="82"/>
      <c r="I497" s="82"/>
      <c r="J497" s="68"/>
      <c r="K497" s="83"/>
      <c r="L497" s="83"/>
      <c r="M497" s="83"/>
      <c r="N497" s="63"/>
      <c r="O497" s="63"/>
      <c r="P497" s="84"/>
      <c r="Q497" s="250"/>
      <c r="R497" s="80"/>
      <c r="S497" s="250"/>
      <c r="T497" s="80"/>
      <c r="U497" s="80"/>
      <c r="V497" s="63"/>
      <c r="W497" s="85"/>
      <c r="X497" s="63"/>
      <c r="Y497" s="63"/>
      <c r="Z497" s="63"/>
      <c r="AA497" s="63"/>
      <c r="AB497" s="63"/>
      <c r="AC497" s="63"/>
      <c r="AD497" s="63"/>
      <c r="AE497" s="63"/>
      <c r="AF497" s="63"/>
      <c r="AG497" s="63"/>
      <c r="AH497" s="413"/>
      <c r="AI497" s="63"/>
    </row>
    <row r="498" spans="1:35" ht="15.75" customHeight="1">
      <c r="A498" s="81"/>
      <c r="B498" s="81"/>
      <c r="C498" s="82"/>
      <c r="D498" s="82"/>
      <c r="E498" s="82"/>
      <c r="F498" s="82"/>
      <c r="G498" s="82"/>
      <c r="H498" s="82"/>
      <c r="I498" s="82"/>
      <c r="J498" s="68"/>
      <c r="K498" s="83"/>
      <c r="L498" s="83"/>
      <c r="M498" s="83"/>
      <c r="N498" s="63"/>
      <c r="O498" s="63"/>
      <c r="P498" s="84"/>
      <c r="Q498" s="250"/>
      <c r="R498" s="80"/>
      <c r="S498" s="250"/>
      <c r="T498" s="80"/>
      <c r="U498" s="80"/>
      <c r="V498" s="63"/>
      <c r="W498" s="85"/>
      <c r="X498" s="63"/>
      <c r="Y498" s="63"/>
      <c r="Z498" s="63"/>
      <c r="AA498" s="63"/>
      <c r="AB498" s="63"/>
      <c r="AC498" s="63"/>
      <c r="AD498" s="63"/>
      <c r="AE498" s="63"/>
      <c r="AF498" s="63"/>
      <c r="AG498" s="63"/>
      <c r="AH498" s="413"/>
      <c r="AI498" s="63"/>
    </row>
    <row r="499" spans="1:35" ht="15.75" customHeight="1">
      <c r="A499" s="81"/>
      <c r="B499" s="81"/>
      <c r="C499" s="82"/>
      <c r="D499" s="82"/>
      <c r="E499" s="82"/>
      <c r="F499" s="82"/>
      <c r="G499" s="82"/>
      <c r="H499" s="82"/>
      <c r="I499" s="82"/>
      <c r="J499" s="68"/>
      <c r="K499" s="83"/>
      <c r="L499" s="83"/>
      <c r="M499" s="83"/>
      <c r="N499" s="63"/>
      <c r="O499" s="63"/>
      <c r="P499" s="84"/>
      <c r="Q499" s="250"/>
      <c r="R499" s="80"/>
      <c r="S499" s="250"/>
      <c r="T499" s="80"/>
      <c r="U499" s="80"/>
      <c r="V499" s="63"/>
      <c r="W499" s="85"/>
      <c r="X499" s="63"/>
      <c r="Y499" s="63"/>
      <c r="Z499" s="63"/>
      <c r="AA499" s="63"/>
      <c r="AB499" s="63"/>
      <c r="AC499" s="63"/>
      <c r="AD499" s="63"/>
      <c r="AE499" s="63"/>
      <c r="AF499" s="63"/>
      <c r="AG499" s="63"/>
      <c r="AH499" s="413"/>
      <c r="AI499" s="63"/>
    </row>
    <row r="500" spans="1:35" ht="15.75" customHeight="1">
      <c r="A500" s="81"/>
      <c r="B500" s="81"/>
      <c r="C500" s="82"/>
      <c r="D500" s="82"/>
      <c r="E500" s="82"/>
      <c r="F500" s="82"/>
      <c r="G500" s="82"/>
      <c r="H500" s="82"/>
      <c r="I500" s="82"/>
      <c r="J500" s="68"/>
      <c r="K500" s="83"/>
      <c r="L500" s="83"/>
      <c r="M500" s="83"/>
      <c r="N500" s="63"/>
      <c r="O500" s="63"/>
      <c r="P500" s="84"/>
      <c r="Q500" s="250"/>
      <c r="R500" s="80"/>
      <c r="S500" s="250"/>
      <c r="T500" s="80"/>
      <c r="U500" s="80"/>
      <c r="V500" s="63"/>
      <c r="W500" s="85"/>
      <c r="X500" s="63"/>
      <c r="Y500" s="63"/>
      <c r="Z500" s="63"/>
      <c r="AA500" s="63"/>
      <c r="AB500" s="63"/>
      <c r="AC500" s="63"/>
      <c r="AD500" s="63"/>
      <c r="AE500" s="63"/>
      <c r="AF500" s="63"/>
      <c r="AG500" s="63"/>
      <c r="AH500" s="413"/>
      <c r="AI500" s="63"/>
    </row>
    <row r="501" spans="1:35" ht="15.75" customHeight="1">
      <c r="A501" s="81"/>
      <c r="B501" s="81"/>
      <c r="C501" s="82"/>
      <c r="D501" s="82"/>
      <c r="E501" s="82"/>
      <c r="F501" s="82"/>
      <c r="G501" s="82"/>
      <c r="H501" s="82"/>
      <c r="I501" s="82"/>
      <c r="J501" s="68"/>
      <c r="K501" s="83"/>
      <c r="L501" s="83"/>
      <c r="M501" s="83"/>
      <c r="N501" s="63"/>
      <c r="O501" s="63"/>
      <c r="P501" s="84"/>
      <c r="Q501" s="250"/>
      <c r="R501" s="80"/>
      <c r="S501" s="250"/>
      <c r="T501" s="80"/>
      <c r="U501" s="80"/>
      <c r="V501" s="63"/>
      <c r="W501" s="85"/>
      <c r="X501" s="63"/>
      <c r="Y501" s="63"/>
      <c r="Z501" s="63"/>
      <c r="AA501" s="63"/>
      <c r="AB501" s="63"/>
      <c r="AC501" s="63"/>
      <c r="AD501" s="63"/>
      <c r="AE501" s="63"/>
      <c r="AF501" s="63"/>
      <c r="AG501" s="63"/>
      <c r="AH501" s="413"/>
      <c r="AI501" s="63"/>
    </row>
    <row r="502" spans="1:35" ht="15.75" customHeight="1">
      <c r="A502" s="81"/>
      <c r="B502" s="81"/>
      <c r="C502" s="82"/>
      <c r="D502" s="82"/>
      <c r="E502" s="82"/>
      <c r="F502" s="82"/>
      <c r="G502" s="82"/>
      <c r="H502" s="82"/>
      <c r="I502" s="82"/>
      <c r="J502" s="68"/>
      <c r="K502" s="83"/>
      <c r="L502" s="83"/>
      <c r="M502" s="83"/>
      <c r="N502" s="63"/>
      <c r="O502" s="63"/>
      <c r="P502" s="84"/>
      <c r="Q502" s="250"/>
      <c r="R502" s="80"/>
      <c r="S502" s="250"/>
      <c r="T502" s="80"/>
      <c r="U502" s="80"/>
      <c r="V502" s="63"/>
      <c r="W502" s="85"/>
      <c r="X502" s="63"/>
      <c r="Y502" s="63"/>
      <c r="Z502" s="63"/>
      <c r="AA502" s="63"/>
      <c r="AB502" s="63"/>
      <c r="AC502" s="63"/>
      <c r="AD502" s="63"/>
      <c r="AE502" s="63"/>
      <c r="AF502" s="63"/>
      <c r="AG502" s="63"/>
      <c r="AH502" s="413"/>
      <c r="AI502" s="63"/>
    </row>
    <row r="503" spans="1:35" ht="15.75" customHeight="1">
      <c r="A503" s="81"/>
      <c r="B503" s="81"/>
      <c r="C503" s="82"/>
      <c r="D503" s="82"/>
      <c r="E503" s="82"/>
      <c r="F503" s="82"/>
      <c r="G503" s="82"/>
      <c r="H503" s="82"/>
      <c r="I503" s="82"/>
      <c r="J503" s="68"/>
      <c r="K503" s="83"/>
      <c r="L503" s="83"/>
      <c r="M503" s="83"/>
      <c r="N503" s="63"/>
      <c r="O503" s="63"/>
      <c r="P503" s="84"/>
      <c r="Q503" s="250"/>
      <c r="R503" s="80"/>
      <c r="S503" s="250"/>
      <c r="T503" s="80"/>
      <c r="U503" s="80"/>
      <c r="V503" s="63"/>
      <c r="W503" s="85"/>
      <c r="X503" s="63"/>
      <c r="Y503" s="63"/>
      <c r="Z503" s="63"/>
      <c r="AA503" s="63"/>
      <c r="AB503" s="63"/>
      <c r="AC503" s="63"/>
      <c r="AD503" s="63"/>
      <c r="AE503" s="63"/>
      <c r="AF503" s="63"/>
      <c r="AG503" s="63"/>
      <c r="AH503" s="413"/>
      <c r="AI503" s="63"/>
    </row>
    <row r="504" spans="1:35" ht="15.75" customHeight="1">
      <c r="A504" s="81"/>
      <c r="B504" s="81"/>
      <c r="C504" s="82"/>
      <c r="D504" s="82"/>
      <c r="E504" s="82"/>
      <c r="F504" s="82"/>
      <c r="G504" s="82"/>
      <c r="H504" s="82"/>
      <c r="I504" s="82"/>
      <c r="J504" s="68"/>
      <c r="K504" s="83"/>
      <c r="L504" s="83"/>
      <c r="M504" s="83"/>
      <c r="N504" s="63"/>
      <c r="O504" s="63"/>
      <c r="P504" s="84"/>
      <c r="Q504" s="250"/>
      <c r="R504" s="80"/>
      <c r="S504" s="250"/>
      <c r="T504" s="80"/>
      <c r="U504" s="80"/>
      <c r="V504" s="63"/>
      <c r="W504" s="85"/>
      <c r="X504" s="63"/>
      <c r="Y504" s="63"/>
      <c r="Z504" s="63"/>
      <c r="AA504" s="63"/>
      <c r="AB504" s="63"/>
      <c r="AC504" s="63"/>
      <c r="AD504" s="63"/>
      <c r="AE504" s="63"/>
      <c r="AF504" s="63"/>
      <c r="AG504" s="63"/>
      <c r="AH504" s="413"/>
      <c r="AI504" s="63"/>
    </row>
    <row r="505" spans="1:35" ht="15.75" customHeight="1">
      <c r="A505" s="81"/>
      <c r="B505" s="81"/>
      <c r="C505" s="82"/>
      <c r="D505" s="82"/>
      <c r="E505" s="82"/>
      <c r="F505" s="82"/>
      <c r="G505" s="82"/>
      <c r="H505" s="82"/>
      <c r="I505" s="82"/>
      <c r="J505" s="68"/>
      <c r="K505" s="83"/>
      <c r="L505" s="83"/>
      <c r="M505" s="83"/>
      <c r="N505" s="63"/>
      <c r="O505" s="63"/>
      <c r="P505" s="84"/>
      <c r="Q505" s="250"/>
      <c r="R505" s="80"/>
      <c r="S505" s="250"/>
      <c r="T505" s="80"/>
      <c r="U505" s="80"/>
      <c r="V505" s="63"/>
      <c r="W505" s="85"/>
      <c r="X505" s="63"/>
      <c r="Y505" s="63"/>
      <c r="Z505" s="63"/>
      <c r="AA505" s="63"/>
      <c r="AB505" s="63"/>
      <c r="AC505" s="63"/>
      <c r="AD505" s="63"/>
      <c r="AE505" s="63"/>
      <c r="AF505" s="63"/>
      <c r="AG505" s="63"/>
      <c r="AH505" s="413"/>
      <c r="AI505" s="63"/>
    </row>
    <row r="506" spans="1:35" ht="15.75" customHeight="1">
      <c r="A506" s="81"/>
      <c r="B506" s="81"/>
      <c r="C506" s="82"/>
      <c r="D506" s="82"/>
      <c r="E506" s="82"/>
      <c r="F506" s="82"/>
      <c r="G506" s="82"/>
      <c r="H506" s="82"/>
      <c r="I506" s="82"/>
      <c r="J506" s="68"/>
      <c r="K506" s="83"/>
      <c r="L506" s="83"/>
      <c r="M506" s="83"/>
      <c r="N506" s="63"/>
      <c r="O506" s="63"/>
      <c r="P506" s="84"/>
      <c r="Q506" s="250"/>
      <c r="R506" s="80"/>
      <c r="S506" s="250"/>
      <c r="T506" s="80"/>
      <c r="U506" s="80"/>
      <c r="V506" s="63"/>
      <c r="W506" s="85"/>
      <c r="X506" s="63"/>
      <c r="Y506" s="63"/>
      <c r="Z506" s="63"/>
      <c r="AA506" s="63"/>
      <c r="AB506" s="63"/>
      <c r="AC506" s="63"/>
      <c r="AD506" s="63"/>
      <c r="AE506" s="63"/>
      <c r="AF506" s="63"/>
      <c r="AG506" s="63"/>
      <c r="AH506" s="413"/>
      <c r="AI506" s="63"/>
    </row>
    <row r="507" spans="1:35" ht="15.75" customHeight="1">
      <c r="A507" s="81"/>
      <c r="B507" s="81"/>
      <c r="C507" s="82"/>
      <c r="D507" s="82"/>
      <c r="E507" s="82"/>
      <c r="F507" s="82"/>
      <c r="G507" s="82"/>
      <c r="H507" s="82"/>
      <c r="I507" s="82"/>
      <c r="J507" s="68"/>
      <c r="K507" s="83"/>
      <c r="L507" s="83"/>
      <c r="M507" s="83"/>
      <c r="N507" s="63"/>
      <c r="O507" s="63"/>
      <c r="P507" s="84"/>
      <c r="Q507" s="250"/>
      <c r="R507" s="80"/>
      <c r="S507" s="250"/>
      <c r="T507" s="80"/>
      <c r="U507" s="80"/>
      <c r="V507" s="63"/>
      <c r="W507" s="85"/>
      <c r="X507" s="63"/>
      <c r="Y507" s="63"/>
      <c r="Z507" s="63"/>
      <c r="AA507" s="63"/>
      <c r="AB507" s="63"/>
      <c r="AC507" s="63"/>
      <c r="AD507" s="63"/>
      <c r="AE507" s="63"/>
      <c r="AF507" s="63"/>
      <c r="AG507" s="63"/>
      <c r="AH507" s="413"/>
      <c r="AI507" s="63"/>
    </row>
    <row r="508" spans="1:35" ht="15.75" customHeight="1">
      <c r="A508" s="81"/>
      <c r="B508" s="81"/>
      <c r="C508" s="82"/>
      <c r="D508" s="82"/>
      <c r="E508" s="82"/>
      <c r="F508" s="82"/>
      <c r="G508" s="82"/>
      <c r="H508" s="82"/>
      <c r="I508" s="82"/>
      <c r="J508" s="68"/>
      <c r="K508" s="83"/>
      <c r="L508" s="83"/>
      <c r="M508" s="83"/>
      <c r="N508" s="63"/>
      <c r="O508" s="63"/>
      <c r="P508" s="84"/>
      <c r="Q508" s="250"/>
      <c r="R508" s="80"/>
      <c r="S508" s="250"/>
      <c r="T508" s="80"/>
      <c r="U508" s="80"/>
      <c r="V508" s="63"/>
      <c r="W508" s="85"/>
      <c r="X508" s="63"/>
      <c r="Y508" s="63"/>
      <c r="Z508" s="63"/>
      <c r="AA508" s="63"/>
      <c r="AB508" s="63"/>
      <c r="AC508" s="63"/>
      <c r="AD508" s="63"/>
      <c r="AE508" s="63"/>
      <c r="AF508" s="63"/>
      <c r="AG508" s="63"/>
      <c r="AH508" s="413"/>
      <c r="AI508" s="63"/>
    </row>
    <row r="509" spans="1:35" ht="15.75" customHeight="1">
      <c r="A509" s="81"/>
      <c r="B509" s="81"/>
      <c r="C509" s="82"/>
      <c r="D509" s="82"/>
      <c r="E509" s="82"/>
      <c r="F509" s="82"/>
      <c r="G509" s="82"/>
      <c r="H509" s="82"/>
      <c r="I509" s="82"/>
      <c r="J509" s="68"/>
      <c r="K509" s="83"/>
      <c r="L509" s="83"/>
      <c r="M509" s="83"/>
      <c r="N509" s="63"/>
      <c r="O509" s="63"/>
      <c r="P509" s="84"/>
      <c r="Q509" s="250"/>
      <c r="R509" s="80"/>
      <c r="S509" s="250"/>
      <c r="T509" s="80"/>
      <c r="U509" s="80"/>
      <c r="V509" s="63"/>
      <c r="W509" s="85"/>
      <c r="X509" s="63"/>
      <c r="Y509" s="63"/>
      <c r="Z509" s="63"/>
      <c r="AA509" s="63"/>
      <c r="AB509" s="63"/>
      <c r="AC509" s="63"/>
      <c r="AD509" s="63"/>
      <c r="AE509" s="63"/>
      <c r="AF509" s="63"/>
      <c r="AG509" s="63"/>
      <c r="AH509" s="413"/>
      <c r="AI509" s="63"/>
    </row>
    <row r="510" spans="1:35" ht="15.75" customHeight="1">
      <c r="A510" s="81"/>
      <c r="B510" s="81"/>
      <c r="C510" s="82"/>
      <c r="D510" s="82"/>
      <c r="E510" s="82"/>
      <c r="F510" s="82"/>
      <c r="G510" s="82"/>
      <c r="H510" s="82"/>
      <c r="I510" s="82"/>
      <c r="J510" s="68"/>
      <c r="K510" s="83"/>
      <c r="L510" s="83"/>
      <c r="M510" s="83"/>
      <c r="N510" s="63"/>
      <c r="O510" s="63"/>
      <c r="P510" s="84"/>
      <c r="Q510" s="250"/>
      <c r="R510" s="80"/>
      <c r="S510" s="250"/>
      <c r="T510" s="80"/>
      <c r="U510" s="80"/>
      <c r="V510" s="63"/>
      <c r="W510" s="85"/>
      <c r="X510" s="63"/>
      <c r="Y510" s="63"/>
      <c r="Z510" s="63"/>
      <c r="AA510" s="63"/>
      <c r="AB510" s="63"/>
      <c r="AC510" s="63"/>
      <c r="AD510" s="63"/>
      <c r="AE510" s="63"/>
      <c r="AF510" s="63"/>
      <c r="AG510" s="63"/>
      <c r="AH510" s="413"/>
      <c r="AI510" s="63"/>
    </row>
    <row r="511" spans="1:35" ht="15.75" customHeight="1">
      <c r="A511" s="81"/>
      <c r="B511" s="81"/>
      <c r="C511" s="82"/>
      <c r="D511" s="82"/>
      <c r="E511" s="82"/>
      <c r="F511" s="82"/>
      <c r="G511" s="82"/>
      <c r="H511" s="82"/>
      <c r="I511" s="82"/>
      <c r="J511" s="68"/>
      <c r="K511" s="83"/>
      <c r="L511" s="83"/>
      <c r="M511" s="83"/>
      <c r="N511" s="63"/>
      <c r="O511" s="63"/>
      <c r="P511" s="84"/>
      <c r="Q511" s="250"/>
      <c r="R511" s="80"/>
      <c r="S511" s="250"/>
      <c r="T511" s="80"/>
      <c r="U511" s="80"/>
      <c r="V511" s="63"/>
      <c r="W511" s="85"/>
      <c r="X511" s="63"/>
      <c r="Y511" s="63"/>
      <c r="Z511" s="63"/>
      <c r="AA511" s="63"/>
      <c r="AB511" s="63"/>
      <c r="AC511" s="63"/>
      <c r="AD511" s="63"/>
      <c r="AE511" s="63"/>
      <c r="AF511" s="63"/>
      <c r="AG511" s="63"/>
      <c r="AH511" s="413"/>
      <c r="AI511" s="63"/>
    </row>
    <row r="512" spans="1:35" ht="15.75" customHeight="1">
      <c r="A512" s="81"/>
      <c r="B512" s="81"/>
      <c r="C512" s="82"/>
      <c r="D512" s="82"/>
      <c r="E512" s="82"/>
      <c r="F512" s="82"/>
      <c r="G512" s="82"/>
      <c r="H512" s="82"/>
      <c r="I512" s="82"/>
      <c r="J512" s="68"/>
      <c r="K512" s="83"/>
      <c r="L512" s="83"/>
      <c r="M512" s="83"/>
      <c r="N512" s="63"/>
      <c r="O512" s="63"/>
      <c r="P512" s="84"/>
      <c r="Q512" s="250"/>
      <c r="R512" s="80"/>
      <c r="S512" s="250"/>
      <c r="T512" s="80"/>
      <c r="U512" s="80"/>
      <c r="V512" s="63"/>
      <c r="W512" s="85"/>
      <c r="X512" s="63"/>
      <c r="Y512" s="63"/>
      <c r="Z512" s="63"/>
      <c r="AA512" s="63"/>
      <c r="AB512" s="63"/>
      <c r="AC512" s="63"/>
      <c r="AD512" s="63"/>
      <c r="AE512" s="63"/>
      <c r="AF512" s="63"/>
      <c r="AG512" s="63"/>
      <c r="AH512" s="413"/>
      <c r="AI512" s="63"/>
    </row>
    <row r="513" spans="1:35" ht="15.75" customHeight="1">
      <c r="A513" s="81"/>
      <c r="B513" s="81"/>
      <c r="C513" s="82"/>
      <c r="D513" s="82"/>
      <c r="E513" s="82"/>
      <c r="F513" s="82"/>
      <c r="G513" s="82"/>
      <c r="H513" s="82"/>
      <c r="I513" s="82"/>
      <c r="J513" s="68"/>
      <c r="K513" s="83"/>
      <c r="L513" s="83"/>
      <c r="M513" s="83"/>
      <c r="N513" s="63"/>
      <c r="O513" s="63"/>
      <c r="P513" s="84"/>
      <c r="Q513" s="250"/>
      <c r="R513" s="80"/>
      <c r="S513" s="250"/>
      <c r="T513" s="80"/>
      <c r="U513" s="80"/>
      <c r="V513" s="63"/>
      <c r="W513" s="85"/>
      <c r="X513" s="63"/>
      <c r="Y513" s="63"/>
      <c r="Z513" s="63"/>
      <c r="AA513" s="63"/>
      <c r="AB513" s="63"/>
      <c r="AC513" s="63"/>
      <c r="AD513" s="63"/>
      <c r="AE513" s="63"/>
      <c r="AF513" s="63"/>
      <c r="AG513" s="63"/>
      <c r="AH513" s="413"/>
      <c r="AI513" s="63"/>
    </row>
    <row r="514" spans="1:35" ht="15.75" customHeight="1">
      <c r="A514" s="81"/>
      <c r="B514" s="81"/>
      <c r="C514" s="82"/>
      <c r="D514" s="82"/>
      <c r="E514" s="82"/>
      <c r="F514" s="82"/>
      <c r="G514" s="82"/>
      <c r="H514" s="82"/>
      <c r="I514" s="82"/>
      <c r="J514" s="68"/>
      <c r="K514" s="83"/>
      <c r="L514" s="83"/>
      <c r="M514" s="83"/>
      <c r="N514" s="63"/>
      <c r="O514" s="63"/>
      <c r="P514" s="84"/>
      <c r="Q514" s="250"/>
      <c r="R514" s="80"/>
      <c r="S514" s="250"/>
      <c r="T514" s="80"/>
      <c r="U514" s="80"/>
      <c r="V514" s="63"/>
      <c r="W514" s="85"/>
      <c r="X514" s="63"/>
      <c r="Y514" s="63"/>
      <c r="Z514" s="63"/>
      <c r="AA514" s="63"/>
      <c r="AB514" s="63"/>
      <c r="AC514" s="63"/>
      <c r="AD514" s="63"/>
      <c r="AE514" s="63"/>
      <c r="AF514" s="63"/>
      <c r="AG514" s="63"/>
      <c r="AH514" s="413"/>
      <c r="AI514" s="63"/>
    </row>
    <row r="515" spans="1:35" ht="15.75" customHeight="1">
      <c r="A515" s="81"/>
      <c r="B515" s="81"/>
      <c r="C515" s="82"/>
      <c r="D515" s="82"/>
      <c r="E515" s="82"/>
      <c r="F515" s="82"/>
      <c r="G515" s="82"/>
      <c r="H515" s="82"/>
      <c r="I515" s="82"/>
      <c r="J515" s="68"/>
      <c r="K515" s="83"/>
      <c r="L515" s="83"/>
      <c r="M515" s="83"/>
      <c r="N515" s="63"/>
      <c r="O515" s="63"/>
      <c r="P515" s="84"/>
      <c r="Q515" s="250"/>
      <c r="R515" s="80"/>
      <c r="S515" s="250"/>
      <c r="T515" s="80"/>
      <c r="U515" s="80"/>
      <c r="V515" s="63"/>
      <c r="W515" s="85"/>
      <c r="X515" s="63"/>
      <c r="Y515" s="63"/>
      <c r="Z515" s="63"/>
      <c r="AA515" s="63"/>
      <c r="AB515" s="63"/>
      <c r="AC515" s="63"/>
      <c r="AD515" s="63"/>
      <c r="AE515" s="63"/>
      <c r="AF515" s="63"/>
      <c r="AG515" s="63"/>
      <c r="AH515" s="413"/>
      <c r="AI515" s="63"/>
    </row>
    <row r="516" spans="1:35" ht="15.75" customHeight="1">
      <c r="A516" s="81"/>
      <c r="B516" s="81"/>
      <c r="C516" s="82"/>
      <c r="D516" s="82"/>
      <c r="E516" s="82"/>
      <c r="F516" s="82"/>
      <c r="G516" s="82"/>
      <c r="H516" s="82"/>
      <c r="I516" s="82"/>
      <c r="J516" s="68"/>
      <c r="K516" s="83"/>
      <c r="L516" s="83"/>
      <c r="M516" s="83"/>
      <c r="N516" s="63"/>
      <c r="O516" s="63"/>
      <c r="P516" s="84"/>
      <c r="Q516" s="250"/>
      <c r="R516" s="80"/>
      <c r="S516" s="250"/>
      <c r="T516" s="80"/>
      <c r="U516" s="80"/>
      <c r="V516" s="63"/>
      <c r="W516" s="85"/>
      <c r="X516" s="63"/>
      <c r="Y516" s="63"/>
      <c r="Z516" s="63"/>
      <c r="AA516" s="63"/>
      <c r="AB516" s="63"/>
      <c r="AC516" s="63"/>
      <c r="AD516" s="63"/>
      <c r="AE516" s="63"/>
      <c r="AF516" s="63"/>
      <c r="AG516" s="63"/>
      <c r="AH516" s="413"/>
      <c r="AI516" s="63"/>
    </row>
    <row r="517" spans="1:35" ht="15.75" customHeight="1">
      <c r="A517" s="81"/>
      <c r="B517" s="81"/>
      <c r="C517" s="82"/>
      <c r="D517" s="82"/>
      <c r="E517" s="82"/>
      <c r="F517" s="82"/>
      <c r="G517" s="82"/>
      <c r="H517" s="82"/>
      <c r="I517" s="82"/>
      <c r="J517" s="68"/>
      <c r="K517" s="83"/>
      <c r="L517" s="83"/>
      <c r="M517" s="83"/>
      <c r="N517" s="63"/>
      <c r="O517" s="63"/>
      <c r="P517" s="84"/>
      <c r="Q517" s="250"/>
      <c r="R517" s="80"/>
      <c r="S517" s="250"/>
      <c r="T517" s="80"/>
      <c r="U517" s="80"/>
      <c r="V517" s="63"/>
      <c r="W517" s="85"/>
      <c r="X517" s="63"/>
      <c r="Y517" s="63"/>
      <c r="Z517" s="63"/>
      <c r="AA517" s="63"/>
      <c r="AB517" s="63"/>
      <c r="AC517" s="63"/>
      <c r="AD517" s="63"/>
      <c r="AE517" s="63"/>
      <c r="AF517" s="63"/>
      <c r="AG517" s="63"/>
      <c r="AH517" s="413"/>
      <c r="AI517" s="63"/>
    </row>
    <row r="518" spans="1:35" ht="15.75" customHeight="1">
      <c r="A518" s="81"/>
      <c r="B518" s="81"/>
      <c r="C518" s="82"/>
      <c r="D518" s="82"/>
      <c r="E518" s="82"/>
      <c r="F518" s="82"/>
      <c r="G518" s="82"/>
      <c r="H518" s="82"/>
      <c r="I518" s="82"/>
      <c r="J518" s="68"/>
      <c r="K518" s="83"/>
      <c r="L518" s="83"/>
      <c r="M518" s="83"/>
      <c r="N518" s="63"/>
      <c r="O518" s="63"/>
      <c r="P518" s="84"/>
      <c r="Q518" s="250"/>
      <c r="R518" s="80"/>
      <c r="S518" s="250"/>
      <c r="T518" s="80"/>
      <c r="U518" s="80"/>
      <c r="V518" s="63"/>
      <c r="W518" s="85"/>
      <c r="X518" s="63"/>
      <c r="Y518" s="63"/>
      <c r="Z518" s="63"/>
      <c r="AA518" s="63"/>
      <c r="AB518" s="63"/>
      <c r="AC518" s="63"/>
      <c r="AD518" s="63"/>
      <c r="AE518" s="63"/>
      <c r="AF518" s="63"/>
      <c r="AG518" s="63"/>
      <c r="AH518" s="413"/>
      <c r="AI518" s="63"/>
    </row>
    <row r="519" spans="1:35" ht="15.75" customHeight="1">
      <c r="A519" s="81"/>
      <c r="B519" s="81"/>
      <c r="C519" s="82"/>
      <c r="D519" s="82"/>
      <c r="E519" s="82"/>
      <c r="F519" s="82"/>
      <c r="G519" s="82"/>
      <c r="H519" s="82"/>
      <c r="I519" s="82"/>
      <c r="J519" s="68"/>
      <c r="K519" s="83"/>
      <c r="L519" s="83"/>
      <c r="M519" s="83"/>
      <c r="N519" s="63"/>
      <c r="O519" s="63"/>
      <c r="P519" s="84"/>
      <c r="Q519" s="250"/>
      <c r="R519" s="80"/>
      <c r="S519" s="250"/>
      <c r="T519" s="80"/>
      <c r="U519" s="80"/>
      <c r="V519" s="63"/>
      <c r="W519" s="85"/>
      <c r="X519" s="63"/>
      <c r="Y519" s="63"/>
      <c r="Z519" s="63"/>
      <c r="AA519" s="63"/>
      <c r="AB519" s="63"/>
      <c r="AC519" s="63"/>
      <c r="AD519" s="63"/>
      <c r="AE519" s="63"/>
      <c r="AF519" s="63"/>
      <c r="AG519" s="63"/>
      <c r="AH519" s="413"/>
      <c r="AI519" s="63"/>
    </row>
    <row r="520" spans="1:35" ht="15.75" customHeight="1">
      <c r="A520" s="81"/>
      <c r="B520" s="81"/>
      <c r="C520" s="82"/>
      <c r="D520" s="82"/>
      <c r="E520" s="82"/>
      <c r="F520" s="82"/>
      <c r="G520" s="82"/>
      <c r="H520" s="82"/>
      <c r="I520" s="82"/>
      <c r="J520" s="68"/>
      <c r="K520" s="83"/>
      <c r="L520" s="83"/>
      <c r="M520" s="83"/>
      <c r="N520" s="63"/>
      <c r="O520" s="63"/>
      <c r="P520" s="84"/>
      <c r="Q520" s="250"/>
      <c r="R520" s="80"/>
      <c r="S520" s="250"/>
      <c r="T520" s="80"/>
      <c r="U520" s="80"/>
      <c r="V520" s="63"/>
      <c r="W520" s="85"/>
      <c r="X520" s="63"/>
      <c r="Y520" s="63"/>
      <c r="Z520" s="63"/>
      <c r="AA520" s="63"/>
      <c r="AB520" s="63"/>
      <c r="AC520" s="63"/>
      <c r="AD520" s="63"/>
      <c r="AE520" s="63"/>
      <c r="AF520" s="63"/>
      <c r="AG520" s="63"/>
      <c r="AH520" s="413"/>
      <c r="AI520" s="63"/>
    </row>
    <row r="521" spans="1:35" ht="15.75" customHeight="1">
      <c r="A521" s="81"/>
      <c r="B521" s="81"/>
      <c r="C521" s="82"/>
      <c r="D521" s="82"/>
      <c r="E521" s="82"/>
      <c r="F521" s="82"/>
      <c r="G521" s="82"/>
      <c r="H521" s="82"/>
      <c r="I521" s="82"/>
      <c r="J521" s="68"/>
      <c r="K521" s="83"/>
      <c r="L521" s="83"/>
      <c r="M521" s="83"/>
      <c r="N521" s="63"/>
      <c r="O521" s="63"/>
      <c r="P521" s="84"/>
      <c r="Q521" s="250"/>
      <c r="R521" s="80"/>
      <c r="S521" s="250"/>
      <c r="T521" s="80"/>
      <c r="U521" s="80"/>
      <c r="V521" s="63"/>
      <c r="W521" s="85"/>
      <c r="X521" s="63"/>
      <c r="Y521" s="63"/>
      <c r="Z521" s="63"/>
      <c r="AA521" s="63"/>
      <c r="AB521" s="63"/>
      <c r="AC521" s="63"/>
      <c r="AD521" s="63"/>
      <c r="AE521" s="63"/>
      <c r="AF521" s="63"/>
      <c r="AG521" s="63"/>
      <c r="AH521" s="413"/>
      <c r="AI521" s="63"/>
    </row>
    <row r="522" spans="1:35" ht="15.75" customHeight="1">
      <c r="A522" s="81"/>
      <c r="B522" s="81"/>
      <c r="C522" s="82"/>
      <c r="D522" s="82"/>
      <c r="E522" s="82"/>
      <c r="F522" s="82"/>
      <c r="G522" s="82"/>
      <c r="H522" s="82"/>
      <c r="I522" s="82"/>
      <c r="J522" s="68"/>
      <c r="K522" s="83"/>
      <c r="L522" s="83"/>
      <c r="M522" s="83"/>
      <c r="N522" s="63"/>
      <c r="O522" s="63"/>
      <c r="P522" s="84"/>
      <c r="Q522" s="250"/>
      <c r="R522" s="80"/>
      <c r="S522" s="250"/>
      <c r="T522" s="80"/>
      <c r="U522" s="80"/>
      <c r="V522" s="63"/>
      <c r="W522" s="85"/>
      <c r="X522" s="63"/>
      <c r="Y522" s="63"/>
      <c r="Z522" s="63"/>
      <c r="AA522" s="63"/>
      <c r="AB522" s="63"/>
      <c r="AC522" s="63"/>
      <c r="AD522" s="63"/>
      <c r="AE522" s="63"/>
      <c r="AF522" s="63"/>
      <c r="AG522" s="63"/>
      <c r="AH522" s="413"/>
      <c r="AI522" s="63"/>
    </row>
    <row r="523" spans="1:35" ht="15.75" customHeight="1">
      <c r="A523" s="81"/>
      <c r="B523" s="81"/>
      <c r="C523" s="82"/>
      <c r="D523" s="82"/>
      <c r="E523" s="82"/>
      <c r="F523" s="82"/>
      <c r="G523" s="82"/>
      <c r="H523" s="82"/>
      <c r="I523" s="82"/>
      <c r="J523" s="68"/>
      <c r="K523" s="83"/>
      <c r="L523" s="83"/>
      <c r="M523" s="83"/>
      <c r="N523" s="63"/>
      <c r="O523" s="63"/>
      <c r="P523" s="84"/>
      <c r="Q523" s="250"/>
      <c r="R523" s="80"/>
      <c r="S523" s="250"/>
      <c r="T523" s="80"/>
      <c r="U523" s="80"/>
      <c r="V523" s="63"/>
      <c r="W523" s="85"/>
      <c r="X523" s="63"/>
      <c r="Y523" s="63"/>
      <c r="Z523" s="63"/>
      <c r="AA523" s="63"/>
      <c r="AB523" s="63"/>
      <c r="AC523" s="63"/>
      <c r="AD523" s="63"/>
      <c r="AE523" s="63"/>
      <c r="AF523" s="63"/>
      <c r="AG523" s="63"/>
      <c r="AH523" s="413"/>
      <c r="AI523" s="63"/>
    </row>
    <row r="524" spans="1:35" ht="15.75" customHeight="1">
      <c r="A524" s="81"/>
      <c r="B524" s="81"/>
      <c r="C524" s="82"/>
      <c r="D524" s="82"/>
      <c r="E524" s="82"/>
      <c r="F524" s="82"/>
      <c r="G524" s="82"/>
      <c r="H524" s="82"/>
      <c r="I524" s="82"/>
      <c r="J524" s="68"/>
      <c r="K524" s="83"/>
      <c r="L524" s="83"/>
      <c r="M524" s="83"/>
      <c r="N524" s="63"/>
      <c r="O524" s="63"/>
      <c r="P524" s="84"/>
      <c r="Q524" s="250"/>
      <c r="R524" s="80"/>
      <c r="S524" s="250"/>
      <c r="T524" s="80"/>
      <c r="U524" s="80"/>
      <c r="V524" s="63"/>
      <c r="W524" s="85"/>
      <c r="X524" s="63"/>
      <c r="Y524" s="63"/>
      <c r="Z524" s="63"/>
      <c r="AA524" s="63"/>
      <c r="AB524" s="63"/>
      <c r="AC524" s="63"/>
      <c r="AD524" s="63"/>
      <c r="AE524" s="63"/>
      <c r="AF524" s="63"/>
      <c r="AG524" s="63"/>
      <c r="AH524" s="413"/>
      <c r="AI524" s="63"/>
    </row>
    <row r="525" spans="1:35" ht="15.75" customHeight="1">
      <c r="A525" s="81"/>
      <c r="B525" s="81"/>
      <c r="C525" s="82"/>
      <c r="D525" s="82"/>
      <c r="E525" s="82"/>
      <c r="F525" s="82"/>
      <c r="G525" s="82"/>
      <c r="H525" s="82"/>
      <c r="I525" s="82"/>
      <c r="J525" s="68"/>
      <c r="K525" s="83"/>
      <c r="L525" s="83"/>
      <c r="M525" s="83"/>
      <c r="N525" s="63"/>
      <c r="O525" s="63"/>
      <c r="P525" s="84"/>
      <c r="Q525" s="250"/>
      <c r="R525" s="80"/>
      <c r="S525" s="250"/>
      <c r="T525" s="80"/>
      <c r="U525" s="80"/>
      <c r="V525" s="63"/>
      <c r="W525" s="85"/>
      <c r="X525" s="63"/>
      <c r="Y525" s="63"/>
      <c r="Z525" s="63"/>
      <c r="AA525" s="63"/>
      <c r="AB525" s="63"/>
      <c r="AC525" s="63"/>
      <c r="AD525" s="63"/>
      <c r="AE525" s="63"/>
      <c r="AF525" s="63"/>
      <c r="AG525" s="63"/>
      <c r="AH525" s="413"/>
      <c r="AI525" s="63"/>
    </row>
    <row r="526" spans="1:35" ht="15.75" customHeight="1">
      <c r="A526" s="81"/>
      <c r="B526" s="81"/>
      <c r="C526" s="82"/>
      <c r="D526" s="82"/>
      <c r="E526" s="82"/>
      <c r="F526" s="82"/>
      <c r="G526" s="82"/>
      <c r="H526" s="82"/>
      <c r="I526" s="82"/>
      <c r="J526" s="68"/>
      <c r="K526" s="83"/>
      <c r="L526" s="83"/>
      <c r="M526" s="83"/>
      <c r="N526" s="63"/>
      <c r="O526" s="63"/>
      <c r="P526" s="84"/>
      <c r="Q526" s="250"/>
      <c r="R526" s="80"/>
      <c r="S526" s="250"/>
      <c r="T526" s="80"/>
      <c r="U526" s="80"/>
      <c r="V526" s="63"/>
      <c r="W526" s="85"/>
      <c r="X526" s="63"/>
      <c r="Y526" s="63"/>
      <c r="Z526" s="63"/>
      <c r="AA526" s="63"/>
      <c r="AB526" s="63"/>
      <c r="AC526" s="63"/>
      <c r="AD526" s="63"/>
      <c r="AE526" s="63"/>
      <c r="AF526" s="63"/>
      <c r="AG526" s="63"/>
      <c r="AH526" s="413"/>
      <c r="AI526" s="63"/>
    </row>
    <row r="527" spans="1:35" ht="15.75" customHeight="1">
      <c r="A527" s="81"/>
      <c r="B527" s="81"/>
      <c r="C527" s="82"/>
      <c r="D527" s="82"/>
      <c r="E527" s="82"/>
      <c r="F527" s="82"/>
      <c r="G527" s="82"/>
      <c r="H527" s="82"/>
      <c r="I527" s="82"/>
      <c r="J527" s="68"/>
      <c r="K527" s="83"/>
      <c r="L527" s="83"/>
      <c r="M527" s="83"/>
      <c r="N527" s="63"/>
      <c r="O527" s="63"/>
      <c r="P527" s="84"/>
      <c r="Q527" s="250"/>
      <c r="R527" s="80"/>
      <c r="S527" s="250"/>
      <c r="T527" s="80"/>
      <c r="U527" s="80"/>
      <c r="V527" s="63"/>
      <c r="W527" s="85"/>
      <c r="X527" s="63"/>
      <c r="Y527" s="63"/>
      <c r="Z527" s="63"/>
      <c r="AA527" s="63"/>
      <c r="AB527" s="63"/>
      <c r="AC527" s="63"/>
      <c r="AD527" s="63"/>
      <c r="AE527" s="63"/>
      <c r="AF527" s="63"/>
      <c r="AG527" s="63"/>
      <c r="AH527" s="413"/>
      <c r="AI527" s="63"/>
    </row>
    <row r="528" spans="1:35" ht="15.75" customHeight="1">
      <c r="A528" s="81"/>
      <c r="B528" s="81"/>
      <c r="C528" s="82"/>
      <c r="D528" s="82"/>
      <c r="E528" s="82"/>
      <c r="F528" s="82"/>
      <c r="G528" s="82"/>
      <c r="H528" s="82"/>
      <c r="I528" s="82"/>
      <c r="J528" s="68"/>
      <c r="K528" s="83"/>
      <c r="L528" s="83"/>
      <c r="M528" s="83"/>
      <c r="N528" s="63"/>
      <c r="O528" s="63"/>
      <c r="P528" s="84"/>
      <c r="Q528" s="250"/>
      <c r="R528" s="80"/>
      <c r="S528" s="250"/>
      <c r="T528" s="80"/>
      <c r="U528" s="80"/>
      <c r="V528" s="63"/>
      <c r="W528" s="85"/>
      <c r="X528" s="63"/>
      <c r="Y528" s="63"/>
      <c r="Z528" s="63"/>
      <c r="AA528" s="63"/>
      <c r="AB528" s="63"/>
      <c r="AC528" s="63"/>
      <c r="AD528" s="63"/>
      <c r="AE528" s="63"/>
      <c r="AF528" s="63"/>
      <c r="AG528" s="63"/>
      <c r="AH528" s="413"/>
      <c r="AI528" s="63"/>
    </row>
    <row r="529" spans="1:35" ht="15.75" customHeight="1">
      <c r="A529" s="81"/>
      <c r="B529" s="81"/>
      <c r="C529" s="82"/>
      <c r="D529" s="82"/>
      <c r="E529" s="82"/>
      <c r="F529" s="82"/>
      <c r="G529" s="82"/>
      <c r="H529" s="82"/>
      <c r="I529" s="82"/>
      <c r="J529" s="68"/>
      <c r="K529" s="83"/>
      <c r="L529" s="83"/>
      <c r="M529" s="83"/>
      <c r="N529" s="63"/>
      <c r="O529" s="63"/>
      <c r="P529" s="84"/>
      <c r="Q529" s="250"/>
      <c r="R529" s="80"/>
      <c r="S529" s="250"/>
      <c r="T529" s="80"/>
      <c r="U529" s="80"/>
      <c r="V529" s="63"/>
      <c r="W529" s="85"/>
      <c r="X529" s="63"/>
      <c r="Y529" s="63"/>
      <c r="Z529" s="63"/>
      <c r="AA529" s="63"/>
      <c r="AB529" s="63"/>
      <c r="AC529" s="63"/>
      <c r="AD529" s="63"/>
      <c r="AE529" s="63"/>
      <c r="AF529" s="63"/>
      <c r="AG529" s="63"/>
      <c r="AH529" s="413"/>
      <c r="AI529" s="63"/>
    </row>
    <row r="530" spans="1:35" ht="15.75" customHeight="1">
      <c r="A530" s="81"/>
      <c r="B530" s="81"/>
      <c r="C530" s="82"/>
      <c r="D530" s="82"/>
      <c r="E530" s="82"/>
      <c r="F530" s="82"/>
      <c r="G530" s="82"/>
      <c r="H530" s="82"/>
      <c r="I530" s="82"/>
      <c r="J530" s="68"/>
      <c r="K530" s="83"/>
      <c r="L530" s="83"/>
      <c r="M530" s="83"/>
      <c r="N530" s="63"/>
      <c r="O530" s="63"/>
      <c r="P530" s="84"/>
      <c r="Q530" s="250"/>
      <c r="R530" s="80"/>
      <c r="S530" s="250"/>
      <c r="T530" s="80"/>
      <c r="U530" s="80"/>
      <c r="V530" s="63"/>
      <c r="W530" s="85"/>
      <c r="X530" s="63"/>
      <c r="Y530" s="63"/>
      <c r="Z530" s="63"/>
      <c r="AA530" s="63"/>
      <c r="AB530" s="63"/>
      <c r="AC530" s="63"/>
      <c r="AD530" s="63"/>
      <c r="AE530" s="63"/>
      <c r="AF530" s="63"/>
      <c r="AG530" s="63"/>
      <c r="AH530" s="413"/>
      <c r="AI530" s="63"/>
    </row>
    <row r="531" spans="1:35" ht="15.75" customHeight="1">
      <c r="A531" s="81"/>
      <c r="B531" s="81"/>
      <c r="C531" s="82"/>
      <c r="D531" s="82"/>
      <c r="E531" s="82"/>
      <c r="F531" s="82"/>
      <c r="G531" s="82"/>
      <c r="H531" s="82"/>
      <c r="I531" s="82"/>
      <c r="J531" s="68"/>
      <c r="K531" s="83"/>
      <c r="L531" s="83"/>
      <c r="M531" s="83"/>
      <c r="N531" s="63"/>
      <c r="O531" s="63"/>
      <c r="P531" s="84"/>
      <c r="Q531" s="250"/>
      <c r="R531" s="80"/>
      <c r="S531" s="250"/>
      <c r="T531" s="80"/>
      <c r="U531" s="80"/>
      <c r="V531" s="63"/>
      <c r="W531" s="85"/>
      <c r="X531" s="63"/>
      <c r="Y531" s="63"/>
      <c r="Z531" s="63"/>
      <c r="AA531" s="63"/>
      <c r="AB531" s="63"/>
      <c r="AC531" s="63"/>
      <c r="AD531" s="63"/>
      <c r="AE531" s="63"/>
      <c r="AF531" s="63"/>
      <c r="AG531" s="63"/>
      <c r="AH531" s="413"/>
      <c r="AI531" s="63"/>
    </row>
    <row r="532" spans="1:35" ht="15.75" customHeight="1">
      <c r="A532" s="81"/>
      <c r="B532" s="81"/>
      <c r="C532" s="82"/>
      <c r="D532" s="82"/>
      <c r="E532" s="82"/>
      <c r="F532" s="82"/>
      <c r="G532" s="82"/>
      <c r="H532" s="82"/>
      <c r="I532" s="82"/>
      <c r="J532" s="68"/>
      <c r="K532" s="83"/>
      <c r="L532" s="83"/>
      <c r="M532" s="83"/>
      <c r="N532" s="63"/>
      <c r="O532" s="63"/>
      <c r="P532" s="84"/>
      <c r="Q532" s="250"/>
      <c r="R532" s="80"/>
      <c r="S532" s="250"/>
      <c r="T532" s="80"/>
      <c r="U532" s="80"/>
      <c r="V532" s="63"/>
      <c r="W532" s="85"/>
      <c r="X532" s="63"/>
      <c r="Y532" s="63"/>
      <c r="Z532" s="63"/>
      <c r="AA532" s="63"/>
      <c r="AB532" s="63"/>
      <c r="AC532" s="63"/>
      <c r="AD532" s="63"/>
      <c r="AE532" s="63"/>
      <c r="AF532" s="63"/>
      <c r="AG532" s="63"/>
      <c r="AH532" s="413"/>
      <c r="AI532" s="63"/>
    </row>
    <row r="533" spans="1:35" ht="15.75" customHeight="1">
      <c r="A533" s="81"/>
      <c r="B533" s="81"/>
      <c r="C533" s="82"/>
      <c r="D533" s="82"/>
      <c r="E533" s="82"/>
      <c r="F533" s="82"/>
      <c r="G533" s="82"/>
      <c r="H533" s="82"/>
      <c r="I533" s="82"/>
      <c r="J533" s="68"/>
      <c r="K533" s="83"/>
      <c r="L533" s="83"/>
      <c r="M533" s="83"/>
      <c r="N533" s="63"/>
      <c r="O533" s="63"/>
      <c r="P533" s="84"/>
      <c r="Q533" s="250"/>
      <c r="R533" s="80"/>
      <c r="S533" s="250"/>
      <c r="T533" s="80"/>
      <c r="U533" s="80"/>
      <c r="V533" s="63"/>
      <c r="W533" s="85"/>
      <c r="X533" s="63"/>
      <c r="Y533" s="63"/>
      <c r="Z533" s="63"/>
      <c r="AA533" s="63"/>
      <c r="AB533" s="63"/>
      <c r="AC533" s="63"/>
      <c r="AD533" s="63"/>
      <c r="AE533" s="63"/>
      <c r="AF533" s="63"/>
      <c r="AG533" s="63"/>
      <c r="AH533" s="413"/>
      <c r="AI533" s="63"/>
    </row>
    <row r="534" spans="1:35" ht="15.75" customHeight="1">
      <c r="A534" s="81"/>
      <c r="B534" s="81"/>
      <c r="C534" s="82"/>
      <c r="D534" s="82"/>
      <c r="E534" s="82"/>
      <c r="F534" s="82"/>
      <c r="G534" s="82"/>
      <c r="H534" s="82"/>
      <c r="I534" s="82"/>
      <c r="J534" s="68"/>
      <c r="K534" s="83"/>
      <c r="L534" s="83"/>
      <c r="M534" s="83"/>
      <c r="N534" s="63"/>
      <c r="O534" s="63"/>
      <c r="P534" s="84"/>
      <c r="Q534" s="250"/>
      <c r="R534" s="80"/>
      <c r="S534" s="250"/>
      <c r="T534" s="80"/>
      <c r="U534" s="80"/>
      <c r="V534" s="63"/>
      <c r="W534" s="85"/>
      <c r="X534" s="63"/>
      <c r="Y534" s="63"/>
      <c r="Z534" s="63"/>
      <c r="AA534" s="63"/>
      <c r="AB534" s="63"/>
      <c r="AC534" s="63"/>
      <c r="AD534" s="63"/>
      <c r="AE534" s="63"/>
      <c r="AF534" s="63"/>
      <c r="AG534" s="63"/>
      <c r="AH534" s="413"/>
      <c r="AI534" s="63"/>
    </row>
    <row r="535" spans="1:35" ht="15.75" customHeight="1">
      <c r="A535" s="81"/>
      <c r="B535" s="81"/>
      <c r="C535" s="82"/>
      <c r="D535" s="82"/>
      <c r="E535" s="82"/>
      <c r="F535" s="82"/>
      <c r="G535" s="82"/>
      <c r="H535" s="82"/>
      <c r="I535" s="82"/>
      <c r="J535" s="68"/>
      <c r="K535" s="83"/>
      <c r="L535" s="83"/>
      <c r="M535" s="83"/>
      <c r="N535" s="63"/>
      <c r="O535" s="63"/>
      <c r="P535" s="84"/>
      <c r="Q535" s="250"/>
      <c r="R535" s="80"/>
      <c r="S535" s="250"/>
      <c r="T535" s="80"/>
      <c r="U535" s="80"/>
      <c r="V535" s="63"/>
      <c r="W535" s="85"/>
      <c r="X535" s="63"/>
      <c r="Y535" s="63"/>
      <c r="Z535" s="63"/>
      <c r="AA535" s="63"/>
      <c r="AB535" s="63"/>
      <c r="AC535" s="63"/>
      <c r="AD535" s="63"/>
      <c r="AE535" s="63"/>
      <c r="AF535" s="63"/>
      <c r="AG535" s="63"/>
      <c r="AH535" s="413"/>
      <c r="AI535" s="63"/>
    </row>
    <row r="536" spans="1:35" ht="15.75" customHeight="1">
      <c r="A536" s="81"/>
      <c r="B536" s="81"/>
      <c r="C536" s="82"/>
      <c r="D536" s="82"/>
      <c r="E536" s="82"/>
      <c r="F536" s="82"/>
      <c r="G536" s="82"/>
      <c r="H536" s="82"/>
      <c r="I536" s="82"/>
      <c r="J536" s="68"/>
      <c r="K536" s="83"/>
      <c r="L536" s="83"/>
      <c r="M536" s="83"/>
      <c r="N536" s="63"/>
      <c r="O536" s="63"/>
      <c r="P536" s="84"/>
      <c r="Q536" s="250"/>
      <c r="R536" s="80"/>
      <c r="S536" s="250"/>
      <c r="T536" s="80"/>
      <c r="U536" s="80"/>
      <c r="V536" s="63"/>
      <c r="W536" s="85"/>
      <c r="X536" s="63"/>
      <c r="Y536" s="63"/>
      <c r="Z536" s="63"/>
      <c r="AA536" s="63"/>
      <c r="AB536" s="63"/>
      <c r="AC536" s="63"/>
      <c r="AD536" s="63"/>
      <c r="AE536" s="63"/>
      <c r="AF536" s="63"/>
      <c r="AG536" s="63"/>
      <c r="AH536" s="413"/>
      <c r="AI536" s="63"/>
    </row>
    <row r="537" spans="1:35" ht="15.75" customHeight="1">
      <c r="A537" s="81"/>
      <c r="B537" s="81"/>
      <c r="C537" s="82"/>
      <c r="D537" s="82"/>
      <c r="E537" s="82"/>
      <c r="F537" s="82"/>
      <c r="G537" s="82"/>
      <c r="H537" s="82"/>
      <c r="I537" s="82"/>
      <c r="J537" s="68"/>
      <c r="K537" s="83"/>
      <c r="L537" s="83"/>
      <c r="M537" s="83"/>
      <c r="N537" s="63"/>
      <c r="O537" s="63"/>
      <c r="P537" s="84"/>
      <c r="Q537" s="250"/>
      <c r="R537" s="80"/>
      <c r="S537" s="250"/>
      <c r="T537" s="80"/>
      <c r="U537" s="80"/>
      <c r="V537" s="63"/>
      <c r="W537" s="85"/>
      <c r="X537" s="63"/>
      <c r="Y537" s="63"/>
      <c r="Z537" s="63"/>
      <c r="AA537" s="63"/>
      <c r="AB537" s="63"/>
      <c r="AC537" s="63"/>
      <c r="AD537" s="63"/>
      <c r="AE537" s="63"/>
      <c r="AF537" s="63"/>
      <c r="AG537" s="63"/>
      <c r="AH537" s="413"/>
      <c r="AI537" s="63"/>
    </row>
    <row r="538" spans="1:35" ht="15.75" customHeight="1">
      <c r="A538" s="81"/>
      <c r="B538" s="81"/>
      <c r="C538" s="82"/>
      <c r="D538" s="82"/>
      <c r="E538" s="82"/>
      <c r="F538" s="82"/>
      <c r="G538" s="82"/>
      <c r="H538" s="82"/>
      <c r="I538" s="82"/>
      <c r="J538" s="68"/>
      <c r="K538" s="83"/>
      <c r="L538" s="83"/>
      <c r="M538" s="83"/>
      <c r="N538" s="63"/>
      <c r="O538" s="63"/>
      <c r="P538" s="84"/>
      <c r="Q538" s="250"/>
      <c r="R538" s="80"/>
      <c r="S538" s="250"/>
      <c r="T538" s="80"/>
      <c r="U538" s="80"/>
      <c r="V538" s="63"/>
      <c r="W538" s="85"/>
      <c r="X538" s="63"/>
      <c r="Y538" s="63"/>
      <c r="Z538" s="63"/>
      <c r="AA538" s="63"/>
      <c r="AB538" s="63"/>
      <c r="AC538" s="63"/>
      <c r="AD538" s="63"/>
      <c r="AE538" s="63"/>
      <c r="AF538" s="63"/>
      <c r="AG538" s="63"/>
      <c r="AH538" s="413"/>
      <c r="AI538" s="63"/>
    </row>
    <row r="539" spans="1:35" ht="15.75" customHeight="1">
      <c r="A539" s="81"/>
      <c r="B539" s="81"/>
      <c r="C539" s="82"/>
      <c r="D539" s="82"/>
      <c r="E539" s="82"/>
      <c r="F539" s="82"/>
      <c r="G539" s="82"/>
      <c r="H539" s="82"/>
      <c r="I539" s="82"/>
      <c r="J539" s="68"/>
      <c r="K539" s="83"/>
      <c r="L539" s="83"/>
      <c r="M539" s="83"/>
      <c r="N539" s="63"/>
      <c r="O539" s="63"/>
      <c r="P539" s="84"/>
      <c r="Q539" s="250"/>
      <c r="R539" s="80"/>
      <c r="S539" s="250"/>
      <c r="T539" s="80"/>
      <c r="U539" s="80"/>
      <c r="V539" s="63"/>
      <c r="W539" s="85"/>
      <c r="X539" s="63"/>
      <c r="Y539" s="63"/>
      <c r="Z539" s="63"/>
      <c r="AA539" s="63"/>
      <c r="AB539" s="63"/>
      <c r="AC539" s="63"/>
      <c r="AD539" s="63"/>
      <c r="AE539" s="63"/>
      <c r="AF539" s="63"/>
      <c r="AG539" s="63"/>
      <c r="AH539" s="413"/>
      <c r="AI539" s="63"/>
    </row>
    <row r="540" spans="1:35" ht="15.75" customHeight="1">
      <c r="A540" s="81"/>
      <c r="B540" s="81"/>
      <c r="C540" s="82"/>
      <c r="D540" s="82"/>
      <c r="E540" s="82"/>
      <c r="F540" s="82"/>
      <c r="G540" s="82"/>
      <c r="H540" s="82"/>
      <c r="I540" s="82"/>
      <c r="J540" s="68"/>
      <c r="K540" s="83"/>
      <c r="L540" s="83"/>
      <c r="M540" s="83"/>
      <c r="N540" s="63"/>
      <c r="O540" s="63"/>
      <c r="P540" s="84"/>
      <c r="Q540" s="250"/>
      <c r="R540" s="80"/>
      <c r="S540" s="250"/>
      <c r="T540" s="80"/>
      <c r="U540" s="80"/>
      <c r="V540" s="63"/>
      <c r="W540" s="85"/>
      <c r="X540" s="63"/>
      <c r="Y540" s="63"/>
      <c r="Z540" s="63"/>
      <c r="AA540" s="63"/>
      <c r="AB540" s="63"/>
      <c r="AC540" s="63"/>
      <c r="AD540" s="63"/>
      <c r="AE540" s="63"/>
      <c r="AF540" s="63"/>
      <c r="AG540" s="63"/>
      <c r="AH540" s="413"/>
      <c r="AI540" s="63"/>
    </row>
    <row r="541" spans="1:35" ht="15.75" customHeight="1">
      <c r="A541" s="81"/>
      <c r="B541" s="81"/>
      <c r="C541" s="82"/>
      <c r="D541" s="82"/>
      <c r="E541" s="82"/>
      <c r="F541" s="82"/>
      <c r="G541" s="82"/>
      <c r="H541" s="82"/>
      <c r="I541" s="82"/>
      <c r="J541" s="68"/>
      <c r="K541" s="83"/>
      <c r="L541" s="83"/>
      <c r="M541" s="83"/>
      <c r="N541" s="63"/>
      <c r="O541" s="63"/>
      <c r="P541" s="84"/>
      <c r="Q541" s="250"/>
      <c r="R541" s="80"/>
      <c r="S541" s="250"/>
      <c r="T541" s="80"/>
      <c r="U541" s="80"/>
      <c r="V541" s="63"/>
      <c r="W541" s="85"/>
      <c r="X541" s="63"/>
      <c r="Y541" s="63"/>
      <c r="Z541" s="63"/>
      <c r="AA541" s="63"/>
      <c r="AB541" s="63"/>
      <c r="AC541" s="63"/>
      <c r="AD541" s="63"/>
      <c r="AE541" s="63"/>
      <c r="AF541" s="63"/>
      <c r="AG541" s="63"/>
      <c r="AH541" s="413"/>
      <c r="AI541" s="63"/>
    </row>
    <row r="542" spans="1:35" ht="15.75" customHeight="1">
      <c r="A542" s="81"/>
      <c r="B542" s="81"/>
      <c r="C542" s="82"/>
      <c r="D542" s="82"/>
      <c r="E542" s="82"/>
      <c r="F542" s="82"/>
      <c r="G542" s="82"/>
      <c r="H542" s="82"/>
      <c r="I542" s="82"/>
      <c r="J542" s="68"/>
      <c r="K542" s="83"/>
      <c r="L542" s="83"/>
      <c r="M542" s="83"/>
      <c r="N542" s="63"/>
      <c r="O542" s="63"/>
      <c r="P542" s="84"/>
      <c r="Q542" s="250"/>
      <c r="R542" s="80"/>
      <c r="S542" s="250"/>
      <c r="T542" s="80"/>
      <c r="U542" s="80"/>
      <c r="V542" s="63"/>
      <c r="W542" s="85"/>
      <c r="X542" s="63"/>
      <c r="Y542" s="63"/>
      <c r="Z542" s="63"/>
      <c r="AA542" s="63"/>
      <c r="AB542" s="63"/>
      <c r="AC542" s="63"/>
      <c r="AD542" s="63"/>
      <c r="AE542" s="63"/>
      <c r="AF542" s="63"/>
      <c r="AG542" s="63"/>
      <c r="AH542" s="413"/>
      <c r="AI542" s="63"/>
    </row>
    <row r="543" spans="1:35" ht="15.75" customHeight="1">
      <c r="A543" s="81"/>
      <c r="B543" s="81"/>
      <c r="C543" s="82"/>
      <c r="D543" s="82"/>
      <c r="E543" s="82"/>
      <c r="F543" s="82"/>
      <c r="G543" s="82"/>
      <c r="H543" s="82"/>
      <c r="I543" s="82"/>
      <c r="J543" s="68"/>
      <c r="K543" s="83"/>
      <c r="L543" s="83"/>
      <c r="M543" s="83"/>
      <c r="N543" s="63"/>
      <c r="O543" s="63"/>
      <c r="P543" s="84"/>
      <c r="Q543" s="250"/>
      <c r="R543" s="80"/>
      <c r="S543" s="250"/>
      <c r="T543" s="80"/>
      <c r="U543" s="80"/>
      <c r="V543" s="63"/>
      <c r="W543" s="85"/>
      <c r="X543" s="63"/>
      <c r="Y543" s="63"/>
      <c r="Z543" s="63"/>
      <c r="AA543" s="63"/>
      <c r="AB543" s="63"/>
      <c r="AC543" s="63"/>
      <c r="AD543" s="63"/>
      <c r="AE543" s="63"/>
      <c r="AF543" s="63"/>
      <c r="AG543" s="63"/>
      <c r="AH543" s="413"/>
      <c r="AI543" s="63"/>
    </row>
    <row r="544" spans="1:35" ht="15.75" customHeight="1">
      <c r="A544" s="81"/>
      <c r="B544" s="81"/>
      <c r="C544" s="82"/>
      <c r="D544" s="82"/>
      <c r="E544" s="82"/>
      <c r="F544" s="82"/>
      <c r="G544" s="82"/>
      <c r="H544" s="82"/>
      <c r="I544" s="82"/>
      <c r="J544" s="68"/>
      <c r="K544" s="83"/>
      <c r="L544" s="83"/>
      <c r="M544" s="83"/>
      <c r="N544" s="63"/>
      <c r="O544" s="63"/>
      <c r="P544" s="84"/>
      <c r="Q544" s="250"/>
      <c r="R544" s="80"/>
      <c r="S544" s="250"/>
      <c r="T544" s="80"/>
      <c r="U544" s="80"/>
      <c r="V544" s="63"/>
      <c r="W544" s="85"/>
      <c r="X544" s="63"/>
      <c r="Y544" s="63"/>
      <c r="Z544" s="63"/>
      <c r="AA544" s="63"/>
      <c r="AB544" s="63"/>
      <c r="AC544" s="63"/>
      <c r="AD544" s="63"/>
      <c r="AE544" s="63"/>
      <c r="AF544" s="63"/>
      <c r="AG544" s="63"/>
      <c r="AH544" s="413"/>
      <c r="AI544" s="63"/>
    </row>
    <row r="545" spans="1:35" ht="15.75" customHeight="1">
      <c r="A545" s="81"/>
      <c r="B545" s="81"/>
      <c r="C545" s="82"/>
      <c r="D545" s="82"/>
      <c r="E545" s="82"/>
      <c r="F545" s="82"/>
      <c r="G545" s="82"/>
      <c r="H545" s="82"/>
      <c r="I545" s="82"/>
      <c r="J545" s="68"/>
      <c r="K545" s="83"/>
      <c r="L545" s="83"/>
      <c r="M545" s="83"/>
      <c r="N545" s="63"/>
      <c r="O545" s="63"/>
      <c r="P545" s="84"/>
      <c r="Q545" s="250"/>
      <c r="R545" s="80"/>
      <c r="S545" s="250"/>
      <c r="T545" s="80"/>
      <c r="U545" s="80"/>
      <c r="V545" s="63"/>
      <c r="W545" s="85"/>
      <c r="X545" s="63"/>
      <c r="Y545" s="63"/>
      <c r="Z545" s="63"/>
      <c r="AA545" s="63"/>
      <c r="AB545" s="63"/>
      <c r="AC545" s="63"/>
      <c r="AD545" s="63"/>
      <c r="AE545" s="63"/>
      <c r="AF545" s="63"/>
      <c r="AG545" s="63"/>
      <c r="AH545" s="413"/>
      <c r="AI545" s="63"/>
    </row>
    <row r="546" spans="1:35" ht="15.75" customHeight="1">
      <c r="A546" s="81"/>
      <c r="B546" s="81"/>
      <c r="C546" s="82"/>
      <c r="D546" s="82"/>
      <c r="E546" s="82"/>
      <c r="F546" s="82"/>
      <c r="G546" s="82"/>
      <c r="H546" s="82"/>
      <c r="I546" s="82"/>
      <c r="J546" s="68"/>
      <c r="K546" s="83"/>
      <c r="L546" s="83"/>
      <c r="M546" s="83"/>
      <c r="N546" s="63"/>
      <c r="O546" s="63"/>
      <c r="P546" s="84"/>
      <c r="Q546" s="250"/>
      <c r="R546" s="80"/>
      <c r="S546" s="250"/>
      <c r="T546" s="80"/>
      <c r="U546" s="80"/>
      <c r="V546" s="63"/>
      <c r="W546" s="85"/>
      <c r="X546" s="63"/>
      <c r="Y546" s="63"/>
      <c r="Z546" s="63"/>
      <c r="AA546" s="63"/>
      <c r="AB546" s="63"/>
      <c r="AC546" s="63"/>
      <c r="AD546" s="63"/>
      <c r="AE546" s="63"/>
      <c r="AF546" s="63"/>
      <c r="AG546" s="63"/>
      <c r="AH546" s="413"/>
      <c r="AI546" s="63"/>
    </row>
    <row r="547" spans="1:35" ht="15.75" customHeight="1">
      <c r="A547" s="81"/>
      <c r="B547" s="81"/>
      <c r="C547" s="82"/>
      <c r="D547" s="82"/>
      <c r="E547" s="82"/>
      <c r="F547" s="82"/>
      <c r="G547" s="82"/>
      <c r="H547" s="82"/>
      <c r="I547" s="82"/>
      <c r="J547" s="68"/>
      <c r="K547" s="83"/>
      <c r="L547" s="83"/>
      <c r="M547" s="83"/>
      <c r="N547" s="63"/>
      <c r="O547" s="63"/>
      <c r="P547" s="84"/>
      <c r="Q547" s="250"/>
      <c r="R547" s="80"/>
      <c r="S547" s="250"/>
      <c r="T547" s="80"/>
      <c r="U547" s="80"/>
      <c r="V547" s="63"/>
      <c r="W547" s="85"/>
      <c r="X547" s="63"/>
      <c r="Y547" s="63"/>
      <c r="Z547" s="63"/>
      <c r="AA547" s="63"/>
      <c r="AB547" s="63"/>
      <c r="AC547" s="63"/>
      <c r="AD547" s="63"/>
      <c r="AE547" s="63"/>
      <c r="AF547" s="63"/>
      <c r="AG547" s="63"/>
      <c r="AH547" s="413"/>
      <c r="AI547" s="63"/>
    </row>
    <row r="548" spans="1:35" ht="15.75" customHeight="1">
      <c r="A548" s="81"/>
      <c r="B548" s="81"/>
      <c r="C548" s="82"/>
      <c r="D548" s="82"/>
      <c r="E548" s="82"/>
      <c r="F548" s="82"/>
      <c r="G548" s="82"/>
      <c r="H548" s="82"/>
      <c r="I548" s="82"/>
      <c r="J548" s="68"/>
      <c r="K548" s="83"/>
      <c r="L548" s="83"/>
      <c r="M548" s="83"/>
      <c r="N548" s="63"/>
      <c r="O548" s="63"/>
      <c r="P548" s="84"/>
      <c r="Q548" s="250"/>
      <c r="R548" s="80"/>
      <c r="S548" s="250"/>
      <c r="T548" s="80"/>
      <c r="U548" s="80"/>
      <c r="V548" s="63"/>
      <c r="W548" s="85"/>
      <c r="X548" s="63"/>
      <c r="Y548" s="63"/>
      <c r="Z548" s="63"/>
      <c r="AA548" s="63"/>
      <c r="AB548" s="63"/>
      <c r="AC548" s="63"/>
      <c r="AD548" s="63"/>
      <c r="AE548" s="63"/>
      <c r="AF548" s="63"/>
      <c r="AG548" s="63"/>
      <c r="AH548" s="413"/>
      <c r="AI548" s="63"/>
    </row>
    <row r="549" spans="1:35" ht="15.75" customHeight="1">
      <c r="A549" s="81"/>
      <c r="B549" s="81"/>
      <c r="C549" s="82"/>
      <c r="D549" s="82"/>
      <c r="E549" s="82"/>
      <c r="F549" s="82"/>
      <c r="G549" s="82"/>
      <c r="H549" s="82"/>
      <c r="I549" s="82"/>
      <c r="J549" s="68"/>
      <c r="K549" s="83"/>
      <c r="L549" s="83"/>
      <c r="M549" s="83"/>
      <c r="N549" s="63"/>
      <c r="O549" s="63"/>
      <c r="P549" s="84"/>
      <c r="Q549" s="250"/>
      <c r="R549" s="80"/>
      <c r="S549" s="250"/>
      <c r="T549" s="80"/>
      <c r="U549" s="80"/>
      <c r="V549" s="63"/>
      <c r="W549" s="85"/>
      <c r="X549" s="63"/>
      <c r="Y549" s="63"/>
      <c r="Z549" s="63"/>
      <c r="AA549" s="63"/>
      <c r="AB549" s="63"/>
      <c r="AC549" s="63"/>
      <c r="AD549" s="63"/>
      <c r="AE549" s="63"/>
      <c r="AF549" s="63"/>
      <c r="AG549" s="63"/>
      <c r="AH549" s="413"/>
      <c r="AI549" s="63"/>
    </row>
    <row r="550" spans="1:35" ht="15.75" customHeight="1">
      <c r="A550" s="81"/>
      <c r="B550" s="81"/>
      <c r="C550" s="82"/>
      <c r="D550" s="82"/>
      <c r="E550" s="82"/>
      <c r="F550" s="82"/>
      <c r="G550" s="82"/>
      <c r="H550" s="82"/>
      <c r="I550" s="82"/>
      <c r="J550" s="68"/>
      <c r="K550" s="83"/>
      <c r="L550" s="83"/>
      <c r="M550" s="83"/>
      <c r="N550" s="63"/>
      <c r="O550" s="63"/>
      <c r="P550" s="84"/>
      <c r="Q550" s="250"/>
      <c r="R550" s="80"/>
      <c r="S550" s="250"/>
      <c r="T550" s="80"/>
      <c r="U550" s="80"/>
      <c r="V550" s="63"/>
      <c r="W550" s="85"/>
      <c r="X550" s="63"/>
      <c r="Y550" s="63"/>
      <c r="Z550" s="63"/>
      <c r="AA550" s="63"/>
      <c r="AB550" s="63"/>
      <c r="AC550" s="63"/>
      <c r="AD550" s="63"/>
      <c r="AE550" s="63"/>
      <c r="AF550" s="63"/>
      <c r="AG550" s="63"/>
      <c r="AH550" s="413"/>
      <c r="AI550" s="63"/>
    </row>
    <row r="551" spans="1:35" ht="15.75" customHeight="1">
      <c r="A551" s="81"/>
      <c r="B551" s="81"/>
      <c r="C551" s="82"/>
      <c r="D551" s="82"/>
      <c r="E551" s="82"/>
      <c r="F551" s="82"/>
      <c r="G551" s="82"/>
      <c r="H551" s="82"/>
      <c r="I551" s="82"/>
      <c r="J551" s="68"/>
      <c r="K551" s="83"/>
      <c r="L551" s="83"/>
      <c r="M551" s="83"/>
      <c r="N551" s="63"/>
      <c r="O551" s="63"/>
      <c r="P551" s="84"/>
      <c r="Q551" s="250"/>
      <c r="R551" s="80"/>
      <c r="S551" s="250"/>
      <c r="T551" s="80"/>
      <c r="U551" s="80"/>
      <c r="V551" s="63"/>
      <c r="W551" s="85"/>
      <c r="X551" s="63"/>
      <c r="Y551" s="63"/>
      <c r="Z551" s="63"/>
      <c r="AA551" s="63"/>
      <c r="AB551" s="63"/>
      <c r="AC551" s="63"/>
      <c r="AD551" s="63"/>
      <c r="AE551" s="63"/>
      <c r="AF551" s="63"/>
      <c r="AG551" s="63"/>
      <c r="AH551" s="413"/>
      <c r="AI551" s="63"/>
    </row>
    <row r="552" spans="1:35" ht="15.75" customHeight="1">
      <c r="A552" s="81"/>
      <c r="B552" s="81"/>
      <c r="C552" s="82"/>
      <c r="D552" s="82"/>
      <c r="E552" s="82"/>
      <c r="F552" s="82"/>
      <c r="G552" s="82"/>
      <c r="H552" s="82"/>
      <c r="I552" s="82"/>
      <c r="J552" s="68"/>
      <c r="K552" s="83"/>
      <c r="L552" s="83"/>
      <c r="M552" s="83"/>
      <c r="N552" s="63"/>
      <c r="O552" s="63"/>
      <c r="P552" s="84"/>
      <c r="Q552" s="250"/>
      <c r="R552" s="80"/>
      <c r="S552" s="250"/>
      <c r="T552" s="80"/>
      <c r="U552" s="80"/>
      <c r="V552" s="63"/>
      <c r="W552" s="85"/>
      <c r="X552" s="63"/>
      <c r="Y552" s="63"/>
      <c r="Z552" s="63"/>
      <c r="AA552" s="63"/>
      <c r="AB552" s="63"/>
      <c r="AC552" s="63"/>
      <c r="AD552" s="63"/>
      <c r="AE552" s="63"/>
      <c r="AF552" s="63"/>
      <c r="AG552" s="63"/>
      <c r="AH552" s="413"/>
      <c r="AI552" s="63"/>
    </row>
    <row r="553" spans="1:35" ht="15.75" customHeight="1">
      <c r="A553" s="81"/>
      <c r="B553" s="81"/>
      <c r="C553" s="82"/>
      <c r="D553" s="82"/>
      <c r="E553" s="82"/>
      <c r="F553" s="82"/>
      <c r="G553" s="82"/>
      <c r="H553" s="82"/>
      <c r="I553" s="82"/>
      <c r="J553" s="68"/>
      <c r="K553" s="83"/>
      <c r="L553" s="83"/>
      <c r="M553" s="83"/>
      <c r="N553" s="63"/>
      <c r="O553" s="63"/>
      <c r="P553" s="84"/>
      <c r="Q553" s="250"/>
      <c r="R553" s="80"/>
      <c r="S553" s="250"/>
      <c r="T553" s="80"/>
      <c r="U553" s="80"/>
      <c r="V553" s="63"/>
      <c r="W553" s="85"/>
      <c r="X553" s="63"/>
      <c r="Y553" s="63"/>
      <c r="Z553" s="63"/>
      <c r="AA553" s="63"/>
      <c r="AB553" s="63"/>
      <c r="AC553" s="63"/>
      <c r="AD553" s="63"/>
      <c r="AE553" s="63"/>
      <c r="AF553" s="63"/>
      <c r="AG553" s="63"/>
      <c r="AH553" s="413"/>
      <c r="AI553" s="63"/>
    </row>
    <row r="554" spans="1:35" ht="15.75" customHeight="1">
      <c r="A554" s="81"/>
      <c r="B554" s="81"/>
      <c r="C554" s="82"/>
      <c r="D554" s="82"/>
      <c r="E554" s="82"/>
      <c r="F554" s="82"/>
      <c r="G554" s="82"/>
      <c r="H554" s="82"/>
      <c r="I554" s="82"/>
      <c r="J554" s="68"/>
      <c r="K554" s="83"/>
      <c r="L554" s="83"/>
      <c r="M554" s="83"/>
      <c r="N554" s="63"/>
      <c r="O554" s="63"/>
      <c r="P554" s="84"/>
      <c r="Q554" s="250"/>
      <c r="R554" s="80"/>
      <c r="S554" s="250"/>
      <c r="T554" s="80"/>
      <c r="U554" s="80"/>
      <c r="V554" s="63"/>
      <c r="W554" s="85"/>
      <c r="X554" s="63"/>
      <c r="Y554" s="63"/>
      <c r="Z554" s="63"/>
      <c r="AA554" s="63"/>
      <c r="AB554" s="63"/>
      <c r="AC554" s="63"/>
      <c r="AD554" s="63"/>
      <c r="AE554" s="63"/>
      <c r="AF554" s="63"/>
      <c r="AG554" s="63"/>
      <c r="AH554" s="413"/>
      <c r="AI554" s="63"/>
    </row>
    <row r="555" spans="1:35" ht="15.75" customHeight="1">
      <c r="A555" s="81"/>
      <c r="B555" s="81"/>
      <c r="C555" s="82"/>
      <c r="D555" s="82"/>
      <c r="E555" s="82"/>
      <c r="F555" s="82"/>
      <c r="G555" s="82"/>
      <c r="H555" s="82"/>
      <c r="I555" s="82"/>
      <c r="J555" s="68"/>
      <c r="K555" s="83"/>
      <c r="L555" s="83"/>
      <c r="M555" s="83"/>
      <c r="N555" s="63"/>
      <c r="O555" s="63"/>
      <c r="P555" s="84"/>
      <c r="Q555" s="250"/>
      <c r="R555" s="80"/>
      <c r="S555" s="250"/>
      <c r="T555" s="80"/>
      <c r="U555" s="80"/>
      <c r="V555" s="63"/>
      <c r="W555" s="85"/>
      <c r="X555" s="63"/>
      <c r="Y555" s="63"/>
      <c r="Z555" s="63"/>
      <c r="AA555" s="63"/>
      <c r="AB555" s="63"/>
      <c r="AC555" s="63"/>
      <c r="AD555" s="63"/>
      <c r="AE555" s="63"/>
      <c r="AF555" s="63"/>
      <c r="AG555" s="63"/>
      <c r="AH555" s="413"/>
      <c r="AI555" s="63"/>
    </row>
    <row r="556" spans="1:35" ht="15.75" customHeight="1">
      <c r="A556" s="81"/>
      <c r="B556" s="81"/>
      <c r="C556" s="82"/>
      <c r="D556" s="82"/>
      <c r="E556" s="82"/>
      <c r="F556" s="82"/>
      <c r="G556" s="82"/>
      <c r="H556" s="82"/>
      <c r="I556" s="82"/>
      <c r="J556" s="68"/>
      <c r="K556" s="83"/>
      <c r="L556" s="83"/>
      <c r="M556" s="83"/>
      <c r="N556" s="63"/>
      <c r="O556" s="63"/>
      <c r="P556" s="84"/>
      <c r="Q556" s="250"/>
      <c r="R556" s="80"/>
      <c r="S556" s="250"/>
      <c r="T556" s="80"/>
      <c r="U556" s="80"/>
      <c r="V556" s="63"/>
      <c r="W556" s="85"/>
      <c r="X556" s="63"/>
      <c r="Y556" s="63"/>
      <c r="Z556" s="63"/>
      <c r="AA556" s="63"/>
      <c r="AB556" s="63"/>
      <c r="AC556" s="63"/>
      <c r="AD556" s="63"/>
      <c r="AE556" s="63"/>
      <c r="AF556" s="63"/>
      <c r="AG556" s="63"/>
      <c r="AH556" s="413"/>
      <c r="AI556" s="63"/>
    </row>
    <row r="557" spans="1:35" ht="15.75" customHeight="1">
      <c r="A557" s="81"/>
      <c r="B557" s="81"/>
      <c r="C557" s="82"/>
      <c r="D557" s="82"/>
      <c r="E557" s="82"/>
      <c r="F557" s="82"/>
      <c r="G557" s="82"/>
      <c r="H557" s="82"/>
      <c r="I557" s="82"/>
      <c r="J557" s="68"/>
      <c r="K557" s="83"/>
      <c r="L557" s="83"/>
      <c r="M557" s="83"/>
      <c r="N557" s="63"/>
      <c r="O557" s="63"/>
      <c r="P557" s="84"/>
      <c r="Q557" s="250"/>
      <c r="R557" s="80"/>
      <c r="S557" s="250"/>
      <c r="T557" s="80"/>
      <c r="U557" s="80"/>
      <c r="V557" s="63"/>
      <c r="W557" s="85"/>
      <c r="X557" s="63"/>
      <c r="Y557" s="63"/>
      <c r="Z557" s="63"/>
      <c r="AA557" s="63"/>
      <c r="AB557" s="63"/>
      <c r="AC557" s="63"/>
      <c r="AD557" s="63"/>
      <c r="AE557" s="63"/>
      <c r="AF557" s="63"/>
      <c r="AG557" s="63"/>
      <c r="AH557" s="413"/>
      <c r="AI557" s="63"/>
    </row>
    <row r="558" spans="1:35" ht="15.75" customHeight="1">
      <c r="A558" s="81"/>
      <c r="B558" s="81"/>
      <c r="C558" s="82"/>
      <c r="D558" s="82"/>
      <c r="E558" s="82"/>
      <c r="F558" s="82"/>
      <c r="G558" s="82"/>
      <c r="H558" s="82"/>
      <c r="I558" s="82"/>
      <c r="J558" s="68"/>
      <c r="K558" s="83"/>
      <c r="L558" s="83"/>
      <c r="M558" s="83"/>
      <c r="N558" s="63"/>
      <c r="O558" s="63"/>
      <c r="P558" s="84"/>
      <c r="Q558" s="250"/>
      <c r="R558" s="80"/>
      <c r="S558" s="250"/>
      <c r="T558" s="80"/>
      <c r="U558" s="80"/>
      <c r="V558" s="63"/>
      <c r="W558" s="85"/>
      <c r="X558" s="63"/>
      <c r="Y558" s="63"/>
      <c r="Z558" s="63"/>
      <c r="AA558" s="63"/>
      <c r="AB558" s="63"/>
      <c r="AC558" s="63"/>
      <c r="AD558" s="63"/>
      <c r="AE558" s="63"/>
      <c r="AF558" s="63"/>
      <c r="AG558" s="63"/>
      <c r="AH558" s="413"/>
      <c r="AI558" s="63"/>
    </row>
    <row r="559" spans="1:35" ht="15.75" customHeight="1">
      <c r="A559" s="81"/>
      <c r="B559" s="81"/>
      <c r="C559" s="82"/>
      <c r="D559" s="82"/>
      <c r="E559" s="82"/>
      <c r="F559" s="82"/>
      <c r="G559" s="82"/>
      <c r="H559" s="82"/>
      <c r="I559" s="82"/>
      <c r="J559" s="68"/>
      <c r="K559" s="83"/>
      <c r="L559" s="83"/>
      <c r="M559" s="83"/>
      <c r="N559" s="63"/>
      <c r="O559" s="63"/>
      <c r="P559" s="84"/>
      <c r="Q559" s="250"/>
      <c r="R559" s="80"/>
      <c r="S559" s="250"/>
      <c r="T559" s="80"/>
      <c r="U559" s="80"/>
      <c r="V559" s="63"/>
      <c r="W559" s="85"/>
      <c r="X559" s="63"/>
      <c r="Y559" s="63"/>
      <c r="Z559" s="63"/>
      <c r="AA559" s="63"/>
      <c r="AB559" s="63"/>
      <c r="AC559" s="63"/>
      <c r="AD559" s="63"/>
      <c r="AE559" s="63"/>
      <c r="AF559" s="63"/>
      <c r="AG559" s="63"/>
      <c r="AH559" s="413"/>
      <c r="AI559" s="63"/>
    </row>
    <row r="560" spans="1:35" ht="15.75" customHeight="1">
      <c r="A560" s="81"/>
      <c r="B560" s="81"/>
      <c r="C560" s="82"/>
      <c r="D560" s="82"/>
      <c r="E560" s="82"/>
      <c r="F560" s="82"/>
      <c r="G560" s="82"/>
      <c r="H560" s="82"/>
      <c r="I560" s="82"/>
      <c r="J560" s="68"/>
      <c r="K560" s="83"/>
      <c r="L560" s="83"/>
      <c r="M560" s="83"/>
      <c r="N560" s="63"/>
      <c r="O560" s="63"/>
      <c r="P560" s="84"/>
      <c r="Q560" s="250"/>
      <c r="R560" s="80"/>
      <c r="S560" s="250"/>
      <c r="T560" s="80"/>
      <c r="U560" s="80"/>
      <c r="V560" s="63"/>
      <c r="W560" s="85"/>
      <c r="X560" s="63"/>
      <c r="Y560" s="63"/>
      <c r="Z560" s="63"/>
      <c r="AA560" s="63"/>
      <c r="AB560" s="63"/>
      <c r="AC560" s="63"/>
      <c r="AD560" s="63"/>
      <c r="AE560" s="63"/>
      <c r="AF560" s="63"/>
      <c r="AG560" s="63"/>
      <c r="AH560" s="413"/>
      <c r="AI560" s="63"/>
    </row>
    <row r="561" spans="1:35" ht="15.75" customHeight="1">
      <c r="A561" s="81"/>
      <c r="B561" s="81"/>
      <c r="C561" s="82"/>
      <c r="D561" s="82"/>
      <c r="E561" s="82"/>
      <c r="F561" s="82"/>
      <c r="G561" s="82"/>
      <c r="H561" s="82"/>
      <c r="I561" s="82"/>
      <c r="J561" s="68"/>
      <c r="K561" s="83"/>
      <c r="L561" s="83"/>
      <c r="M561" s="83"/>
      <c r="N561" s="63"/>
      <c r="O561" s="63"/>
      <c r="P561" s="84"/>
      <c r="Q561" s="250"/>
      <c r="R561" s="80"/>
      <c r="S561" s="250"/>
      <c r="T561" s="80"/>
      <c r="U561" s="80"/>
      <c r="V561" s="63"/>
      <c r="W561" s="85"/>
      <c r="X561" s="63"/>
      <c r="Y561" s="63"/>
      <c r="Z561" s="63"/>
      <c r="AA561" s="63"/>
      <c r="AB561" s="63"/>
      <c r="AC561" s="63"/>
      <c r="AD561" s="63"/>
      <c r="AE561" s="63"/>
      <c r="AF561" s="63"/>
      <c r="AG561" s="63"/>
      <c r="AH561" s="413"/>
      <c r="AI561" s="63"/>
    </row>
    <row r="562" spans="1:35" ht="15.75" customHeight="1">
      <c r="A562" s="81"/>
      <c r="B562" s="81"/>
      <c r="C562" s="82"/>
      <c r="D562" s="82"/>
      <c r="E562" s="82"/>
      <c r="F562" s="82"/>
      <c r="G562" s="82"/>
      <c r="H562" s="82"/>
      <c r="I562" s="82"/>
      <c r="J562" s="68"/>
      <c r="K562" s="83"/>
      <c r="L562" s="83"/>
      <c r="M562" s="83"/>
      <c r="N562" s="63"/>
      <c r="O562" s="63"/>
      <c r="P562" s="84"/>
      <c r="Q562" s="250"/>
      <c r="R562" s="80"/>
      <c r="S562" s="250"/>
      <c r="T562" s="80"/>
      <c r="U562" s="80"/>
      <c r="V562" s="63"/>
      <c r="W562" s="85"/>
      <c r="X562" s="63"/>
      <c r="Y562" s="63"/>
      <c r="Z562" s="63"/>
      <c r="AA562" s="63"/>
      <c r="AB562" s="63"/>
      <c r="AC562" s="63"/>
      <c r="AD562" s="63"/>
      <c r="AE562" s="63"/>
      <c r="AF562" s="63"/>
      <c r="AG562" s="63"/>
      <c r="AH562" s="413"/>
      <c r="AI562" s="63"/>
    </row>
    <row r="563" spans="1:35" ht="15.75" customHeight="1">
      <c r="A563" s="81"/>
      <c r="B563" s="81"/>
      <c r="C563" s="82"/>
      <c r="D563" s="82"/>
      <c r="E563" s="82"/>
      <c r="F563" s="82"/>
      <c r="G563" s="82"/>
      <c r="H563" s="82"/>
      <c r="I563" s="82"/>
      <c r="J563" s="68"/>
      <c r="K563" s="83"/>
      <c r="L563" s="83"/>
      <c r="M563" s="83"/>
      <c r="N563" s="63"/>
      <c r="O563" s="63"/>
      <c r="P563" s="84"/>
      <c r="Q563" s="250"/>
      <c r="R563" s="80"/>
      <c r="S563" s="250"/>
      <c r="T563" s="80"/>
      <c r="U563" s="80"/>
      <c r="V563" s="63"/>
      <c r="W563" s="85"/>
      <c r="X563" s="63"/>
      <c r="Y563" s="63"/>
      <c r="Z563" s="63"/>
      <c r="AA563" s="63"/>
      <c r="AB563" s="63"/>
      <c r="AC563" s="63"/>
      <c r="AD563" s="63"/>
      <c r="AE563" s="63"/>
      <c r="AF563" s="63"/>
      <c r="AG563" s="63"/>
      <c r="AH563" s="413"/>
      <c r="AI563" s="63"/>
    </row>
    <row r="564" spans="1:35" ht="15.75" customHeight="1">
      <c r="A564" s="81"/>
      <c r="B564" s="81"/>
      <c r="C564" s="82"/>
      <c r="D564" s="82"/>
      <c r="E564" s="82"/>
      <c r="F564" s="82"/>
      <c r="G564" s="82"/>
      <c r="H564" s="82"/>
      <c r="I564" s="82"/>
      <c r="J564" s="68"/>
      <c r="K564" s="83"/>
      <c r="L564" s="83"/>
      <c r="M564" s="83"/>
      <c r="N564" s="63"/>
      <c r="O564" s="63"/>
      <c r="P564" s="84"/>
      <c r="Q564" s="250"/>
      <c r="R564" s="80"/>
      <c r="S564" s="250"/>
      <c r="T564" s="80"/>
      <c r="U564" s="80"/>
      <c r="V564" s="63"/>
      <c r="W564" s="85"/>
      <c r="X564" s="63"/>
      <c r="Y564" s="63"/>
      <c r="Z564" s="63"/>
      <c r="AA564" s="63"/>
      <c r="AB564" s="63"/>
      <c r="AC564" s="63"/>
      <c r="AD564" s="63"/>
      <c r="AE564" s="63"/>
      <c r="AF564" s="63"/>
      <c r="AG564" s="63"/>
      <c r="AH564" s="413"/>
      <c r="AI564" s="63"/>
    </row>
    <row r="565" spans="1:35" ht="15.75" customHeight="1">
      <c r="A565" s="81"/>
      <c r="B565" s="81"/>
      <c r="C565" s="82"/>
      <c r="D565" s="82"/>
      <c r="E565" s="82"/>
      <c r="F565" s="82"/>
      <c r="G565" s="82"/>
      <c r="H565" s="82"/>
      <c r="I565" s="82"/>
      <c r="J565" s="68"/>
      <c r="K565" s="83"/>
      <c r="L565" s="83"/>
      <c r="M565" s="83"/>
      <c r="N565" s="63"/>
      <c r="O565" s="63"/>
      <c r="P565" s="84"/>
      <c r="Q565" s="250"/>
      <c r="R565" s="80"/>
      <c r="S565" s="250"/>
      <c r="T565" s="80"/>
      <c r="U565" s="80"/>
      <c r="V565" s="63"/>
      <c r="W565" s="85"/>
      <c r="X565" s="63"/>
      <c r="Y565" s="63"/>
      <c r="Z565" s="63"/>
      <c r="AA565" s="63"/>
      <c r="AB565" s="63"/>
      <c r="AC565" s="63"/>
      <c r="AD565" s="63"/>
      <c r="AE565" s="63"/>
      <c r="AF565" s="63"/>
      <c r="AG565" s="63"/>
      <c r="AH565" s="413"/>
      <c r="AI565" s="63"/>
    </row>
    <row r="566" spans="1:35" ht="15.75" customHeight="1">
      <c r="A566" s="81"/>
      <c r="B566" s="81"/>
      <c r="C566" s="82"/>
      <c r="D566" s="82"/>
      <c r="E566" s="82"/>
      <c r="F566" s="82"/>
      <c r="G566" s="82"/>
      <c r="H566" s="82"/>
      <c r="I566" s="82"/>
      <c r="J566" s="68"/>
      <c r="K566" s="83"/>
      <c r="L566" s="83"/>
      <c r="M566" s="83"/>
      <c r="N566" s="63"/>
      <c r="O566" s="63"/>
      <c r="P566" s="84"/>
      <c r="Q566" s="250"/>
      <c r="R566" s="80"/>
      <c r="S566" s="250"/>
      <c r="T566" s="80"/>
      <c r="U566" s="80"/>
      <c r="V566" s="63"/>
      <c r="W566" s="85"/>
      <c r="X566" s="63"/>
      <c r="Y566" s="63"/>
      <c r="Z566" s="63"/>
      <c r="AA566" s="63"/>
      <c r="AB566" s="63"/>
      <c r="AC566" s="63"/>
      <c r="AD566" s="63"/>
      <c r="AE566" s="63"/>
      <c r="AF566" s="63"/>
      <c r="AG566" s="63"/>
      <c r="AH566" s="413"/>
      <c r="AI566" s="63"/>
    </row>
    <row r="567" spans="1:35" ht="15.75" customHeight="1">
      <c r="A567" s="81"/>
      <c r="B567" s="81"/>
      <c r="C567" s="82"/>
      <c r="D567" s="82"/>
      <c r="E567" s="82"/>
      <c r="F567" s="82"/>
      <c r="G567" s="82"/>
      <c r="H567" s="82"/>
      <c r="I567" s="82"/>
      <c r="J567" s="68"/>
      <c r="K567" s="83"/>
      <c r="L567" s="83"/>
      <c r="M567" s="83"/>
      <c r="N567" s="63"/>
      <c r="O567" s="63"/>
      <c r="P567" s="84"/>
      <c r="Q567" s="250"/>
      <c r="R567" s="80"/>
      <c r="S567" s="250"/>
      <c r="T567" s="80"/>
      <c r="U567" s="80"/>
      <c r="V567" s="63"/>
      <c r="W567" s="85"/>
      <c r="X567" s="63"/>
      <c r="Y567" s="63"/>
      <c r="Z567" s="63"/>
      <c r="AA567" s="63"/>
      <c r="AB567" s="63"/>
      <c r="AC567" s="63"/>
      <c r="AD567" s="63"/>
      <c r="AE567" s="63"/>
      <c r="AF567" s="63"/>
      <c r="AG567" s="63"/>
      <c r="AH567" s="413"/>
      <c r="AI567" s="63"/>
    </row>
    <row r="568" spans="1:35" ht="15.75" customHeight="1">
      <c r="A568" s="81"/>
      <c r="B568" s="81"/>
      <c r="C568" s="82"/>
      <c r="D568" s="82"/>
      <c r="E568" s="82"/>
      <c r="F568" s="82"/>
      <c r="G568" s="82"/>
      <c r="H568" s="82"/>
      <c r="I568" s="82"/>
      <c r="J568" s="68"/>
      <c r="K568" s="83"/>
      <c r="L568" s="83"/>
      <c r="M568" s="83"/>
      <c r="N568" s="63"/>
      <c r="O568" s="63"/>
      <c r="P568" s="84"/>
      <c r="Q568" s="250"/>
      <c r="R568" s="80"/>
      <c r="S568" s="250"/>
      <c r="T568" s="80"/>
      <c r="U568" s="80"/>
      <c r="V568" s="63"/>
      <c r="W568" s="85"/>
      <c r="X568" s="63"/>
      <c r="Y568" s="63"/>
      <c r="Z568" s="63"/>
      <c r="AA568" s="63"/>
      <c r="AB568" s="63"/>
      <c r="AC568" s="63"/>
      <c r="AD568" s="63"/>
      <c r="AE568" s="63"/>
      <c r="AF568" s="63"/>
      <c r="AG568" s="63"/>
      <c r="AH568" s="413"/>
      <c r="AI568" s="63"/>
    </row>
    <row r="569" spans="1:35" ht="15.75" customHeight="1">
      <c r="A569" s="81"/>
      <c r="B569" s="81"/>
      <c r="C569" s="82"/>
      <c r="D569" s="82"/>
      <c r="E569" s="82"/>
      <c r="F569" s="82"/>
      <c r="G569" s="82"/>
      <c r="H569" s="82"/>
      <c r="I569" s="82"/>
      <c r="J569" s="68"/>
      <c r="K569" s="83"/>
      <c r="L569" s="83"/>
      <c r="M569" s="83"/>
      <c r="N569" s="63"/>
      <c r="O569" s="63"/>
      <c r="P569" s="84"/>
      <c r="Q569" s="250"/>
      <c r="R569" s="80"/>
      <c r="S569" s="250"/>
      <c r="T569" s="80"/>
      <c r="U569" s="80"/>
      <c r="V569" s="63"/>
      <c r="W569" s="85"/>
      <c r="X569" s="63"/>
      <c r="Y569" s="63"/>
      <c r="Z569" s="63"/>
      <c r="AA569" s="63"/>
      <c r="AB569" s="63"/>
      <c r="AC569" s="63"/>
      <c r="AD569" s="63"/>
      <c r="AE569" s="63"/>
      <c r="AF569" s="63"/>
      <c r="AG569" s="63"/>
      <c r="AH569" s="413"/>
      <c r="AI569" s="63"/>
    </row>
    <row r="570" spans="1:35" ht="15.75" customHeight="1">
      <c r="A570" s="81"/>
      <c r="B570" s="81"/>
      <c r="C570" s="82"/>
      <c r="D570" s="82"/>
      <c r="E570" s="82"/>
      <c r="F570" s="82"/>
      <c r="G570" s="82"/>
      <c r="H570" s="82"/>
      <c r="I570" s="82"/>
      <c r="J570" s="68"/>
      <c r="K570" s="83"/>
      <c r="L570" s="83"/>
      <c r="M570" s="83"/>
      <c r="N570" s="63"/>
      <c r="O570" s="63"/>
      <c r="P570" s="84"/>
      <c r="Q570" s="250"/>
      <c r="R570" s="80"/>
      <c r="S570" s="250"/>
      <c r="T570" s="80"/>
      <c r="U570" s="80"/>
      <c r="V570" s="63"/>
      <c r="W570" s="85"/>
      <c r="X570" s="63"/>
      <c r="Y570" s="63"/>
      <c r="Z570" s="63"/>
      <c r="AA570" s="63"/>
      <c r="AB570" s="63"/>
      <c r="AC570" s="63"/>
      <c r="AD570" s="63"/>
      <c r="AE570" s="63"/>
      <c r="AF570" s="63"/>
      <c r="AG570" s="63"/>
      <c r="AH570" s="413"/>
      <c r="AI570" s="63"/>
    </row>
    <row r="571" spans="1:35" ht="15.75" customHeight="1">
      <c r="A571" s="81"/>
      <c r="B571" s="81"/>
      <c r="C571" s="82"/>
      <c r="D571" s="82"/>
      <c r="E571" s="82"/>
      <c r="F571" s="82"/>
      <c r="G571" s="82"/>
      <c r="H571" s="82"/>
      <c r="I571" s="82"/>
      <c r="J571" s="68"/>
      <c r="K571" s="83"/>
      <c r="L571" s="83"/>
      <c r="M571" s="83"/>
      <c r="N571" s="63"/>
      <c r="O571" s="63"/>
      <c r="P571" s="84"/>
      <c r="Q571" s="250"/>
      <c r="R571" s="80"/>
      <c r="S571" s="250"/>
      <c r="T571" s="80"/>
      <c r="U571" s="80"/>
      <c r="V571" s="63"/>
      <c r="W571" s="85"/>
      <c r="X571" s="63"/>
      <c r="Y571" s="63"/>
      <c r="Z571" s="63"/>
      <c r="AA571" s="63"/>
      <c r="AB571" s="63"/>
      <c r="AC571" s="63"/>
      <c r="AD571" s="63"/>
      <c r="AE571" s="63"/>
      <c r="AF571" s="63"/>
      <c r="AG571" s="63"/>
      <c r="AH571" s="413"/>
      <c r="AI571" s="63"/>
    </row>
    <row r="572" spans="1:35" ht="15.75" customHeight="1">
      <c r="A572" s="81"/>
      <c r="B572" s="81"/>
      <c r="C572" s="82"/>
      <c r="D572" s="82"/>
      <c r="E572" s="82"/>
      <c r="F572" s="82"/>
      <c r="G572" s="82"/>
      <c r="H572" s="82"/>
      <c r="I572" s="82"/>
      <c r="J572" s="68"/>
      <c r="K572" s="83"/>
      <c r="L572" s="83"/>
      <c r="M572" s="83"/>
      <c r="N572" s="63"/>
      <c r="O572" s="63"/>
      <c r="P572" s="84"/>
      <c r="Q572" s="250"/>
      <c r="R572" s="80"/>
      <c r="S572" s="250"/>
      <c r="T572" s="80"/>
      <c r="U572" s="80"/>
      <c r="V572" s="63"/>
      <c r="W572" s="85"/>
      <c r="X572" s="63"/>
      <c r="Y572" s="63"/>
      <c r="Z572" s="63"/>
      <c r="AA572" s="63"/>
      <c r="AB572" s="63"/>
      <c r="AC572" s="63"/>
      <c r="AD572" s="63"/>
      <c r="AE572" s="63"/>
      <c r="AF572" s="63"/>
      <c r="AG572" s="63"/>
      <c r="AH572" s="413"/>
      <c r="AI572" s="63"/>
    </row>
    <row r="573" spans="1:35" ht="15.75" customHeight="1">
      <c r="A573" s="81"/>
      <c r="B573" s="81"/>
      <c r="C573" s="82"/>
      <c r="D573" s="82"/>
      <c r="E573" s="82"/>
      <c r="F573" s="82"/>
      <c r="G573" s="82"/>
      <c r="H573" s="82"/>
      <c r="I573" s="82"/>
      <c r="J573" s="68"/>
      <c r="K573" s="83"/>
      <c r="L573" s="83"/>
      <c r="M573" s="83"/>
      <c r="N573" s="63"/>
      <c r="O573" s="63"/>
      <c r="P573" s="84"/>
      <c r="Q573" s="250"/>
      <c r="R573" s="80"/>
      <c r="S573" s="250"/>
      <c r="T573" s="80"/>
      <c r="U573" s="80"/>
      <c r="V573" s="63"/>
      <c r="W573" s="85"/>
      <c r="X573" s="63"/>
      <c r="Y573" s="63"/>
      <c r="Z573" s="63"/>
      <c r="AA573" s="63"/>
      <c r="AB573" s="63"/>
      <c r="AC573" s="63"/>
      <c r="AD573" s="63"/>
      <c r="AE573" s="63"/>
      <c r="AF573" s="63"/>
      <c r="AG573" s="63"/>
      <c r="AH573" s="413"/>
      <c r="AI573" s="63"/>
    </row>
    <row r="574" spans="1:35" ht="15.75" customHeight="1">
      <c r="A574" s="81"/>
      <c r="B574" s="81"/>
      <c r="C574" s="82"/>
      <c r="D574" s="82"/>
      <c r="E574" s="82"/>
      <c r="F574" s="82"/>
      <c r="G574" s="82"/>
      <c r="H574" s="82"/>
      <c r="I574" s="82"/>
      <c r="J574" s="68"/>
      <c r="K574" s="83"/>
      <c r="L574" s="83"/>
      <c r="M574" s="83"/>
      <c r="N574" s="63"/>
      <c r="O574" s="63"/>
      <c r="P574" s="84"/>
      <c r="Q574" s="250"/>
      <c r="R574" s="80"/>
      <c r="S574" s="250"/>
      <c r="T574" s="80"/>
      <c r="U574" s="80"/>
      <c r="V574" s="63"/>
      <c r="W574" s="85"/>
      <c r="X574" s="63"/>
      <c r="Y574" s="63"/>
      <c r="Z574" s="63"/>
      <c r="AA574" s="63"/>
      <c r="AB574" s="63"/>
      <c r="AC574" s="63"/>
      <c r="AD574" s="63"/>
      <c r="AE574" s="63"/>
      <c r="AF574" s="63"/>
      <c r="AG574" s="63"/>
      <c r="AH574" s="413"/>
      <c r="AI574" s="63"/>
    </row>
    <row r="575" spans="1:35" ht="15.75" customHeight="1">
      <c r="A575" s="81"/>
      <c r="B575" s="81"/>
      <c r="C575" s="82"/>
      <c r="D575" s="82"/>
      <c r="E575" s="82"/>
      <c r="F575" s="82"/>
      <c r="G575" s="82"/>
      <c r="H575" s="82"/>
      <c r="I575" s="82"/>
      <c r="J575" s="68"/>
      <c r="K575" s="83"/>
      <c r="L575" s="83"/>
      <c r="M575" s="83"/>
      <c r="N575" s="63"/>
      <c r="O575" s="63"/>
      <c r="P575" s="84"/>
      <c r="Q575" s="250"/>
      <c r="R575" s="80"/>
      <c r="S575" s="250"/>
      <c r="T575" s="80"/>
      <c r="U575" s="80"/>
      <c r="V575" s="63"/>
      <c r="W575" s="85"/>
      <c r="X575" s="63"/>
      <c r="Y575" s="63"/>
      <c r="Z575" s="63"/>
      <c r="AA575" s="63"/>
      <c r="AB575" s="63"/>
      <c r="AC575" s="63"/>
      <c r="AD575" s="63"/>
      <c r="AE575" s="63"/>
      <c r="AF575" s="63"/>
      <c r="AG575" s="63"/>
      <c r="AH575" s="413"/>
      <c r="AI575" s="63"/>
    </row>
    <row r="576" spans="1:35" ht="15.75" customHeight="1">
      <c r="A576" s="81"/>
      <c r="B576" s="81"/>
      <c r="C576" s="82"/>
      <c r="D576" s="82"/>
      <c r="E576" s="82"/>
      <c r="F576" s="82"/>
      <c r="G576" s="82"/>
      <c r="H576" s="82"/>
      <c r="I576" s="82"/>
      <c r="J576" s="68"/>
      <c r="K576" s="83"/>
      <c r="L576" s="83"/>
      <c r="M576" s="83"/>
      <c r="N576" s="63"/>
      <c r="O576" s="63"/>
      <c r="P576" s="84"/>
      <c r="Q576" s="250"/>
      <c r="R576" s="80"/>
      <c r="S576" s="250"/>
      <c r="T576" s="80"/>
      <c r="U576" s="80"/>
      <c r="V576" s="63"/>
      <c r="W576" s="85"/>
      <c r="X576" s="63"/>
      <c r="Y576" s="63"/>
      <c r="Z576" s="63"/>
      <c r="AA576" s="63"/>
      <c r="AB576" s="63"/>
      <c r="AC576" s="63"/>
      <c r="AD576" s="63"/>
      <c r="AE576" s="63"/>
      <c r="AF576" s="63"/>
      <c r="AG576" s="63"/>
      <c r="AH576" s="413"/>
      <c r="AI576" s="63"/>
    </row>
    <row r="577" spans="1:35" ht="15.75" customHeight="1">
      <c r="A577" s="81"/>
      <c r="B577" s="81"/>
      <c r="C577" s="82"/>
      <c r="D577" s="82"/>
      <c r="E577" s="82"/>
      <c r="F577" s="82"/>
      <c r="G577" s="82"/>
      <c r="H577" s="82"/>
      <c r="I577" s="82"/>
      <c r="J577" s="68"/>
      <c r="K577" s="83"/>
      <c r="L577" s="83"/>
      <c r="M577" s="83"/>
      <c r="N577" s="63"/>
      <c r="O577" s="63"/>
      <c r="P577" s="84"/>
      <c r="Q577" s="250"/>
      <c r="R577" s="80"/>
      <c r="S577" s="250"/>
      <c r="T577" s="80"/>
      <c r="U577" s="80"/>
      <c r="V577" s="63"/>
      <c r="W577" s="85"/>
      <c r="X577" s="63"/>
      <c r="Y577" s="63"/>
      <c r="Z577" s="63"/>
      <c r="AA577" s="63"/>
      <c r="AB577" s="63"/>
      <c r="AC577" s="63"/>
      <c r="AD577" s="63"/>
      <c r="AE577" s="63"/>
      <c r="AF577" s="63"/>
      <c r="AG577" s="63"/>
      <c r="AH577" s="413"/>
      <c r="AI577" s="63"/>
    </row>
    <row r="578" spans="1:35" ht="15.75" customHeight="1">
      <c r="A578" s="81"/>
      <c r="B578" s="81"/>
      <c r="C578" s="82"/>
      <c r="D578" s="82"/>
      <c r="E578" s="82"/>
      <c r="F578" s="82"/>
      <c r="G578" s="82"/>
      <c r="H578" s="82"/>
      <c r="I578" s="82"/>
      <c r="J578" s="68"/>
      <c r="K578" s="83"/>
      <c r="L578" s="83"/>
      <c r="M578" s="83"/>
      <c r="N578" s="63"/>
      <c r="O578" s="63"/>
      <c r="P578" s="84"/>
      <c r="Q578" s="250"/>
      <c r="R578" s="80"/>
      <c r="S578" s="250"/>
      <c r="T578" s="80"/>
      <c r="U578" s="80"/>
      <c r="V578" s="63"/>
      <c r="W578" s="85"/>
      <c r="X578" s="63"/>
      <c r="Y578" s="63"/>
      <c r="Z578" s="63"/>
      <c r="AA578" s="63"/>
      <c r="AB578" s="63"/>
      <c r="AC578" s="63"/>
      <c r="AD578" s="63"/>
      <c r="AE578" s="63"/>
      <c r="AF578" s="63"/>
      <c r="AG578" s="63"/>
      <c r="AH578" s="413"/>
      <c r="AI578" s="63"/>
    </row>
    <row r="579" spans="1:35" ht="15.75" customHeight="1">
      <c r="A579" s="81"/>
      <c r="B579" s="81"/>
      <c r="C579" s="82"/>
      <c r="D579" s="82"/>
      <c r="E579" s="82"/>
      <c r="F579" s="82"/>
      <c r="G579" s="82"/>
      <c r="H579" s="82"/>
      <c r="I579" s="82"/>
      <c r="J579" s="68"/>
      <c r="K579" s="83"/>
      <c r="L579" s="83"/>
      <c r="M579" s="83"/>
      <c r="N579" s="63"/>
      <c r="O579" s="63"/>
      <c r="P579" s="84"/>
      <c r="Q579" s="250"/>
      <c r="R579" s="80"/>
      <c r="S579" s="250"/>
      <c r="T579" s="80"/>
      <c r="U579" s="80"/>
      <c r="V579" s="63"/>
      <c r="W579" s="85"/>
      <c r="X579" s="63"/>
      <c r="Y579" s="63"/>
      <c r="Z579" s="63"/>
      <c r="AA579" s="63"/>
      <c r="AB579" s="63"/>
      <c r="AC579" s="63"/>
      <c r="AD579" s="63"/>
      <c r="AE579" s="63"/>
      <c r="AF579" s="63"/>
      <c r="AG579" s="63"/>
      <c r="AH579" s="413"/>
      <c r="AI579" s="63"/>
    </row>
    <row r="580" spans="1:35" ht="15.75" customHeight="1">
      <c r="A580" s="81"/>
      <c r="B580" s="81"/>
      <c r="C580" s="82"/>
      <c r="D580" s="82"/>
      <c r="E580" s="82"/>
      <c r="F580" s="82"/>
      <c r="G580" s="82"/>
      <c r="H580" s="82"/>
      <c r="I580" s="82"/>
      <c r="J580" s="68"/>
      <c r="K580" s="83"/>
      <c r="L580" s="83"/>
      <c r="M580" s="83"/>
      <c r="N580" s="63"/>
      <c r="O580" s="63"/>
      <c r="P580" s="84"/>
      <c r="Q580" s="250"/>
      <c r="R580" s="80"/>
      <c r="S580" s="250"/>
      <c r="T580" s="80"/>
      <c r="U580" s="80"/>
      <c r="V580" s="63"/>
      <c r="W580" s="85"/>
      <c r="X580" s="63"/>
      <c r="Y580" s="63"/>
      <c r="Z580" s="63"/>
      <c r="AA580" s="63"/>
      <c r="AB580" s="63"/>
      <c r="AC580" s="63"/>
      <c r="AD580" s="63"/>
      <c r="AE580" s="63"/>
      <c r="AF580" s="63"/>
      <c r="AG580" s="63"/>
      <c r="AH580" s="413"/>
      <c r="AI580" s="63"/>
    </row>
    <row r="581" spans="1:35" ht="15.75" customHeight="1">
      <c r="A581" s="81"/>
      <c r="B581" s="81"/>
      <c r="C581" s="82"/>
      <c r="D581" s="82"/>
      <c r="E581" s="82"/>
      <c r="F581" s="82"/>
      <c r="G581" s="82"/>
      <c r="H581" s="82"/>
      <c r="I581" s="82"/>
      <c r="J581" s="68"/>
      <c r="K581" s="83"/>
      <c r="L581" s="83"/>
      <c r="M581" s="83"/>
      <c r="N581" s="63"/>
      <c r="O581" s="63"/>
      <c r="P581" s="84"/>
      <c r="Q581" s="250"/>
      <c r="R581" s="80"/>
      <c r="S581" s="250"/>
      <c r="T581" s="80"/>
      <c r="U581" s="80"/>
      <c r="V581" s="63"/>
      <c r="W581" s="85"/>
      <c r="X581" s="63"/>
      <c r="Y581" s="63"/>
      <c r="Z581" s="63"/>
      <c r="AA581" s="63"/>
      <c r="AB581" s="63"/>
      <c r="AC581" s="63"/>
      <c r="AD581" s="63"/>
      <c r="AE581" s="63"/>
      <c r="AF581" s="63"/>
      <c r="AG581" s="63"/>
      <c r="AH581" s="413"/>
      <c r="AI581" s="63"/>
    </row>
    <row r="582" spans="1:35" ht="15.75" customHeight="1">
      <c r="A582" s="81"/>
      <c r="B582" s="81"/>
      <c r="C582" s="82"/>
      <c r="D582" s="82"/>
      <c r="E582" s="82"/>
      <c r="F582" s="82"/>
      <c r="G582" s="82"/>
      <c r="H582" s="82"/>
      <c r="I582" s="82"/>
      <c r="J582" s="68"/>
      <c r="K582" s="83"/>
      <c r="L582" s="83"/>
      <c r="M582" s="83"/>
      <c r="N582" s="63"/>
      <c r="O582" s="63"/>
      <c r="P582" s="84"/>
      <c r="Q582" s="250"/>
      <c r="R582" s="80"/>
      <c r="S582" s="250"/>
      <c r="T582" s="80"/>
      <c r="U582" s="80"/>
      <c r="V582" s="63"/>
      <c r="W582" s="85"/>
      <c r="X582" s="63"/>
      <c r="Y582" s="63"/>
      <c r="Z582" s="63"/>
      <c r="AA582" s="63"/>
      <c r="AB582" s="63"/>
      <c r="AC582" s="63"/>
      <c r="AD582" s="63"/>
      <c r="AE582" s="63"/>
      <c r="AF582" s="63"/>
      <c r="AG582" s="63"/>
      <c r="AH582" s="413"/>
      <c r="AI582" s="63"/>
    </row>
    <row r="583" spans="1:35" ht="15.75" customHeight="1">
      <c r="A583" s="81"/>
      <c r="B583" s="81"/>
      <c r="C583" s="82"/>
      <c r="D583" s="82"/>
      <c r="E583" s="82"/>
      <c r="F583" s="82"/>
      <c r="G583" s="82"/>
      <c r="H583" s="82"/>
      <c r="I583" s="82"/>
      <c r="J583" s="68"/>
      <c r="K583" s="83"/>
      <c r="L583" s="83"/>
      <c r="M583" s="83"/>
      <c r="N583" s="63"/>
      <c r="O583" s="63"/>
      <c r="P583" s="84"/>
      <c r="Q583" s="250"/>
      <c r="R583" s="80"/>
      <c r="S583" s="250"/>
      <c r="T583" s="80"/>
      <c r="U583" s="80"/>
      <c r="V583" s="63"/>
      <c r="W583" s="85"/>
      <c r="X583" s="63"/>
      <c r="Y583" s="63"/>
      <c r="Z583" s="63"/>
      <c r="AA583" s="63"/>
      <c r="AB583" s="63"/>
      <c r="AC583" s="63"/>
      <c r="AD583" s="63"/>
      <c r="AE583" s="63"/>
      <c r="AF583" s="63"/>
      <c r="AG583" s="63"/>
      <c r="AH583" s="413"/>
      <c r="AI583" s="63"/>
    </row>
    <row r="584" spans="1:35" ht="15.75" customHeight="1">
      <c r="A584" s="81"/>
      <c r="B584" s="81"/>
      <c r="C584" s="82"/>
      <c r="D584" s="82"/>
      <c r="E584" s="82"/>
      <c r="F584" s="82"/>
      <c r="G584" s="82"/>
      <c r="H584" s="82"/>
      <c r="I584" s="82"/>
      <c r="J584" s="68"/>
      <c r="K584" s="83"/>
      <c r="L584" s="83"/>
      <c r="M584" s="83"/>
      <c r="N584" s="63"/>
      <c r="O584" s="63"/>
      <c r="P584" s="84"/>
      <c r="Q584" s="250"/>
      <c r="R584" s="80"/>
      <c r="S584" s="250"/>
      <c r="T584" s="80"/>
      <c r="U584" s="80"/>
      <c r="V584" s="63"/>
      <c r="W584" s="85"/>
      <c r="X584" s="63"/>
      <c r="Y584" s="63"/>
      <c r="Z584" s="63"/>
      <c r="AA584" s="63"/>
      <c r="AB584" s="63"/>
      <c r="AC584" s="63"/>
      <c r="AD584" s="63"/>
      <c r="AE584" s="63"/>
      <c r="AF584" s="63"/>
      <c r="AG584" s="63"/>
      <c r="AH584" s="413"/>
      <c r="AI584" s="63"/>
    </row>
    <row r="585" spans="1:35" ht="15.75" customHeight="1">
      <c r="A585" s="81"/>
      <c r="B585" s="81"/>
      <c r="C585" s="82"/>
      <c r="D585" s="82"/>
      <c r="E585" s="82"/>
      <c r="F585" s="82"/>
      <c r="G585" s="82"/>
      <c r="H585" s="82"/>
      <c r="I585" s="82"/>
      <c r="J585" s="68"/>
      <c r="K585" s="83"/>
      <c r="L585" s="83"/>
      <c r="M585" s="83"/>
      <c r="N585" s="63"/>
      <c r="O585" s="63"/>
      <c r="P585" s="84"/>
      <c r="Q585" s="250"/>
      <c r="R585" s="80"/>
      <c r="S585" s="250"/>
      <c r="T585" s="80"/>
      <c r="U585" s="80"/>
      <c r="V585" s="63"/>
      <c r="W585" s="85"/>
      <c r="X585" s="63"/>
      <c r="Y585" s="63"/>
      <c r="Z585" s="63"/>
      <c r="AA585" s="63"/>
      <c r="AB585" s="63"/>
      <c r="AC585" s="63"/>
      <c r="AD585" s="63"/>
      <c r="AE585" s="63"/>
      <c r="AF585" s="63"/>
      <c r="AG585" s="63"/>
      <c r="AH585" s="413"/>
      <c r="AI585" s="63"/>
    </row>
    <row r="586" spans="1:35" ht="15.75" customHeight="1">
      <c r="A586" s="81"/>
      <c r="B586" s="81"/>
      <c r="C586" s="82"/>
      <c r="D586" s="82"/>
      <c r="E586" s="82"/>
      <c r="F586" s="82"/>
      <c r="G586" s="82"/>
      <c r="H586" s="82"/>
      <c r="I586" s="82"/>
      <c r="J586" s="68"/>
      <c r="K586" s="83"/>
      <c r="L586" s="83"/>
      <c r="M586" s="83"/>
      <c r="N586" s="63"/>
      <c r="O586" s="63"/>
      <c r="P586" s="84"/>
      <c r="Q586" s="250"/>
      <c r="R586" s="80"/>
      <c r="S586" s="250"/>
      <c r="T586" s="80"/>
      <c r="U586" s="80"/>
      <c r="V586" s="63"/>
      <c r="W586" s="85"/>
      <c r="X586" s="63"/>
      <c r="Y586" s="63"/>
      <c r="Z586" s="63"/>
      <c r="AA586" s="63"/>
      <c r="AB586" s="63"/>
      <c r="AC586" s="63"/>
      <c r="AD586" s="63"/>
      <c r="AE586" s="63"/>
      <c r="AF586" s="63"/>
      <c r="AG586" s="63"/>
      <c r="AH586" s="413"/>
      <c r="AI586" s="63"/>
    </row>
    <row r="587" spans="1:35" ht="15.75" customHeight="1">
      <c r="A587" s="81"/>
      <c r="B587" s="81"/>
      <c r="C587" s="82"/>
      <c r="D587" s="82"/>
      <c r="E587" s="82"/>
      <c r="F587" s="82"/>
      <c r="G587" s="82"/>
      <c r="H587" s="82"/>
      <c r="I587" s="82"/>
      <c r="J587" s="68"/>
      <c r="K587" s="83"/>
      <c r="L587" s="83"/>
      <c r="M587" s="83"/>
      <c r="N587" s="63"/>
      <c r="O587" s="63"/>
      <c r="P587" s="84"/>
      <c r="Q587" s="250"/>
      <c r="R587" s="80"/>
      <c r="S587" s="250"/>
      <c r="T587" s="80"/>
      <c r="U587" s="80"/>
      <c r="V587" s="63"/>
      <c r="W587" s="85"/>
      <c r="X587" s="63"/>
      <c r="Y587" s="63"/>
      <c r="Z587" s="63"/>
      <c r="AA587" s="63"/>
      <c r="AB587" s="63"/>
      <c r="AC587" s="63"/>
      <c r="AD587" s="63"/>
      <c r="AE587" s="63"/>
      <c r="AF587" s="63"/>
      <c r="AG587" s="63"/>
      <c r="AH587" s="413"/>
      <c r="AI587" s="63"/>
    </row>
    <row r="588" spans="1:35" ht="15.75" customHeight="1">
      <c r="A588" s="81"/>
      <c r="B588" s="81"/>
      <c r="C588" s="82"/>
      <c r="D588" s="82"/>
      <c r="E588" s="82"/>
      <c r="F588" s="82"/>
      <c r="G588" s="82"/>
      <c r="H588" s="82"/>
      <c r="I588" s="82"/>
      <c r="J588" s="68"/>
      <c r="K588" s="83"/>
      <c r="L588" s="83"/>
      <c r="M588" s="83"/>
      <c r="N588" s="63"/>
      <c r="O588" s="63"/>
      <c r="P588" s="84"/>
      <c r="Q588" s="250"/>
      <c r="R588" s="80"/>
      <c r="S588" s="250"/>
      <c r="T588" s="80"/>
      <c r="U588" s="80"/>
      <c r="V588" s="63"/>
      <c r="W588" s="85"/>
      <c r="X588" s="63"/>
      <c r="Y588" s="63"/>
      <c r="Z588" s="63"/>
      <c r="AA588" s="63"/>
      <c r="AB588" s="63"/>
      <c r="AC588" s="63"/>
      <c r="AD588" s="63"/>
      <c r="AE588" s="63"/>
      <c r="AF588" s="63"/>
      <c r="AG588" s="63"/>
      <c r="AH588" s="413"/>
      <c r="AI588" s="63"/>
    </row>
    <row r="589" spans="1:35" ht="15.75" customHeight="1">
      <c r="A589" s="81"/>
      <c r="B589" s="81"/>
      <c r="C589" s="82"/>
      <c r="D589" s="82"/>
      <c r="E589" s="82"/>
      <c r="F589" s="82"/>
      <c r="G589" s="82"/>
      <c r="H589" s="82"/>
      <c r="I589" s="82"/>
      <c r="J589" s="68"/>
      <c r="K589" s="83"/>
      <c r="L589" s="83"/>
      <c r="M589" s="83"/>
      <c r="N589" s="63"/>
      <c r="O589" s="63"/>
      <c r="P589" s="84"/>
      <c r="Q589" s="250"/>
      <c r="R589" s="80"/>
      <c r="S589" s="250"/>
      <c r="T589" s="80"/>
      <c r="U589" s="80"/>
      <c r="V589" s="63"/>
      <c r="W589" s="85"/>
      <c r="X589" s="63"/>
      <c r="Y589" s="63"/>
      <c r="Z589" s="63"/>
      <c r="AA589" s="63"/>
      <c r="AB589" s="63"/>
      <c r="AC589" s="63"/>
      <c r="AD589" s="63"/>
      <c r="AE589" s="63"/>
      <c r="AF589" s="63"/>
      <c r="AG589" s="63"/>
      <c r="AH589" s="413"/>
      <c r="AI589" s="63"/>
    </row>
    <row r="590" spans="1:35" ht="15.75" customHeight="1">
      <c r="A590" s="81"/>
      <c r="B590" s="81"/>
      <c r="C590" s="82"/>
      <c r="D590" s="82"/>
      <c r="E590" s="82"/>
      <c r="F590" s="82"/>
      <c r="G590" s="82"/>
      <c r="H590" s="82"/>
      <c r="I590" s="82"/>
      <c r="J590" s="68"/>
      <c r="K590" s="83"/>
      <c r="L590" s="83"/>
      <c r="M590" s="83"/>
      <c r="N590" s="63"/>
      <c r="O590" s="63"/>
      <c r="P590" s="84"/>
      <c r="Q590" s="250"/>
      <c r="R590" s="80"/>
      <c r="S590" s="250"/>
      <c r="T590" s="80"/>
      <c r="U590" s="80"/>
      <c r="V590" s="63"/>
      <c r="W590" s="85"/>
      <c r="X590" s="63"/>
      <c r="Y590" s="63"/>
      <c r="Z590" s="63"/>
      <c r="AA590" s="63"/>
      <c r="AB590" s="63"/>
      <c r="AC590" s="63"/>
      <c r="AD590" s="63"/>
      <c r="AE590" s="63"/>
      <c r="AF590" s="63"/>
      <c r="AG590" s="63"/>
      <c r="AH590" s="413"/>
      <c r="AI590" s="63"/>
    </row>
    <row r="591" spans="1:35" ht="15.75" customHeight="1">
      <c r="A591" s="81"/>
      <c r="B591" s="81"/>
      <c r="C591" s="82"/>
      <c r="D591" s="82"/>
      <c r="E591" s="82"/>
      <c r="F591" s="82"/>
      <c r="G591" s="82"/>
      <c r="H591" s="82"/>
      <c r="I591" s="82"/>
      <c r="J591" s="68"/>
      <c r="K591" s="83"/>
      <c r="L591" s="83"/>
      <c r="M591" s="83"/>
      <c r="N591" s="63"/>
      <c r="O591" s="63"/>
      <c r="P591" s="84"/>
      <c r="Q591" s="250"/>
      <c r="R591" s="80"/>
      <c r="S591" s="250"/>
      <c r="T591" s="80"/>
      <c r="U591" s="80"/>
      <c r="V591" s="63"/>
      <c r="W591" s="85"/>
      <c r="X591" s="63"/>
      <c r="Y591" s="63"/>
      <c r="Z591" s="63"/>
      <c r="AA591" s="63"/>
      <c r="AB591" s="63"/>
      <c r="AC591" s="63"/>
      <c r="AD591" s="63"/>
      <c r="AE591" s="63"/>
      <c r="AF591" s="63"/>
      <c r="AG591" s="63"/>
      <c r="AH591" s="413"/>
      <c r="AI591" s="63"/>
    </row>
    <row r="592" spans="1:35" ht="15.75" customHeight="1">
      <c r="A592" s="81"/>
      <c r="B592" s="81"/>
      <c r="C592" s="82"/>
      <c r="D592" s="82"/>
      <c r="E592" s="82"/>
      <c r="F592" s="82"/>
      <c r="G592" s="82"/>
      <c r="H592" s="82"/>
      <c r="I592" s="82"/>
      <c r="J592" s="68"/>
      <c r="K592" s="83"/>
      <c r="L592" s="83"/>
      <c r="M592" s="83"/>
      <c r="N592" s="63"/>
      <c r="O592" s="63"/>
      <c r="P592" s="84"/>
      <c r="Q592" s="250"/>
      <c r="R592" s="80"/>
      <c r="S592" s="250"/>
      <c r="T592" s="80"/>
      <c r="U592" s="80"/>
      <c r="V592" s="63"/>
      <c r="W592" s="85"/>
      <c r="X592" s="63"/>
      <c r="Y592" s="63"/>
      <c r="Z592" s="63"/>
      <c r="AA592" s="63"/>
      <c r="AB592" s="63"/>
      <c r="AC592" s="63"/>
      <c r="AD592" s="63"/>
      <c r="AE592" s="63"/>
      <c r="AF592" s="63"/>
      <c r="AG592" s="63"/>
      <c r="AH592" s="413"/>
      <c r="AI592" s="63"/>
    </row>
    <row r="593" spans="1:35" ht="15.75" customHeight="1">
      <c r="A593" s="81"/>
      <c r="B593" s="81"/>
      <c r="C593" s="82"/>
      <c r="D593" s="82"/>
      <c r="E593" s="82"/>
      <c r="F593" s="82"/>
      <c r="G593" s="82"/>
      <c r="H593" s="82"/>
      <c r="I593" s="82"/>
      <c r="J593" s="68"/>
      <c r="K593" s="83"/>
      <c r="L593" s="83"/>
      <c r="M593" s="83"/>
      <c r="N593" s="63"/>
      <c r="O593" s="63"/>
      <c r="P593" s="84"/>
      <c r="Q593" s="250"/>
      <c r="R593" s="80"/>
      <c r="S593" s="250"/>
      <c r="T593" s="80"/>
      <c r="U593" s="80"/>
      <c r="V593" s="63"/>
      <c r="W593" s="85"/>
      <c r="X593" s="63"/>
      <c r="Y593" s="63"/>
      <c r="Z593" s="63"/>
      <c r="AA593" s="63"/>
      <c r="AB593" s="63"/>
      <c r="AC593" s="63"/>
      <c r="AD593" s="63"/>
      <c r="AE593" s="63"/>
      <c r="AF593" s="63"/>
      <c r="AG593" s="63"/>
      <c r="AH593" s="413"/>
      <c r="AI593" s="63"/>
    </row>
    <row r="594" spans="1:35" ht="15.75" customHeight="1">
      <c r="A594" s="81"/>
      <c r="B594" s="81"/>
      <c r="C594" s="82"/>
      <c r="D594" s="82"/>
      <c r="E594" s="82"/>
      <c r="F594" s="82"/>
      <c r="G594" s="82"/>
      <c r="H594" s="82"/>
      <c r="I594" s="82"/>
      <c r="J594" s="68"/>
      <c r="K594" s="83"/>
      <c r="L594" s="83"/>
      <c r="M594" s="83"/>
      <c r="N594" s="63"/>
      <c r="O594" s="63"/>
      <c r="P594" s="84"/>
      <c r="Q594" s="250"/>
      <c r="R594" s="80"/>
      <c r="S594" s="250"/>
      <c r="T594" s="80"/>
      <c r="U594" s="80"/>
      <c r="V594" s="63"/>
      <c r="W594" s="85"/>
      <c r="X594" s="63"/>
      <c r="Y594" s="63"/>
      <c r="Z594" s="63"/>
      <c r="AA594" s="63"/>
      <c r="AB594" s="63"/>
      <c r="AC594" s="63"/>
      <c r="AD594" s="63"/>
      <c r="AE594" s="63"/>
      <c r="AF594" s="63"/>
      <c r="AG594" s="63"/>
      <c r="AH594" s="413"/>
      <c r="AI594" s="63"/>
    </row>
    <row r="595" spans="1:35" ht="15.75" customHeight="1">
      <c r="A595" s="81"/>
      <c r="B595" s="81"/>
      <c r="C595" s="82"/>
      <c r="D595" s="82"/>
      <c r="E595" s="82"/>
      <c r="F595" s="82"/>
      <c r="G595" s="82"/>
      <c r="H595" s="82"/>
      <c r="I595" s="82"/>
      <c r="J595" s="68"/>
      <c r="K595" s="83"/>
      <c r="L595" s="83"/>
      <c r="M595" s="83"/>
      <c r="N595" s="63"/>
      <c r="O595" s="63"/>
      <c r="P595" s="84"/>
      <c r="Q595" s="250"/>
      <c r="R595" s="80"/>
      <c r="S595" s="250"/>
      <c r="T595" s="80"/>
      <c r="U595" s="80"/>
      <c r="V595" s="63"/>
      <c r="W595" s="85"/>
      <c r="X595" s="63"/>
      <c r="Y595" s="63"/>
      <c r="Z595" s="63"/>
      <c r="AA595" s="63"/>
      <c r="AB595" s="63"/>
      <c r="AC595" s="63"/>
      <c r="AD595" s="63"/>
      <c r="AE595" s="63"/>
      <c r="AF595" s="63"/>
      <c r="AG595" s="63"/>
      <c r="AH595" s="413"/>
      <c r="AI595" s="63"/>
    </row>
    <row r="596" spans="1:35" ht="15.75" customHeight="1">
      <c r="A596" s="81"/>
      <c r="B596" s="81"/>
      <c r="C596" s="82"/>
      <c r="D596" s="82"/>
      <c r="E596" s="82"/>
      <c r="F596" s="82"/>
      <c r="G596" s="82"/>
      <c r="H596" s="82"/>
      <c r="I596" s="82"/>
      <c r="J596" s="68"/>
      <c r="K596" s="83"/>
      <c r="L596" s="83"/>
      <c r="M596" s="83"/>
      <c r="N596" s="63"/>
      <c r="O596" s="63"/>
      <c r="P596" s="84"/>
      <c r="Q596" s="250"/>
      <c r="R596" s="80"/>
      <c r="S596" s="250"/>
      <c r="T596" s="80"/>
      <c r="U596" s="80"/>
      <c r="V596" s="63"/>
      <c r="W596" s="85"/>
      <c r="X596" s="63"/>
      <c r="Y596" s="63"/>
      <c r="Z596" s="63"/>
      <c r="AA596" s="63"/>
      <c r="AB596" s="63"/>
      <c r="AC596" s="63"/>
      <c r="AD596" s="63"/>
      <c r="AE596" s="63"/>
      <c r="AF596" s="63"/>
      <c r="AG596" s="63"/>
      <c r="AH596" s="413"/>
      <c r="AI596" s="63"/>
    </row>
    <row r="597" spans="1:35" ht="15.75" customHeight="1">
      <c r="A597" s="81"/>
      <c r="B597" s="81"/>
      <c r="C597" s="82"/>
      <c r="D597" s="82"/>
      <c r="E597" s="82"/>
      <c r="F597" s="82"/>
      <c r="G597" s="82"/>
      <c r="H597" s="82"/>
      <c r="I597" s="82"/>
      <c r="J597" s="68"/>
      <c r="K597" s="83"/>
      <c r="L597" s="83"/>
      <c r="M597" s="83"/>
      <c r="N597" s="63"/>
      <c r="O597" s="63"/>
      <c r="P597" s="84"/>
      <c r="Q597" s="250"/>
      <c r="R597" s="80"/>
      <c r="S597" s="250"/>
      <c r="T597" s="80"/>
      <c r="U597" s="80"/>
      <c r="V597" s="63"/>
      <c r="W597" s="85"/>
      <c r="X597" s="63"/>
      <c r="Y597" s="63"/>
      <c r="Z597" s="63"/>
      <c r="AA597" s="63"/>
      <c r="AB597" s="63"/>
      <c r="AC597" s="63"/>
      <c r="AD597" s="63"/>
      <c r="AE597" s="63"/>
      <c r="AF597" s="63"/>
      <c r="AG597" s="63"/>
      <c r="AH597" s="413"/>
      <c r="AI597" s="63"/>
    </row>
    <row r="598" spans="1:35" ht="15.75" customHeight="1">
      <c r="A598" s="81"/>
      <c r="B598" s="81"/>
      <c r="C598" s="82"/>
      <c r="D598" s="82"/>
      <c r="E598" s="82"/>
      <c r="F598" s="82"/>
      <c r="G598" s="82"/>
      <c r="H598" s="82"/>
      <c r="I598" s="82"/>
      <c r="J598" s="68"/>
      <c r="K598" s="83"/>
      <c r="L598" s="83"/>
      <c r="M598" s="83"/>
      <c r="N598" s="63"/>
      <c r="O598" s="63"/>
      <c r="P598" s="84"/>
      <c r="Q598" s="250"/>
      <c r="R598" s="80"/>
      <c r="S598" s="250"/>
      <c r="T598" s="80"/>
      <c r="U598" s="80"/>
      <c r="V598" s="63"/>
      <c r="W598" s="85"/>
      <c r="X598" s="63"/>
      <c r="Y598" s="63"/>
      <c r="Z598" s="63"/>
      <c r="AA598" s="63"/>
      <c r="AB598" s="63"/>
      <c r="AC598" s="63"/>
      <c r="AD598" s="63"/>
      <c r="AE598" s="63"/>
      <c r="AF598" s="63"/>
      <c r="AG598" s="63"/>
      <c r="AH598" s="413"/>
      <c r="AI598" s="63"/>
    </row>
    <row r="599" spans="1:35" ht="15.75" customHeight="1">
      <c r="A599" s="81"/>
      <c r="B599" s="81"/>
      <c r="C599" s="82"/>
      <c r="D599" s="82"/>
      <c r="E599" s="82"/>
      <c r="F599" s="82"/>
      <c r="G599" s="82"/>
      <c r="H599" s="82"/>
      <c r="I599" s="82"/>
      <c r="J599" s="68"/>
      <c r="K599" s="83"/>
      <c r="L599" s="83"/>
      <c r="M599" s="83"/>
      <c r="N599" s="63"/>
      <c r="O599" s="63"/>
      <c r="P599" s="84"/>
      <c r="Q599" s="250"/>
      <c r="R599" s="80"/>
      <c r="S599" s="250"/>
      <c r="T599" s="80"/>
      <c r="U599" s="80"/>
      <c r="V599" s="63"/>
      <c r="W599" s="85"/>
      <c r="X599" s="63"/>
      <c r="Y599" s="63"/>
      <c r="Z599" s="63"/>
      <c r="AA599" s="63"/>
      <c r="AB599" s="63"/>
      <c r="AC599" s="63"/>
      <c r="AD599" s="63"/>
      <c r="AE599" s="63"/>
      <c r="AF599" s="63"/>
      <c r="AG599" s="63"/>
      <c r="AH599" s="413"/>
      <c r="AI599" s="63"/>
    </row>
    <row r="600" spans="1:35" ht="15.75" customHeight="1">
      <c r="A600" s="81"/>
      <c r="B600" s="81"/>
      <c r="C600" s="82"/>
      <c r="D600" s="82"/>
      <c r="E600" s="82"/>
      <c r="F600" s="82"/>
      <c r="G600" s="82"/>
      <c r="H600" s="82"/>
      <c r="I600" s="82"/>
      <c r="J600" s="68"/>
      <c r="K600" s="83"/>
      <c r="L600" s="83"/>
      <c r="M600" s="83"/>
      <c r="N600" s="63"/>
      <c r="O600" s="63"/>
      <c r="P600" s="84"/>
      <c r="Q600" s="250"/>
      <c r="R600" s="80"/>
      <c r="S600" s="250"/>
      <c r="T600" s="80"/>
      <c r="U600" s="80"/>
      <c r="V600" s="63"/>
      <c r="W600" s="85"/>
      <c r="X600" s="63"/>
      <c r="Y600" s="63"/>
      <c r="Z600" s="63"/>
      <c r="AA600" s="63"/>
      <c r="AB600" s="63"/>
      <c r="AC600" s="63"/>
      <c r="AD600" s="63"/>
      <c r="AE600" s="63"/>
      <c r="AF600" s="63"/>
      <c r="AG600" s="63"/>
      <c r="AH600" s="413"/>
      <c r="AI600" s="63"/>
    </row>
    <row r="601" spans="1:35" ht="15.75" customHeight="1">
      <c r="A601" s="81"/>
      <c r="B601" s="81"/>
      <c r="C601" s="82"/>
      <c r="D601" s="82"/>
      <c r="E601" s="82"/>
      <c r="F601" s="82"/>
      <c r="G601" s="82"/>
      <c r="H601" s="82"/>
      <c r="I601" s="82"/>
      <c r="J601" s="68"/>
      <c r="K601" s="83"/>
      <c r="L601" s="83"/>
      <c r="M601" s="83"/>
      <c r="N601" s="63"/>
      <c r="O601" s="63"/>
      <c r="P601" s="84"/>
      <c r="Q601" s="250"/>
      <c r="R601" s="80"/>
      <c r="S601" s="250"/>
      <c r="T601" s="80"/>
      <c r="U601" s="80"/>
      <c r="V601" s="63"/>
      <c r="W601" s="85"/>
      <c r="X601" s="63"/>
      <c r="Y601" s="63"/>
      <c r="Z601" s="63"/>
      <c r="AA601" s="63"/>
      <c r="AB601" s="63"/>
      <c r="AC601" s="63"/>
      <c r="AD601" s="63"/>
      <c r="AE601" s="63"/>
      <c r="AF601" s="63"/>
      <c r="AG601" s="63"/>
      <c r="AH601" s="413"/>
      <c r="AI601" s="63"/>
    </row>
    <row r="602" spans="1:35" ht="15.75" customHeight="1">
      <c r="A602" s="81"/>
      <c r="B602" s="81"/>
      <c r="C602" s="82"/>
      <c r="D602" s="82"/>
      <c r="E602" s="82"/>
      <c r="F602" s="82"/>
      <c r="G602" s="82"/>
      <c r="H602" s="82"/>
      <c r="I602" s="82"/>
      <c r="J602" s="68"/>
      <c r="K602" s="83"/>
      <c r="L602" s="83"/>
      <c r="M602" s="83"/>
      <c r="N602" s="63"/>
      <c r="O602" s="63"/>
      <c r="P602" s="84"/>
      <c r="Q602" s="250"/>
      <c r="R602" s="80"/>
      <c r="S602" s="250"/>
      <c r="T602" s="80"/>
      <c r="U602" s="80"/>
      <c r="V602" s="63"/>
      <c r="W602" s="85"/>
      <c r="X602" s="63"/>
      <c r="Y602" s="63"/>
      <c r="Z602" s="63"/>
      <c r="AA602" s="63"/>
      <c r="AB602" s="63"/>
      <c r="AC602" s="63"/>
      <c r="AD602" s="63"/>
      <c r="AE602" s="63"/>
      <c r="AF602" s="63"/>
      <c r="AG602" s="63"/>
      <c r="AH602" s="413"/>
      <c r="AI602" s="63"/>
    </row>
    <row r="603" spans="1:35" ht="15.75" customHeight="1">
      <c r="A603" s="81"/>
      <c r="B603" s="81"/>
      <c r="C603" s="82"/>
      <c r="D603" s="82"/>
      <c r="E603" s="82"/>
      <c r="F603" s="82"/>
      <c r="G603" s="82"/>
      <c r="H603" s="82"/>
      <c r="I603" s="82"/>
      <c r="J603" s="68"/>
      <c r="K603" s="83"/>
      <c r="L603" s="83"/>
      <c r="M603" s="83"/>
      <c r="N603" s="63"/>
      <c r="O603" s="63"/>
      <c r="P603" s="84"/>
      <c r="Q603" s="250"/>
      <c r="R603" s="80"/>
      <c r="S603" s="250"/>
      <c r="T603" s="80"/>
      <c r="U603" s="80"/>
      <c r="V603" s="63"/>
      <c r="W603" s="85"/>
      <c r="X603" s="63"/>
      <c r="Y603" s="63"/>
      <c r="Z603" s="63"/>
      <c r="AA603" s="63"/>
      <c r="AB603" s="63"/>
      <c r="AC603" s="63"/>
      <c r="AD603" s="63"/>
      <c r="AE603" s="63"/>
      <c r="AF603" s="63"/>
      <c r="AG603" s="63"/>
      <c r="AH603" s="413"/>
      <c r="AI603" s="63"/>
    </row>
    <row r="604" spans="1:35" ht="15.75" customHeight="1">
      <c r="A604" s="81"/>
      <c r="B604" s="81"/>
      <c r="C604" s="82"/>
      <c r="D604" s="82"/>
      <c r="E604" s="82"/>
      <c r="F604" s="82"/>
      <c r="G604" s="82"/>
      <c r="H604" s="82"/>
      <c r="I604" s="82"/>
      <c r="J604" s="68"/>
      <c r="K604" s="83"/>
      <c r="L604" s="83"/>
      <c r="M604" s="83"/>
      <c r="N604" s="63"/>
      <c r="O604" s="63"/>
      <c r="P604" s="84"/>
      <c r="Q604" s="250"/>
      <c r="R604" s="80"/>
      <c r="S604" s="250"/>
      <c r="T604" s="80"/>
      <c r="U604" s="80"/>
      <c r="V604" s="63"/>
      <c r="W604" s="85"/>
      <c r="X604" s="63"/>
      <c r="Y604" s="63"/>
      <c r="Z604" s="63"/>
      <c r="AA604" s="63"/>
      <c r="AB604" s="63"/>
      <c r="AC604" s="63"/>
      <c r="AD604" s="63"/>
      <c r="AE604" s="63"/>
      <c r="AF604" s="63"/>
      <c r="AG604" s="63"/>
      <c r="AH604" s="413"/>
      <c r="AI604" s="63"/>
    </row>
    <row r="605" spans="1:35" ht="15.75" customHeight="1">
      <c r="A605" s="81"/>
      <c r="B605" s="81"/>
      <c r="C605" s="82"/>
      <c r="D605" s="82"/>
      <c r="E605" s="82"/>
      <c r="F605" s="82"/>
      <c r="G605" s="82"/>
      <c r="H605" s="82"/>
      <c r="I605" s="82"/>
      <c r="J605" s="68"/>
      <c r="K605" s="83"/>
      <c r="L605" s="83"/>
      <c r="M605" s="83"/>
      <c r="N605" s="63"/>
      <c r="O605" s="63"/>
      <c r="P605" s="84"/>
      <c r="Q605" s="250"/>
      <c r="R605" s="80"/>
      <c r="S605" s="250"/>
      <c r="T605" s="80"/>
      <c r="U605" s="80"/>
      <c r="V605" s="63"/>
      <c r="W605" s="85"/>
      <c r="X605" s="63"/>
      <c r="Y605" s="63"/>
      <c r="Z605" s="63"/>
      <c r="AA605" s="63"/>
      <c r="AB605" s="63"/>
      <c r="AC605" s="63"/>
      <c r="AD605" s="63"/>
      <c r="AE605" s="63"/>
      <c r="AF605" s="63"/>
      <c r="AG605" s="63"/>
      <c r="AH605" s="413"/>
      <c r="AI605" s="63"/>
    </row>
    <row r="606" spans="1:35" ht="15.75" customHeight="1">
      <c r="A606" s="81"/>
      <c r="B606" s="81"/>
      <c r="C606" s="82"/>
      <c r="D606" s="82"/>
      <c r="E606" s="82"/>
      <c r="F606" s="82"/>
      <c r="G606" s="82"/>
      <c r="H606" s="82"/>
      <c r="I606" s="82"/>
      <c r="J606" s="68"/>
      <c r="K606" s="83"/>
      <c r="L606" s="83"/>
      <c r="M606" s="83"/>
      <c r="N606" s="63"/>
      <c r="O606" s="63"/>
      <c r="P606" s="84"/>
      <c r="Q606" s="250"/>
      <c r="R606" s="80"/>
      <c r="S606" s="250"/>
      <c r="T606" s="80"/>
      <c r="U606" s="80"/>
      <c r="V606" s="63"/>
      <c r="W606" s="85"/>
      <c r="X606" s="63"/>
      <c r="Y606" s="63"/>
      <c r="Z606" s="63"/>
      <c r="AA606" s="63"/>
      <c r="AB606" s="63"/>
      <c r="AC606" s="63"/>
      <c r="AD606" s="63"/>
      <c r="AE606" s="63"/>
      <c r="AF606" s="63"/>
      <c r="AG606" s="63"/>
      <c r="AH606" s="413"/>
      <c r="AI606" s="63"/>
    </row>
    <row r="607" spans="1:35" ht="15.75" customHeight="1">
      <c r="A607" s="81"/>
      <c r="B607" s="81"/>
      <c r="C607" s="82"/>
      <c r="D607" s="82"/>
      <c r="E607" s="82"/>
      <c r="F607" s="82"/>
      <c r="G607" s="82"/>
      <c r="H607" s="82"/>
      <c r="I607" s="82"/>
      <c r="J607" s="68"/>
      <c r="K607" s="83"/>
      <c r="L607" s="83"/>
      <c r="M607" s="83"/>
      <c r="N607" s="63"/>
      <c r="O607" s="63"/>
      <c r="P607" s="84"/>
      <c r="Q607" s="250"/>
      <c r="R607" s="80"/>
      <c r="S607" s="250"/>
      <c r="T607" s="80"/>
      <c r="U607" s="80"/>
      <c r="V607" s="63"/>
      <c r="W607" s="85"/>
      <c r="X607" s="63"/>
      <c r="Y607" s="63"/>
      <c r="Z607" s="63"/>
      <c r="AA607" s="63"/>
      <c r="AB607" s="63"/>
      <c r="AC607" s="63"/>
      <c r="AD607" s="63"/>
      <c r="AE607" s="63"/>
      <c r="AF607" s="63"/>
      <c r="AG607" s="63"/>
      <c r="AH607" s="413"/>
      <c r="AI607" s="63"/>
    </row>
    <row r="608" spans="1:35" ht="15.75" customHeight="1">
      <c r="A608" s="81"/>
      <c r="B608" s="81"/>
      <c r="C608" s="82"/>
      <c r="D608" s="82"/>
      <c r="E608" s="82"/>
      <c r="F608" s="82"/>
      <c r="G608" s="82"/>
      <c r="H608" s="82"/>
      <c r="I608" s="82"/>
      <c r="J608" s="68"/>
      <c r="K608" s="83"/>
      <c r="L608" s="83"/>
      <c r="M608" s="83"/>
      <c r="N608" s="63"/>
      <c r="O608" s="63"/>
      <c r="P608" s="84"/>
      <c r="Q608" s="250"/>
      <c r="R608" s="80"/>
      <c r="S608" s="250"/>
      <c r="T608" s="80"/>
      <c r="U608" s="80"/>
      <c r="V608" s="63"/>
      <c r="W608" s="85"/>
      <c r="X608" s="63"/>
      <c r="Y608" s="63"/>
      <c r="Z608" s="63"/>
      <c r="AA608" s="63"/>
      <c r="AB608" s="63"/>
      <c r="AC608" s="63"/>
      <c r="AD608" s="63"/>
      <c r="AE608" s="63"/>
      <c r="AF608" s="63"/>
      <c r="AG608" s="63"/>
      <c r="AH608" s="413"/>
      <c r="AI608" s="63"/>
    </row>
    <row r="609" spans="1:35" ht="15.75" customHeight="1">
      <c r="A609" s="81"/>
      <c r="B609" s="81"/>
      <c r="C609" s="82"/>
      <c r="D609" s="82"/>
      <c r="E609" s="82"/>
      <c r="F609" s="82"/>
      <c r="G609" s="82"/>
      <c r="H609" s="82"/>
      <c r="I609" s="82"/>
      <c r="J609" s="68"/>
      <c r="K609" s="83"/>
      <c r="L609" s="83"/>
      <c r="M609" s="83"/>
      <c r="N609" s="63"/>
      <c r="O609" s="63"/>
      <c r="P609" s="84"/>
      <c r="Q609" s="250"/>
      <c r="R609" s="80"/>
      <c r="S609" s="250"/>
      <c r="T609" s="80"/>
      <c r="U609" s="80"/>
      <c r="V609" s="63"/>
      <c r="W609" s="85"/>
      <c r="X609" s="63"/>
      <c r="Y609" s="63"/>
      <c r="Z609" s="63"/>
      <c r="AA609" s="63"/>
      <c r="AB609" s="63"/>
      <c r="AC609" s="63"/>
      <c r="AD609" s="63"/>
      <c r="AE609" s="63"/>
      <c r="AF609" s="63"/>
      <c r="AG609" s="63"/>
      <c r="AH609" s="413"/>
      <c r="AI609" s="63"/>
    </row>
    <row r="610" spans="1:35" ht="15.75" customHeight="1">
      <c r="A610" s="81"/>
      <c r="B610" s="81"/>
      <c r="C610" s="82"/>
      <c r="D610" s="82"/>
      <c r="E610" s="82"/>
      <c r="F610" s="82"/>
      <c r="G610" s="82"/>
      <c r="H610" s="82"/>
      <c r="I610" s="82"/>
      <c r="J610" s="68"/>
      <c r="K610" s="83"/>
      <c r="L610" s="83"/>
      <c r="M610" s="83"/>
      <c r="N610" s="63"/>
      <c r="O610" s="63"/>
      <c r="P610" s="84"/>
      <c r="Q610" s="250"/>
      <c r="R610" s="80"/>
      <c r="S610" s="250"/>
      <c r="T610" s="80"/>
      <c r="U610" s="80"/>
      <c r="V610" s="63"/>
      <c r="W610" s="85"/>
      <c r="X610" s="63"/>
      <c r="Y610" s="63"/>
      <c r="Z610" s="63"/>
      <c r="AA610" s="63"/>
      <c r="AB610" s="63"/>
      <c r="AC610" s="63"/>
      <c r="AD610" s="63"/>
      <c r="AE610" s="63"/>
      <c r="AF610" s="63"/>
      <c r="AG610" s="63"/>
      <c r="AH610" s="413"/>
      <c r="AI610" s="63"/>
    </row>
    <row r="611" spans="1:35" ht="15.75" customHeight="1">
      <c r="A611" s="81"/>
      <c r="B611" s="81"/>
      <c r="C611" s="82"/>
      <c r="D611" s="82"/>
      <c r="E611" s="82"/>
      <c r="F611" s="82"/>
      <c r="G611" s="82"/>
      <c r="H611" s="82"/>
      <c r="I611" s="82"/>
      <c r="J611" s="68"/>
      <c r="K611" s="83"/>
      <c r="L611" s="83"/>
      <c r="M611" s="83"/>
      <c r="N611" s="63"/>
      <c r="O611" s="63"/>
      <c r="P611" s="84"/>
      <c r="Q611" s="250"/>
      <c r="R611" s="80"/>
      <c r="S611" s="250"/>
      <c r="T611" s="80"/>
      <c r="U611" s="80"/>
      <c r="V611" s="63"/>
      <c r="W611" s="85"/>
      <c r="X611" s="63"/>
      <c r="Y611" s="63"/>
      <c r="Z611" s="63"/>
      <c r="AA611" s="63"/>
      <c r="AB611" s="63"/>
      <c r="AC611" s="63"/>
      <c r="AD611" s="63"/>
      <c r="AE611" s="63"/>
      <c r="AF611" s="63"/>
      <c r="AG611" s="63"/>
      <c r="AH611" s="413"/>
      <c r="AI611" s="63"/>
    </row>
    <row r="612" spans="1:35" ht="15.75" customHeight="1">
      <c r="A612" s="81"/>
      <c r="B612" s="81"/>
      <c r="C612" s="82"/>
      <c r="D612" s="82"/>
      <c r="E612" s="82"/>
      <c r="F612" s="82"/>
      <c r="G612" s="82"/>
      <c r="H612" s="82"/>
      <c r="I612" s="82"/>
      <c r="J612" s="68"/>
      <c r="K612" s="83"/>
      <c r="L612" s="83"/>
      <c r="M612" s="83"/>
      <c r="N612" s="63"/>
      <c r="O612" s="63"/>
      <c r="P612" s="84"/>
      <c r="Q612" s="250"/>
      <c r="R612" s="80"/>
      <c r="S612" s="250"/>
      <c r="T612" s="80"/>
      <c r="U612" s="80"/>
      <c r="V612" s="63"/>
      <c r="W612" s="85"/>
      <c r="X612" s="63"/>
      <c r="Y612" s="63"/>
      <c r="Z612" s="63"/>
      <c r="AA612" s="63"/>
      <c r="AB612" s="63"/>
      <c r="AC612" s="63"/>
      <c r="AD612" s="63"/>
      <c r="AE612" s="63"/>
      <c r="AF612" s="63"/>
      <c r="AG612" s="63"/>
      <c r="AH612" s="413"/>
      <c r="AI612" s="63"/>
    </row>
    <row r="613" spans="1:35" ht="15.75" customHeight="1">
      <c r="A613" s="81"/>
      <c r="B613" s="81"/>
      <c r="C613" s="82"/>
      <c r="D613" s="82"/>
      <c r="E613" s="82"/>
      <c r="F613" s="82"/>
      <c r="G613" s="82"/>
      <c r="H613" s="82"/>
      <c r="I613" s="82"/>
      <c r="J613" s="68"/>
      <c r="K613" s="83"/>
      <c r="L613" s="83"/>
      <c r="M613" s="83"/>
      <c r="N613" s="63"/>
      <c r="O613" s="63"/>
      <c r="P613" s="84"/>
      <c r="Q613" s="250"/>
      <c r="R613" s="80"/>
      <c r="S613" s="250"/>
      <c r="T613" s="80"/>
      <c r="U613" s="80"/>
      <c r="V613" s="63"/>
      <c r="W613" s="85"/>
      <c r="X613" s="63"/>
      <c r="Y613" s="63"/>
      <c r="Z613" s="63"/>
      <c r="AA613" s="63"/>
      <c r="AB613" s="63"/>
      <c r="AC613" s="63"/>
      <c r="AD613" s="63"/>
      <c r="AE613" s="63"/>
      <c r="AF613" s="63"/>
      <c r="AG613" s="63"/>
      <c r="AH613" s="413"/>
      <c r="AI613" s="63"/>
    </row>
    <row r="614" spans="1:35" ht="15.75" customHeight="1">
      <c r="A614" s="81"/>
      <c r="B614" s="81"/>
      <c r="C614" s="82"/>
      <c r="D614" s="82"/>
      <c r="E614" s="82"/>
      <c r="F614" s="82"/>
      <c r="G614" s="82"/>
      <c r="H614" s="82"/>
      <c r="I614" s="82"/>
      <c r="J614" s="68"/>
      <c r="K614" s="83"/>
      <c r="L614" s="83"/>
      <c r="M614" s="83"/>
      <c r="N614" s="63"/>
      <c r="O614" s="63"/>
      <c r="P614" s="84"/>
      <c r="Q614" s="250"/>
      <c r="R614" s="80"/>
      <c r="S614" s="250"/>
      <c r="T614" s="80"/>
      <c r="U614" s="80"/>
      <c r="V614" s="63"/>
      <c r="W614" s="85"/>
      <c r="X614" s="63"/>
      <c r="Y614" s="63"/>
      <c r="Z614" s="63"/>
      <c r="AA614" s="63"/>
      <c r="AB614" s="63"/>
      <c r="AC614" s="63"/>
      <c r="AD614" s="63"/>
      <c r="AE614" s="63"/>
      <c r="AF614" s="63"/>
      <c r="AG614" s="63"/>
      <c r="AH614" s="413"/>
      <c r="AI614" s="63"/>
    </row>
    <row r="615" spans="1:35" ht="15.75" customHeight="1">
      <c r="A615" s="81"/>
      <c r="B615" s="81"/>
      <c r="C615" s="82"/>
      <c r="D615" s="82"/>
      <c r="E615" s="82"/>
      <c r="F615" s="82"/>
      <c r="G615" s="82"/>
      <c r="H615" s="82"/>
      <c r="I615" s="82"/>
      <c r="J615" s="68"/>
      <c r="K615" s="83"/>
      <c r="L615" s="83"/>
      <c r="M615" s="83"/>
      <c r="N615" s="63"/>
      <c r="O615" s="63"/>
      <c r="P615" s="84"/>
      <c r="Q615" s="250"/>
      <c r="R615" s="80"/>
      <c r="S615" s="250"/>
      <c r="T615" s="80"/>
      <c r="U615" s="80"/>
      <c r="V615" s="63"/>
      <c r="W615" s="85"/>
      <c r="X615" s="63"/>
      <c r="Y615" s="63"/>
      <c r="Z615" s="63"/>
      <c r="AA615" s="63"/>
      <c r="AB615" s="63"/>
      <c r="AC615" s="63"/>
      <c r="AD615" s="63"/>
      <c r="AE615" s="63"/>
      <c r="AF615" s="63"/>
      <c r="AG615" s="63"/>
      <c r="AH615" s="413"/>
      <c r="AI615" s="63"/>
    </row>
    <row r="616" spans="1:35" ht="15.75" customHeight="1">
      <c r="A616" s="81"/>
      <c r="B616" s="81"/>
      <c r="C616" s="82"/>
      <c r="D616" s="82"/>
      <c r="E616" s="82"/>
      <c r="F616" s="82"/>
      <c r="G616" s="82"/>
      <c r="H616" s="82"/>
      <c r="I616" s="82"/>
      <c r="J616" s="68"/>
      <c r="K616" s="83"/>
      <c r="L616" s="83"/>
      <c r="M616" s="83"/>
      <c r="N616" s="63"/>
      <c r="O616" s="63"/>
      <c r="P616" s="84"/>
      <c r="Q616" s="250"/>
      <c r="R616" s="80"/>
      <c r="S616" s="250"/>
      <c r="T616" s="80"/>
      <c r="U616" s="80"/>
      <c r="V616" s="63"/>
      <c r="W616" s="85"/>
      <c r="X616" s="63"/>
      <c r="Y616" s="63"/>
      <c r="Z616" s="63"/>
      <c r="AA616" s="63"/>
      <c r="AB616" s="63"/>
      <c r="AC616" s="63"/>
      <c r="AD616" s="63"/>
      <c r="AE616" s="63"/>
      <c r="AF616" s="63"/>
      <c r="AG616" s="63"/>
      <c r="AH616" s="413"/>
      <c r="AI616" s="63"/>
    </row>
    <row r="617" spans="1:35" ht="15.75" customHeight="1">
      <c r="A617" s="81"/>
      <c r="B617" s="81"/>
      <c r="C617" s="82"/>
      <c r="D617" s="82"/>
      <c r="E617" s="82"/>
      <c r="F617" s="82"/>
      <c r="G617" s="82"/>
      <c r="H617" s="82"/>
      <c r="I617" s="82"/>
      <c r="J617" s="68"/>
      <c r="K617" s="83"/>
      <c r="L617" s="83"/>
      <c r="M617" s="83"/>
      <c r="N617" s="63"/>
      <c r="O617" s="63"/>
      <c r="P617" s="84"/>
      <c r="Q617" s="250"/>
      <c r="R617" s="80"/>
      <c r="S617" s="250"/>
      <c r="T617" s="80"/>
      <c r="U617" s="80"/>
      <c r="V617" s="63"/>
      <c r="W617" s="85"/>
      <c r="X617" s="63"/>
      <c r="Y617" s="63"/>
      <c r="Z617" s="63"/>
      <c r="AA617" s="63"/>
      <c r="AB617" s="63"/>
      <c r="AC617" s="63"/>
      <c r="AD617" s="63"/>
      <c r="AE617" s="63"/>
      <c r="AF617" s="63"/>
      <c r="AG617" s="63"/>
      <c r="AH617" s="413"/>
      <c r="AI617" s="63"/>
    </row>
    <row r="618" spans="1:35" ht="15.75" customHeight="1">
      <c r="A618" s="81"/>
      <c r="B618" s="81"/>
      <c r="C618" s="82"/>
      <c r="D618" s="82"/>
      <c r="E618" s="82"/>
      <c r="F618" s="82"/>
      <c r="G618" s="82"/>
      <c r="H618" s="82"/>
      <c r="I618" s="82"/>
      <c r="J618" s="68"/>
      <c r="K618" s="83"/>
      <c r="L618" s="83"/>
      <c r="M618" s="83"/>
      <c r="N618" s="63"/>
      <c r="O618" s="63"/>
      <c r="P618" s="84"/>
      <c r="Q618" s="250"/>
      <c r="R618" s="80"/>
      <c r="S618" s="250"/>
      <c r="T618" s="80"/>
      <c r="U618" s="80"/>
      <c r="V618" s="63"/>
      <c r="W618" s="85"/>
      <c r="X618" s="63"/>
      <c r="Y618" s="63"/>
      <c r="Z618" s="63"/>
      <c r="AA618" s="63"/>
      <c r="AB618" s="63"/>
      <c r="AC618" s="63"/>
      <c r="AD618" s="63"/>
      <c r="AE618" s="63"/>
      <c r="AF618" s="63"/>
      <c r="AG618" s="63"/>
      <c r="AH618" s="413"/>
      <c r="AI618" s="63"/>
    </row>
    <row r="619" spans="1:35" ht="15.75" customHeight="1">
      <c r="A619" s="81"/>
      <c r="B619" s="81"/>
      <c r="C619" s="82"/>
      <c r="D619" s="82"/>
      <c r="E619" s="82"/>
      <c r="F619" s="82"/>
      <c r="G619" s="82"/>
      <c r="H619" s="82"/>
      <c r="I619" s="82"/>
      <c r="J619" s="68"/>
      <c r="K619" s="83"/>
      <c r="L619" s="83"/>
      <c r="M619" s="83"/>
      <c r="N619" s="63"/>
      <c r="O619" s="63"/>
      <c r="P619" s="84"/>
      <c r="Q619" s="250"/>
      <c r="R619" s="80"/>
      <c r="S619" s="250"/>
      <c r="T619" s="80"/>
      <c r="U619" s="80"/>
      <c r="V619" s="63"/>
      <c r="W619" s="85"/>
      <c r="X619" s="63"/>
      <c r="Y619" s="63"/>
      <c r="Z619" s="63"/>
      <c r="AA619" s="63"/>
      <c r="AB619" s="63"/>
      <c r="AC619" s="63"/>
      <c r="AD619" s="63"/>
      <c r="AE619" s="63"/>
      <c r="AF619" s="63"/>
      <c r="AG619" s="63"/>
      <c r="AH619" s="413"/>
      <c r="AI619" s="63"/>
    </row>
    <row r="620" spans="1:35" ht="15.75" customHeight="1">
      <c r="A620" s="81"/>
      <c r="B620" s="81"/>
      <c r="C620" s="82"/>
      <c r="D620" s="82"/>
      <c r="E620" s="82"/>
      <c r="F620" s="82"/>
      <c r="G620" s="82"/>
      <c r="H620" s="82"/>
      <c r="I620" s="82"/>
      <c r="J620" s="68"/>
      <c r="K620" s="83"/>
      <c r="L620" s="83"/>
      <c r="M620" s="83"/>
      <c r="N620" s="63"/>
      <c r="O620" s="63"/>
      <c r="P620" s="84"/>
      <c r="Q620" s="250"/>
      <c r="R620" s="80"/>
      <c r="S620" s="250"/>
      <c r="T620" s="80"/>
      <c r="U620" s="80"/>
      <c r="V620" s="63"/>
      <c r="W620" s="85"/>
      <c r="X620" s="63"/>
      <c r="Y620" s="63"/>
      <c r="Z620" s="63"/>
      <c r="AA620" s="63"/>
      <c r="AB620" s="63"/>
      <c r="AC620" s="63"/>
      <c r="AD620" s="63"/>
      <c r="AE620" s="63"/>
      <c r="AF620" s="63"/>
      <c r="AG620" s="63"/>
      <c r="AH620" s="413"/>
      <c r="AI620" s="63"/>
    </row>
    <row r="621" spans="1:35" ht="15.75" customHeight="1">
      <c r="A621" s="81"/>
      <c r="B621" s="81"/>
      <c r="C621" s="82"/>
      <c r="D621" s="82"/>
      <c r="E621" s="82"/>
      <c r="F621" s="82"/>
      <c r="G621" s="82"/>
      <c r="H621" s="82"/>
      <c r="I621" s="82"/>
      <c r="J621" s="68"/>
      <c r="K621" s="83"/>
      <c r="L621" s="83"/>
      <c r="M621" s="83"/>
      <c r="N621" s="63"/>
      <c r="O621" s="63"/>
      <c r="P621" s="84"/>
      <c r="Q621" s="250"/>
      <c r="R621" s="80"/>
      <c r="S621" s="250"/>
      <c r="T621" s="80"/>
      <c r="U621" s="80"/>
      <c r="V621" s="63"/>
      <c r="W621" s="85"/>
      <c r="X621" s="63"/>
      <c r="Y621" s="63"/>
      <c r="Z621" s="63"/>
      <c r="AA621" s="63"/>
      <c r="AB621" s="63"/>
      <c r="AC621" s="63"/>
      <c r="AD621" s="63"/>
      <c r="AE621" s="63"/>
      <c r="AF621" s="63"/>
      <c r="AG621" s="63"/>
      <c r="AH621" s="413"/>
      <c r="AI621" s="63"/>
    </row>
    <row r="622" spans="1:35" ht="15.75" customHeight="1">
      <c r="A622" s="81"/>
      <c r="B622" s="81"/>
      <c r="C622" s="82"/>
      <c r="D622" s="82"/>
      <c r="E622" s="82"/>
      <c r="F622" s="82"/>
      <c r="G622" s="82"/>
      <c r="H622" s="82"/>
      <c r="I622" s="82"/>
      <c r="J622" s="68"/>
      <c r="K622" s="83"/>
      <c r="L622" s="83"/>
      <c r="M622" s="83"/>
      <c r="N622" s="63"/>
      <c r="O622" s="63"/>
      <c r="P622" s="84"/>
      <c r="Q622" s="250"/>
      <c r="R622" s="80"/>
      <c r="S622" s="250"/>
      <c r="T622" s="80"/>
      <c r="U622" s="80"/>
      <c r="V622" s="63"/>
      <c r="W622" s="85"/>
      <c r="X622" s="63"/>
      <c r="Y622" s="63"/>
      <c r="Z622" s="63"/>
      <c r="AA622" s="63"/>
      <c r="AB622" s="63"/>
      <c r="AC622" s="63"/>
      <c r="AD622" s="63"/>
      <c r="AE622" s="63"/>
      <c r="AF622" s="63"/>
      <c r="AG622" s="63"/>
      <c r="AH622" s="413"/>
      <c r="AI622" s="63"/>
    </row>
    <row r="623" spans="1:35" ht="15.75" customHeight="1">
      <c r="A623" s="81"/>
      <c r="B623" s="81"/>
      <c r="C623" s="82"/>
      <c r="D623" s="82"/>
      <c r="E623" s="82"/>
      <c r="F623" s="82"/>
      <c r="G623" s="82"/>
      <c r="H623" s="82"/>
      <c r="I623" s="82"/>
      <c r="J623" s="68"/>
      <c r="K623" s="83"/>
      <c r="L623" s="83"/>
      <c r="M623" s="83"/>
      <c r="N623" s="63"/>
      <c r="O623" s="63"/>
      <c r="P623" s="84"/>
      <c r="Q623" s="250"/>
      <c r="R623" s="80"/>
      <c r="S623" s="250"/>
      <c r="T623" s="80"/>
      <c r="U623" s="80"/>
      <c r="V623" s="63"/>
      <c r="W623" s="85"/>
      <c r="X623" s="63"/>
      <c r="Y623" s="63"/>
      <c r="Z623" s="63"/>
      <c r="AA623" s="63"/>
      <c r="AB623" s="63"/>
      <c r="AC623" s="63"/>
      <c r="AD623" s="63"/>
      <c r="AE623" s="63"/>
      <c r="AF623" s="63"/>
      <c r="AG623" s="63"/>
      <c r="AH623" s="413"/>
      <c r="AI623" s="63"/>
    </row>
    <row r="624" spans="1:35" ht="15.75" customHeight="1">
      <c r="A624" s="81"/>
      <c r="B624" s="81"/>
      <c r="C624" s="82"/>
      <c r="D624" s="82"/>
      <c r="E624" s="82"/>
      <c r="F624" s="82"/>
      <c r="G624" s="82"/>
      <c r="H624" s="82"/>
      <c r="I624" s="82"/>
      <c r="J624" s="68"/>
      <c r="K624" s="83"/>
      <c r="L624" s="83"/>
      <c r="M624" s="83"/>
      <c r="N624" s="63"/>
      <c r="O624" s="63"/>
      <c r="P624" s="84"/>
      <c r="Q624" s="250"/>
      <c r="R624" s="80"/>
      <c r="S624" s="250"/>
      <c r="T624" s="80"/>
      <c r="U624" s="80"/>
      <c r="V624" s="63"/>
      <c r="W624" s="85"/>
      <c r="X624" s="63"/>
      <c r="Y624" s="63"/>
      <c r="Z624" s="63"/>
      <c r="AA624" s="63"/>
      <c r="AB624" s="63"/>
      <c r="AC624" s="63"/>
      <c r="AD624" s="63"/>
      <c r="AE624" s="63"/>
      <c r="AF624" s="63"/>
      <c r="AG624" s="63"/>
      <c r="AH624" s="413"/>
      <c r="AI624" s="63"/>
    </row>
    <row r="625" spans="1:35" ht="15.75" customHeight="1">
      <c r="A625" s="81"/>
      <c r="B625" s="81"/>
      <c r="C625" s="82"/>
      <c r="D625" s="82"/>
      <c r="E625" s="82"/>
      <c r="F625" s="82"/>
      <c r="G625" s="82"/>
      <c r="H625" s="82"/>
      <c r="I625" s="82"/>
      <c r="J625" s="68"/>
      <c r="K625" s="83"/>
      <c r="L625" s="83"/>
      <c r="M625" s="83"/>
      <c r="N625" s="63"/>
      <c r="O625" s="63"/>
      <c r="P625" s="84"/>
      <c r="Q625" s="250"/>
      <c r="R625" s="80"/>
      <c r="S625" s="250"/>
      <c r="T625" s="80"/>
      <c r="U625" s="80"/>
      <c r="V625" s="63"/>
      <c r="W625" s="85"/>
      <c r="X625" s="63"/>
      <c r="Y625" s="63"/>
      <c r="Z625" s="63"/>
      <c r="AA625" s="63"/>
      <c r="AB625" s="63"/>
      <c r="AC625" s="63"/>
      <c r="AD625" s="63"/>
      <c r="AE625" s="63"/>
      <c r="AF625" s="63"/>
      <c r="AG625" s="63"/>
      <c r="AH625" s="413"/>
      <c r="AI625" s="63"/>
    </row>
    <row r="626" spans="1:35" ht="15.75" customHeight="1">
      <c r="A626" s="81"/>
      <c r="B626" s="81"/>
      <c r="C626" s="82"/>
      <c r="D626" s="82"/>
      <c r="E626" s="82"/>
      <c r="F626" s="82"/>
      <c r="G626" s="82"/>
      <c r="H626" s="82"/>
      <c r="I626" s="82"/>
      <c r="J626" s="68"/>
      <c r="K626" s="83"/>
      <c r="L626" s="83"/>
      <c r="M626" s="83"/>
      <c r="N626" s="63"/>
      <c r="O626" s="63"/>
      <c r="P626" s="84"/>
      <c r="Q626" s="250"/>
      <c r="R626" s="80"/>
      <c r="S626" s="250"/>
      <c r="T626" s="80"/>
      <c r="U626" s="80"/>
      <c r="V626" s="63"/>
      <c r="W626" s="85"/>
      <c r="X626" s="63"/>
      <c r="Y626" s="63"/>
      <c r="Z626" s="63"/>
      <c r="AA626" s="63"/>
      <c r="AB626" s="63"/>
      <c r="AC626" s="63"/>
      <c r="AD626" s="63"/>
      <c r="AE626" s="63"/>
      <c r="AF626" s="63"/>
      <c r="AG626" s="63"/>
      <c r="AH626" s="413"/>
      <c r="AI626" s="63"/>
    </row>
    <row r="627" spans="1:35" ht="15.75" customHeight="1">
      <c r="A627" s="81"/>
      <c r="B627" s="81"/>
      <c r="C627" s="82"/>
      <c r="D627" s="82"/>
      <c r="E627" s="82"/>
      <c r="F627" s="82"/>
      <c r="G627" s="82"/>
      <c r="H627" s="82"/>
      <c r="I627" s="82"/>
      <c r="J627" s="68"/>
      <c r="K627" s="83"/>
      <c r="L627" s="83"/>
      <c r="M627" s="83"/>
      <c r="N627" s="63"/>
      <c r="O627" s="63"/>
      <c r="P627" s="84"/>
      <c r="Q627" s="250"/>
      <c r="R627" s="80"/>
      <c r="S627" s="250"/>
      <c r="T627" s="80"/>
      <c r="U627" s="80"/>
      <c r="V627" s="63"/>
      <c r="W627" s="85"/>
      <c r="X627" s="63"/>
      <c r="Y627" s="63"/>
      <c r="Z627" s="63"/>
      <c r="AA627" s="63"/>
      <c r="AB627" s="63"/>
      <c r="AC627" s="63"/>
      <c r="AD627" s="63"/>
      <c r="AE627" s="63"/>
      <c r="AF627" s="63"/>
      <c r="AG627" s="63"/>
      <c r="AH627" s="413"/>
      <c r="AI627" s="63"/>
    </row>
    <row r="628" spans="1:35" ht="15.75" customHeight="1">
      <c r="A628" s="81"/>
      <c r="B628" s="81"/>
      <c r="C628" s="82"/>
      <c r="D628" s="82"/>
      <c r="E628" s="82"/>
      <c r="F628" s="82"/>
      <c r="G628" s="82"/>
      <c r="H628" s="82"/>
      <c r="I628" s="82"/>
      <c r="J628" s="68"/>
      <c r="K628" s="83"/>
      <c r="L628" s="83"/>
      <c r="M628" s="83"/>
      <c r="N628" s="63"/>
      <c r="O628" s="63"/>
      <c r="P628" s="84"/>
      <c r="Q628" s="250"/>
      <c r="R628" s="80"/>
      <c r="S628" s="250"/>
      <c r="T628" s="80"/>
      <c r="U628" s="80"/>
      <c r="V628" s="63"/>
      <c r="W628" s="85"/>
      <c r="X628" s="63"/>
      <c r="Y628" s="63"/>
      <c r="Z628" s="63"/>
      <c r="AA628" s="63"/>
      <c r="AB628" s="63"/>
      <c r="AC628" s="63"/>
      <c r="AD628" s="63"/>
      <c r="AE628" s="63"/>
      <c r="AF628" s="63"/>
      <c r="AG628" s="63"/>
      <c r="AH628" s="413"/>
      <c r="AI628" s="63"/>
    </row>
    <row r="629" spans="1:35" ht="15.75" customHeight="1">
      <c r="A629" s="81"/>
      <c r="B629" s="81"/>
      <c r="C629" s="82"/>
      <c r="D629" s="82"/>
      <c r="E629" s="82"/>
      <c r="F629" s="82"/>
      <c r="G629" s="82"/>
      <c r="H629" s="82"/>
      <c r="I629" s="82"/>
      <c r="J629" s="68"/>
      <c r="K629" s="83"/>
      <c r="L629" s="83"/>
      <c r="M629" s="83"/>
      <c r="N629" s="63"/>
      <c r="O629" s="63"/>
      <c r="P629" s="84"/>
      <c r="Q629" s="250"/>
      <c r="R629" s="80"/>
      <c r="S629" s="250"/>
      <c r="T629" s="80"/>
      <c r="U629" s="80"/>
      <c r="V629" s="63"/>
      <c r="W629" s="85"/>
      <c r="X629" s="63"/>
      <c r="Y629" s="63"/>
      <c r="Z629" s="63"/>
      <c r="AA629" s="63"/>
      <c r="AB629" s="63"/>
      <c r="AC629" s="63"/>
      <c r="AD629" s="63"/>
      <c r="AE629" s="63"/>
      <c r="AF629" s="63"/>
      <c r="AG629" s="63"/>
      <c r="AH629" s="413"/>
      <c r="AI629" s="63"/>
    </row>
    <row r="630" spans="1:35" ht="15.75" customHeight="1">
      <c r="A630" s="81"/>
      <c r="B630" s="81"/>
      <c r="C630" s="82"/>
      <c r="D630" s="82"/>
      <c r="E630" s="82"/>
      <c r="F630" s="82"/>
      <c r="G630" s="82"/>
      <c r="H630" s="82"/>
      <c r="I630" s="82"/>
      <c r="J630" s="68"/>
      <c r="K630" s="83"/>
      <c r="L630" s="83"/>
      <c r="M630" s="83"/>
      <c r="N630" s="63"/>
      <c r="O630" s="63"/>
      <c r="P630" s="84"/>
      <c r="Q630" s="250"/>
      <c r="R630" s="80"/>
      <c r="S630" s="250"/>
      <c r="T630" s="80"/>
      <c r="U630" s="80"/>
      <c r="V630" s="63"/>
      <c r="W630" s="85"/>
      <c r="X630" s="63"/>
      <c r="Y630" s="63"/>
      <c r="Z630" s="63"/>
      <c r="AA630" s="63"/>
      <c r="AB630" s="63"/>
      <c r="AC630" s="63"/>
      <c r="AD630" s="63"/>
      <c r="AE630" s="63"/>
      <c r="AF630" s="63"/>
      <c r="AG630" s="63"/>
      <c r="AH630" s="413"/>
      <c r="AI630" s="63"/>
    </row>
    <row r="631" spans="1:35" ht="15.75" customHeight="1">
      <c r="A631" s="81"/>
      <c r="B631" s="81"/>
      <c r="C631" s="82"/>
      <c r="D631" s="82"/>
      <c r="E631" s="82"/>
      <c r="F631" s="82"/>
      <c r="G631" s="82"/>
      <c r="H631" s="82"/>
      <c r="I631" s="82"/>
      <c r="J631" s="68"/>
      <c r="K631" s="83"/>
      <c r="L631" s="83"/>
      <c r="M631" s="83"/>
      <c r="N631" s="63"/>
      <c r="O631" s="63"/>
      <c r="P631" s="84"/>
      <c r="Q631" s="250"/>
      <c r="R631" s="80"/>
      <c r="S631" s="250"/>
      <c r="T631" s="80"/>
      <c r="U631" s="80"/>
      <c r="V631" s="63"/>
      <c r="W631" s="85"/>
      <c r="X631" s="63"/>
      <c r="Y631" s="63"/>
      <c r="Z631" s="63"/>
      <c r="AA631" s="63"/>
      <c r="AB631" s="63"/>
      <c r="AC631" s="63"/>
      <c r="AD631" s="63"/>
      <c r="AE631" s="63"/>
      <c r="AF631" s="63"/>
      <c r="AG631" s="63"/>
      <c r="AH631" s="413"/>
      <c r="AI631" s="63"/>
    </row>
    <row r="632" spans="1:35" ht="15.75" customHeight="1">
      <c r="A632" s="81"/>
      <c r="B632" s="81"/>
      <c r="C632" s="82"/>
      <c r="D632" s="82"/>
      <c r="E632" s="82"/>
      <c r="F632" s="82"/>
      <c r="G632" s="82"/>
      <c r="H632" s="82"/>
      <c r="I632" s="82"/>
      <c r="J632" s="68"/>
      <c r="K632" s="83"/>
      <c r="L632" s="83"/>
      <c r="M632" s="83"/>
      <c r="N632" s="63"/>
      <c r="O632" s="63"/>
      <c r="P632" s="84"/>
      <c r="Q632" s="250"/>
      <c r="R632" s="80"/>
      <c r="S632" s="250"/>
      <c r="T632" s="80"/>
      <c r="U632" s="80"/>
      <c r="V632" s="63"/>
      <c r="W632" s="85"/>
      <c r="X632" s="63"/>
      <c r="Y632" s="63"/>
      <c r="Z632" s="63"/>
      <c r="AA632" s="63"/>
      <c r="AB632" s="63"/>
      <c r="AC632" s="63"/>
      <c r="AD632" s="63"/>
      <c r="AE632" s="63"/>
      <c r="AF632" s="63"/>
      <c r="AG632" s="63"/>
      <c r="AH632" s="413"/>
      <c r="AI632" s="63"/>
    </row>
    <row r="633" spans="1:35" ht="15.75" customHeight="1">
      <c r="A633" s="81"/>
      <c r="B633" s="81"/>
      <c r="C633" s="82"/>
      <c r="D633" s="82"/>
      <c r="E633" s="82"/>
      <c r="F633" s="82"/>
      <c r="G633" s="82"/>
      <c r="H633" s="82"/>
      <c r="I633" s="82"/>
      <c r="J633" s="68"/>
      <c r="K633" s="83"/>
      <c r="L633" s="83"/>
      <c r="M633" s="83"/>
      <c r="N633" s="63"/>
      <c r="O633" s="63"/>
      <c r="P633" s="84"/>
      <c r="Q633" s="250"/>
      <c r="R633" s="80"/>
      <c r="S633" s="250"/>
      <c r="T633" s="80"/>
      <c r="U633" s="80"/>
      <c r="V633" s="63"/>
      <c r="W633" s="85"/>
      <c r="X633" s="63"/>
      <c r="Y633" s="63"/>
      <c r="Z633" s="63"/>
      <c r="AA633" s="63"/>
      <c r="AB633" s="63"/>
      <c r="AC633" s="63"/>
      <c r="AD633" s="63"/>
      <c r="AE633" s="63"/>
      <c r="AF633" s="63"/>
      <c r="AG633" s="63"/>
      <c r="AH633" s="413"/>
      <c r="AI633" s="63"/>
    </row>
    <row r="634" spans="1:35" ht="15.75" customHeight="1">
      <c r="A634" s="81"/>
      <c r="B634" s="81"/>
      <c r="C634" s="82"/>
      <c r="D634" s="82"/>
      <c r="E634" s="82"/>
      <c r="F634" s="82"/>
      <c r="G634" s="82"/>
      <c r="H634" s="82"/>
      <c r="I634" s="82"/>
      <c r="J634" s="68"/>
      <c r="K634" s="83"/>
      <c r="L634" s="83"/>
      <c r="M634" s="83"/>
      <c r="N634" s="63"/>
      <c r="O634" s="63"/>
      <c r="P634" s="84"/>
      <c r="Q634" s="250"/>
      <c r="R634" s="80"/>
      <c r="S634" s="250"/>
      <c r="T634" s="80"/>
      <c r="U634" s="80"/>
      <c r="V634" s="63"/>
      <c r="W634" s="85"/>
      <c r="X634" s="63"/>
      <c r="Y634" s="63"/>
      <c r="Z634" s="63"/>
      <c r="AA634" s="63"/>
      <c r="AB634" s="63"/>
      <c r="AC634" s="63"/>
      <c r="AD634" s="63"/>
      <c r="AE634" s="63"/>
      <c r="AF634" s="63"/>
      <c r="AG634" s="63"/>
      <c r="AH634" s="413"/>
      <c r="AI634" s="63"/>
    </row>
    <row r="635" spans="1:35" ht="15.75" customHeight="1">
      <c r="A635" s="81"/>
      <c r="B635" s="81"/>
      <c r="C635" s="82"/>
      <c r="D635" s="82"/>
      <c r="E635" s="82"/>
      <c r="F635" s="82"/>
      <c r="G635" s="82"/>
      <c r="H635" s="82"/>
      <c r="I635" s="82"/>
      <c r="J635" s="68"/>
      <c r="K635" s="83"/>
      <c r="L635" s="83"/>
      <c r="M635" s="83"/>
      <c r="N635" s="63"/>
      <c r="O635" s="63"/>
      <c r="P635" s="84"/>
      <c r="Q635" s="250"/>
      <c r="R635" s="80"/>
      <c r="S635" s="250"/>
      <c r="T635" s="80"/>
      <c r="U635" s="80"/>
      <c r="V635" s="63"/>
      <c r="W635" s="85"/>
      <c r="X635" s="63"/>
      <c r="Y635" s="63"/>
      <c r="Z635" s="63"/>
      <c r="AA635" s="63"/>
      <c r="AB635" s="63"/>
      <c r="AC635" s="63"/>
      <c r="AD635" s="63"/>
      <c r="AE635" s="63"/>
      <c r="AF635" s="63"/>
      <c r="AG635" s="63"/>
      <c r="AH635" s="413"/>
      <c r="AI635" s="63"/>
    </row>
    <row r="636" spans="1:35" ht="15.75" customHeight="1">
      <c r="A636" s="81"/>
      <c r="B636" s="81"/>
      <c r="C636" s="82"/>
      <c r="D636" s="82"/>
      <c r="E636" s="82"/>
      <c r="F636" s="82"/>
      <c r="G636" s="82"/>
      <c r="H636" s="82"/>
      <c r="I636" s="82"/>
      <c r="J636" s="68"/>
      <c r="K636" s="83"/>
      <c r="L636" s="83"/>
      <c r="M636" s="83"/>
      <c r="N636" s="63"/>
      <c r="O636" s="63"/>
      <c r="P636" s="84"/>
      <c r="Q636" s="250"/>
      <c r="R636" s="80"/>
      <c r="S636" s="250"/>
      <c r="T636" s="80"/>
      <c r="U636" s="80"/>
      <c r="V636" s="63"/>
      <c r="W636" s="85"/>
      <c r="X636" s="63"/>
      <c r="Y636" s="63"/>
      <c r="Z636" s="63"/>
      <c r="AA636" s="63"/>
      <c r="AB636" s="63"/>
      <c r="AC636" s="63"/>
      <c r="AD636" s="63"/>
      <c r="AE636" s="63"/>
      <c r="AF636" s="63"/>
      <c r="AG636" s="63"/>
      <c r="AH636" s="413"/>
      <c r="AI636" s="63"/>
    </row>
    <row r="637" spans="1:35" ht="15.75" customHeight="1">
      <c r="A637" s="81"/>
      <c r="B637" s="81"/>
      <c r="C637" s="82"/>
      <c r="D637" s="82"/>
      <c r="E637" s="82"/>
      <c r="F637" s="82"/>
      <c r="G637" s="82"/>
      <c r="H637" s="82"/>
      <c r="I637" s="82"/>
      <c r="J637" s="68"/>
      <c r="K637" s="83"/>
      <c r="L637" s="83"/>
      <c r="M637" s="83"/>
      <c r="N637" s="63"/>
      <c r="O637" s="63"/>
      <c r="P637" s="84"/>
      <c r="Q637" s="250"/>
      <c r="R637" s="80"/>
      <c r="S637" s="250"/>
      <c r="T637" s="80"/>
      <c r="U637" s="80"/>
      <c r="V637" s="63"/>
      <c r="W637" s="85"/>
      <c r="X637" s="63"/>
      <c r="Y637" s="63"/>
      <c r="Z637" s="63"/>
      <c r="AA637" s="63"/>
      <c r="AB637" s="63"/>
      <c r="AC637" s="63"/>
      <c r="AD637" s="63"/>
      <c r="AE637" s="63"/>
      <c r="AF637" s="63"/>
      <c r="AG637" s="63"/>
      <c r="AH637" s="413"/>
      <c r="AI637" s="63"/>
    </row>
    <row r="638" spans="1:35" ht="15.75" customHeight="1">
      <c r="A638" s="81"/>
      <c r="B638" s="81"/>
      <c r="C638" s="82"/>
      <c r="D638" s="82"/>
      <c r="E638" s="82"/>
      <c r="F638" s="82"/>
      <c r="G638" s="82"/>
      <c r="H638" s="82"/>
      <c r="I638" s="82"/>
      <c r="J638" s="68"/>
      <c r="K638" s="83"/>
      <c r="L638" s="83"/>
      <c r="M638" s="83"/>
      <c r="N638" s="63"/>
      <c r="O638" s="63"/>
      <c r="P638" s="84"/>
      <c r="Q638" s="250"/>
      <c r="R638" s="80"/>
      <c r="S638" s="250"/>
      <c r="T638" s="80"/>
      <c r="U638" s="80"/>
      <c r="V638" s="63"/>
      <c r="W638" s="85"/>
      <c r="X638" s="63"/>
      <c r="Y638" s="63"/>
      <c r="Z638" s="63"/>
      <c r="AA638" s="63"/>
      <c r="AB638" s="63"/>
      <c r="AC638" s="63"/>
      <c r="AD638" s="63"/>
      <c r="AE638" s="63"/>
      <c r="AF638" s="63"/>
      <c r="AG638" s="63"/>
      <c r="AH638" s="413"/>
      <c r="AI638" s="63"/>
    </row>
    <row r="639" spans="1:35" ht="15.75" customHeight="1">
      <c r="A639" s="81"/>
      <c r="B639" s="81"/>
      <c r="C639" s="82"/>
      <c r="D639" s="82"/>
      <c r="E639" s="82"/>
      <c r="F639" s="82"/>
      <c r="G639" s="82"/>
      <c r="H639" s="82"/>
      <c r="I639" s="82"/>
      <c r="J639" s="68"/>
      <c r="K639" s="83"/>
      <c r="L639" s="83"/>
      <c r="M639" s="83"/>
      <c r="N639" s="63"/>
      <c r="O639" s="63"/>
      <c r="P639" s="84"/>
      <c r="Q639" s="250"/>
      <c r="R639" s="80"/>
      <c r="S639" s="250"/>
      <c r="T639" s="80"/>
      <c r="U639" s="80"/>
      <c r="V639" s="63"/>
      <c r="W639" s="85"/>
      <c r="X639" s="63"/>
      <c r="Y639" s="63"/>
      <c r="Z639" s="63"/>
      <c r="AA639" s="63"/>
      <c r="AB639" s="63"/>
      <c r="AC639" s="63"/>
      <c r="AD639" s="63"/>
      <c r="AE639" s="63"/>
      <c r="AF639" s="63"/>
      <c r="AG639" s="63"/>
      <c r="AH639" s="413"/>
      <c r="AI639" s="63"/>
    </row>
    <row r="640" spans="1:35" ht="15.75" customHeight="1">
      <c r="A640" s="81"/>
      <c r="B640" s="81"/>
      <c r="C640" s="82"/>
      <c r="D640" s="82"/>
      <c r="E640" s="82"/>
      <c r="F640" s="82"/>
      <c r="G640" s="82"/>
      <c r="H640" s="82"/>
      <c r="I640" s="82"/>
      <c r="J640" s="68"/>
      <c r="K640" s="83"/>
      <c r="L640" s="83"/>
      <c r="M640" s="83"/>
      <c r="N640" s="63"/>
      <c r="O640" s="63"/>
      <c r="P640" s="84"/>
      <c r="Q640" s="250"/>
      <c r="R640" s="80"/>
      <c r="S640" s="250"/>
      <c r="T640" s="80"/>
      <c r="U640" s="80"/>
      <c r="V640" s="63"/>
      <c r="W640" s="85"/>
      <c r="X640" s="63"/>
      <c r="Y640" s="63"/>
      <c r="Z640" s="63"/>
      <c r="AA640" s="63"/>
      <c r="AB640" s="63"/>
      <c r="AC640" s="63"/>
      <c r="AD640" s="63"/>
      <c r="AE640" s="63"/>
      <c r="AF640" s="63"/>
      <c r="AG640" s="63"/>
      <c r="AH640" s="413"/>
      <c r="AI640" s="63"/>
    </row>
    <row r="641" spans="1:35" ht="15.75" customHeight="1">
      <c r="A641" s="81"/>
      <c r="B641" s="81"/>
      <c r="C641" s="82"/>
      <c r="D641" s="82"/>
      <c r="E641" s="82"/>
      <c r="F641" s="82"/>
      <c r="G641" s="82"/>
      <c r="H641" s="82"/>
      <c r="I641" s="82"/>
      <c r="J641" s="68"/>
      <c r="K641" s="83"/>
      <c r="L641" s="83"/>
      <c r="M641" s="83"/>
      <c r="N641" s="63"/>
      <c r="O641" s="63"/>
      <c r="P641" s="84"/>
      <c r="Q641" s="250"/>
      <c r="R641" s="80"/>
      <c r="S641" s="250"/>
      <c r="T641" s="80"/>
      <c r="U641" s="80"/>
      <c r="V641" s="63"/>
      <c r="W641" s="85"/>
      <c r="X641" s="63"/>
      <c r="Y641" s="63"/>
      <c r="Z641" s="63"/>
      <c r="AA641" s="63"/>
      <c r="AB641" s="63"/>
      <c r="AC641" s="63"/>
      <c r="AD641" s="63"/>
      <c r="AE641" s="63"/>
      <c r="AF641" s="63"/>
      <c r="AG641" s="63"/>
      <c r="AH641" s="413"/>
      <c r="AI641" s="63"/>
    </row>
    <row r="642" spans="1:35" ht="15.75" customHeight="1">
      <c r="A642" s="81"/>
      <c r="B642" s="81"/>
      <c r="C642" s="82"/>
      <c r="D642" s="82"/>
      <c r="E642" s="82"/>
      <c r="F642" s="82"/>
      <c r="G642" s="82"/>
      <c r="H642" s="82"/>
      <c r="I642" s="82"/>
      <c r="J642" s="68"/>
      <c r="K642" s="83"/>
      <c r="L642" s="83"/>
      <c r="M642" s="83"/>
      <c r="N642" s="63"/>
      <c r="O642" s="63"/>
      <c r="P642" s="84"/>
      <c r="Q642" s="250"/>
      <c r="R642" s="80"/>
      <c r="S642" s="250"/>
      <c r="T642" s="80"/>
      <c r="U642" s="80"/>
      <c r="V642" s="63"/>
      <c r="W642" s="85"/>
      <c r="X642" s="63"/>
      <c r="Y642" s="63"/>
      <c r="Z642" s="63"/>
      <c r="AA642" s="63"/>
      <c r="AB642" s="63"/>
      <c r="AC642" s="63"/>
      <c r="AD642" s="63"/>
      <c r="AE642" s="63"/>
      <c r="AF642" s="63"/>
      <c r="AG642" s="63"/>
      <c r="AH642" s="413"/>
      <c r="AI642" s="63"/>
    </row>
    <row r="643" spans="1:35" ht="15.75" customHeight="1">
      <c r="A643" s="81"/>
      <c r="B643" s="81"/>
      <c r="C643" s="82"/>
      <c r="D643" s="82"/>
      <c r="E643" s="82"/>
      <c r="F643" s="82"/>
      <c r="G643" s="82"/>
      <c r="H643" s="82"/>
      <c r="I643" s="82"/>
      <c r="J643" s="68"/>
      <c r="K643" s="83"/>
      <c r="L643" s="83"/>
      <c r="M643" s="83"/>
      <c r="N643" s="63"/>
      <c r="O643" s="63"/>
      <c r="P643" s="84"/>
      <c r="Q643" s="250"/>
      <c r="R643" s="80"/>
      <c r="S643" s="250"/>
      <c r="T643" s="80"/>
      <c r="U643" s="80"/>
      <c r="V643" s="63"/>
      <c r="W643" s="85"/>
      <c r="X643" s="63"/>
      <c r="Y643" s="63"/>
      <c r="Z643" s="63"/>
      <c r="AA643" s="63"/>
      <c r="AB643" s="63"/>
      <c r="AC643" s="63"/>
      <c r="AD643" s="63"/>
      <c r="AE643" s="63"/>
      <c r="AF643" s="63"/>
      <c r="AG643" s="63"/>
      <c r="AH643" s="413"/>
      <c r="AI643" s="63"/>
    </row>
    <row r="644" spans="1:35" ht="15.75" customHeight="1">
      <c r="A644" s="81"/>
      <c r="B644" s="81"/>
      <c r="C644" s="82"/>
      <c r="D644" s="82"/>
      <c r="E644" s="82"/>
      <c r="F644" s="82"/>
      <c r="G644" s="82"/>
      <c r="H644" s="82"/>
      <c r="I644" s="82"/>
      <c r="J644" s="68"/>
      <c r="K644" s="83"/>
      <c r="L644" s="83"/>
      <c r="M644" s="83"/>
      <c r="N644" s="63"/>
      <c r="O644" s="63"/>
      <c r="P644" s="84"/>
      <c r="Q644" s="250"/>
      <c r="R644" s="80"/>
      <c r="S644" s="250"/>
      <c r="T644" s="80"/>
      <c r="U644" s="80"/>
      <c r="V644" s="63"/>
      <c r="W644" s="85"/>
      <c r="X644" s="63"/>
      <c r="Y644" s="63"/>
      <c r="Z644" s="63"/>
      <c r="AA644" s="63"/>
      <c r="AB644" s="63"/>
      <c r="AC644" s="63"/>
      <c r="AD644" s="63"/>
      <c r="AE644" s="63"/>
      <c r="AF644" s="63"/>
      <c r="AG644" s="63"/>
      <c r="AH644" s="413"/>
      <c r="AI644" s="63"/>
    </row>
    <row r="645" spans="1:35" ht="15.75" customHeight="1">
      <c r="A645" s="81"/>
      <c r="B645" s="81"/>
      <c r="C645" s="82"/>
      <c r="D645" s="82"/>
      <c r="E645" s="82"/>
      <c r="F645" s="82"/>
      <c r="G645" s="82"/>
      <c r="H645" s="82"/>
      <c r="I645" s="82"/>
      <c r="J645" s="68"/>
      <c r="K645" s="83"/>
      <c r="L645" s="83"/>
      <c r="M645" s="83"/>
      <c r="N645" s="63"/>
      <c r="O645" s="63"/>
      <c r="P645" s="84"/>
      <c r="Q645" s="250"/>
      <c r="R645" s="80"/>
      <c r="S645" s="250"/>
      <c r="T645" s="80"/>
      <c r="U645" s="80"/>
      <c r="V645" s="63"/>
      <c r="W645" s="85"/>
      <c r="X645" s="63"/>
      <c r="Y645" s="63"/>
      <c r="Z645" s="63"/>
      <c r="AA645" s="63"/>
      <c r="AB645" s="63"/>
      <c r="AC645" s="63"/>
      <c r="AD645" s="63"/>
      <c r="AE645" s="63"/>
      <c r="AF645" s="63"/>
      <c r="AG645" s="63"/>
      <c r="AH645" s="413"/>
      <c r="AI645" s="63"/>
    </row>
    <row r="646" spans="1:35" ht="15.75" customHeight="1">
      <c r="A646" s="81"/>
      <c r="B646" s="81"/>
      <c r="C646" s="82"/>
      <c r="D646" s="82"/>
      <c r="E646" s="82"/>
      <c r="F646" s="82"/>
      <c r="G646" s="82"/>
      <c r="H646" s="82"/>
      <c r="I646" s="82"/>
      <c r="J646" s="68"/>
      <c r="K646" s="83"/>
      <c r="L646" s="83"/>
      <c r="M646" s="83"/>
      <c r="N646" s="63"/>
      <c r="O646" s="63"/>
      <c r="P646" s="84"/>
      <c r="Q646" s="250"/>
      <c r="R646" s="80"/>
      <c r="S646" s="250"/>
      <c r="T646" s="80"/>
      <c r="U646" s="80"/>
      <c r="V646" s="63"/>
      <c r="W646" s="85"/>
      <c r="X646" s="63"/>
      <c r="Y646" s="63"/>
      <c r="Z646" s="63"/>
      <c r="AA646" s="63"/>
      <c r="AB646" s="63"/>
      <c r="AC646" s="63"/>
      <c r="AD646" s="63"/>
      <c r="AE646" s="63"/>
      <c r="AF646" s="63"/>
      <c r="AG646" s="63"/>
      <c r="AH646" s="413"/>
      <c r="AI646" s="63"/>
    </row>
    <row r="647" spans="1:35" ht="15.75" customHeight="1">
      <c r="A647" s="81"/>
      <c r="B647" s="81"/>
      <c r="C647" s="82"/>
      <c r="D647" s="82"/>
      <c r="E647" s="82"/>
      <c r="F647" s="82"/>
      <c r="G647" s="82"/>
      <c r="H647" s="82"/>
      <c r="I647" s="82"/>
      <c r="J647" s="68"/>
      <c r="K647" s="83"/>
      <c r="L647" s="83"/>
      <c r="M647" s="83"/>
      <c r="N647" s="63"/>
      <c r="O647" s="63"/>
      <c r="P647" s="84"/>
      <c r="Q647" s="250"/>
      <c r="R647" s="80"/>
      <c r="S647" s="250"/>
      <c r="T647" s="80"/>
      <c r="U647" s="80"/>
      <c r="V647" s="63"/>
      <c r="W647" s="85"/>
      <c r="X647" s="63"/>
      <c r="Y647" s="63"/>
      <c r="Z647" s="63"/>
      <c r="AA647" s="63"/>
      <c r="AB647" s="63"/>
      <c r="AC647" s="63"/>
      <c r="AD647" s="63"/>
      <c r="AE647" s="63"/>
      <c r="AF647" s="63"/>
      <c r="AG647" s="63"/>
      <c r="AH647" s="413"/>
      <c r="AI647" s="63"/>
    </row>
    <row r="648" spans="1:35" ht="15.75" customHeight="1">
      <c r="A648" s="81"/>
      <c r="B648" s="81"/>
      <c r="C648" s="82"/>
      <c r="D648" s="82"/>
      <c r="E648" s="82"/>
      <c r="F648" s="82"/>
      <c r="G648" s="82"/>
      <c r="H648" s="82"/>
      <c r="I648" s="82"/>
      <c r="J648" s="68"/>
      <c r="K648" s="83"/>
      <c r="L648" s="83"/>
      <c r="M648" s="83"/>
      <c r="N648" s="63"/>
      <c r="O648" s="63"/>
      <c r="P648" s="84"/>
      <c r="Q648" s="250"/>
      <c r="R648" s="80"/>
      <c r="S648" s="250"/>
      <c r="T648" s="80"/>
      <c r="U648" s="80"/>
      <c r="V648" s="63"/>
      <c r="W648" s="85"/>
      <c r="X648" s="63"/>
      <c r="Y648" s="63"/>
      <c r="Z648" s="63"/>
      <c r="AA648" s="63"/>
      <c r="AB648" s="63"/>
      <c r="AC648" s="63"/>
      <c r="AD648" s="63"/>
      <c r="AE648" s="63"/>
      <c r="AF648" s="63"/>
      <c r="AG648" s="63"/>
      <c r="AH648" s="413"/>
      <c r="AI648" s="63"/>
    </row>
    <row r="649" spans="1:35" ht="15.75" customHeight="1">
      <c r="A649" s="81"/>
      <c r="B649" s="81"/>
      <c r="C649" s="82"/>
      <c r="D649" s="82"/>
      <c r="E649" s="82"/>
      <c r="F649" s="82"/>
      <c r="G649" s="82"/>
      <c r="H649" s="82"/>
      <c r="I649" s="82"/>
      <c r="J649" s="68"/>
      <c r="K649" s="83"/>
      <c r="L649" s="83"/>
      <c r="M649" s="83"/>
      <c r="N649" s="63"/>
      <c r="O649" s="63"/>
      <c r="P649" s="84"/>
      <c r="Q649" s="250"/>
      <c r="R649" s="80"/>
      <c r="S649" s="250"/>
      <c r="T649" s="80"/>
      <c r="U649" s="80"/>
      <c r="V649" s="63"/>
      <c r="W649" s="85"/>
      <c r="X649" s="63"/>
      <c r="Y649" s="63"/>
      <c r="Z649" s="63"/>
      <c r="AA649" s="63"/>
      <c r="AB649" s="63"/>
      <c r="AC649" s="63"/>
      <c r="AD649" s="63"/>
      <c r="AE649" s="63"/>
      <c r="AF649" s="63"/>
      <c r="AG649" s="63"/>
      <c r="AH649" s="413"/>
      <c r="AI649" s="63"/>
    </row>
    <row r="650" spans="1:35" ht="15.75" customHeight="1">
      <c r="A650" s="81"/>
      <c r="B650" s="81"/>
      <c r="C650" s="82"/>
      <c r="D650" s="82"/>
      <c r="E650" s="82"/>
      <c r="F650" s="82"/>
      <c r="G650" s="82"/>
      <c r="H650" s="82"/>
      <c r="I650" s="82"/>
      <c r="J650" s="68"/>
      <c r="K650" s="83"/>
      <c r="L650" s="83"/>
      <c r="M650" s="83"/>
      <c r="N650" s="63"/>
      <c r="O650" s="63"/>
      <c r="P650" s="84"/>
      <c r="Q650" s="250"/>
      <c r="R650" s="80"/>
      <c r="S650" s="250"/>
      <c r="T650" s="80"/>
      <c r="U650" s="80"/>
      <c r="V650" s="63"/>
      <c r="W650" s="85"/>
      <c r="X650" s="63"/>
      <c r="Y650" s="63"/>
      <c r="Z650" s="63"/>
      <c r="AA650" s="63"/>
      <c r="AB650" s="63"/>
      <c r="AC650" s="63"/>
      <c r="AD650" s="63"/>
      <c r="AE650" s="63"/>
      <c r="AF650" s="63"/>
      <c r="AG650" s="63"/>
      <c r="AH650" s="413"/>
      <c r="AI650" s="63"/>
    </row>
    <row r="651" spans="1:35" ht="15.75" customHeight="1">
      <c r="A651" s="81"/>
      <c r="B651" s="81"/>
      <c r="C651" s="82"/>
      <c r="D651" s="82"/>
      <c r="E651" s="82"/>
      <c r="F651" s="82"/>
      <c r="G651" s="82"/>
      <c r="H651" s="82"/>
      <c r="I651" s="82"/>
      <c r="J651" s="68"/>
      <c r="K651" s="83"/>
      <c r="L651" s="83"/>
      <c r="M651" s="83"/>
      <c r="N651" s="63"/>
      <c r="O651" s="63"/>
      <c r="P651" s="84"/>
      <c r="Q651" s="250"/>
      <c r="R651" s="80"/>
      <c r="S651" s="250"/>
      <c r="T651" s="80"/>
      <c r="U651" s="80"/>
      <c r="V651" s="63"/>
      <c r="W651" s="85"/>
      <c r="X651" s="63"/>
      <c r="Y651" s="63"/>
      <c r="Z651" s="63"/>
      <c r="AA651" s="63"/>
      <c r="AB651" s="63"/>
      <c r="AC651" s="63"/>
      <c r="AD651" s="63"/>
      <c r="AE651" s="63"/>
      <c r="AF651" s="63"/>
      <c r="AG651" s="63"/>
      <c r="AH651" s="413"/>
      <c r="AI651" s="63"/>
    </row>
    <row r="652" spans="1:35" ht="15.75" customHeight="1">
      <c r="A652" s="81"/>
      <c r="B652" s="81"/>
      <c r="C652" s="82"/>
      <c r="D652" s="82"/>
      <c r="E652" s="82"/>
      <c r="F652" s="82"/>
      <c r="G652" s="82"/>
      <c r="H652" s="82"/>
      <c r="I652" s="82"/>
      <c r="J652" s="68"/>
      <c r="K652" s="83"/>
      <c r="L652" s="83"/>
      <c r="M652" s="83"/>
      <c r="N652" s="63"/>
      <c r="O652" s="63"/>
      <c r="P652" s="84"/>
      <c r="Q652" s="250"/>
      <c r="R652" s="80"/>
      <c r="S652" s="250"/>
      <c r="T652" s="80"/>
      <c r="U652" s="80"/>
      <c r="V652" s="63"/>
      <c r="W652" s="85"/>
      <c r="X652" s="63"/>
      <c r="Y652" s="63"/>
      <c r="Z652" s="63"/>
      <c r="AA652" s="63"/>
      <c r="AB652" s="63"/>
      <c r="AC652" s="63"/>
      <c r="AD652" s="63"/>
      <c r="AE652" s="63"/>
      <c r="AF652" s="63"/>
      <c r="AG652" s="63"/>
      <c r="AH652" s="413"/>
      <c r="AI652" s="63"/>
    </row>
    <row r="653" spans="1:35" ht="15.75" customHeight="1">
      <c r="A653" s="81"/>
      <c r="B653" s="81"/>
      <c r="C653" s="82"/>
      <c r="D653" s="82"/>
      <c r="E653" s="82"/>
      <c r="F653" s="82"/>
      <c r="G653" s="82"/>
      <c r="H653" s="82"/>
      <c r="I653" s="82"/>
      <c r="J653" s="68"/>
      <c r="K653" s="83"/>
      <c r="L653" s="83"/>
      <c r="M653" s="83"/>
      <c r="N653" s="63"/>
      <c r="O653" s="63"/>
      <c r="P653" s="84"/>
      <c r="Q653" s="250"/>
      <c r="R653" s="80"/>
      <c r="S653" s="250"/>
      <c r="T653" s="80"/>
      <c r="U653" s="80"/>
      <c r="V653" s="63"/>
      <c r="W653" s="85"/>
      <c r="X653" s="63"/>
      <c r="Y653" s="63"/>
      <c r="Z653" s="63"/>
      <c r="AA653" s="63"/>
      <c r="AB653" s="63"/>
      <c r="AC653" s="63"/>
      <c r="AD653" s="63"/>
      <c r="AE653" s="63"/>
      <c r="AF653" s="63"/>
      <c r="AG653" s="63"/>
      <c r="AH653" s="413"/>
      <c r="AI653" s="63"/>
    </row>
    <row r="654" spans="1:35" ht="15.75" customHeight="1">
      <c r="A654" s="81"/>
      <c r="B654" s="81"/>
      <c r="C654" s="82"/>
      <c r="D654" s="82"/>
      <c r="E654" s="82"/>
      <c r="F654" s="82"/>
      <c r="G654" s="82"/>
      <c r="H654" s="82"/>
      <c r="I654" s="82"/>
      <c r="J654" s="68"/>
      <c r="K654" s="83"/>
      <c r="L654" s="83"/>
      <c r="M654" s="83"/>
      <c r="N654" s="63"/>
      <c r="O654" s="63"/>
      <c r="P654" s="84"/>
      <c r="Q654" s="250"/>
      <c r="R654" s="80"/>
      <c r="S654" s="250"/>
      <c r="T654" s="80"/>
      <c r="U654" s="80"/>
      <c r="V654" s="63"/>
      <c r="W654" s="85"/>
      <c r="X654" s="63"/>
      <c r="Y654" s="63"/>
      <c r="Z654" s="63"/>
      <c r="AA654" s="63"/>
      <c r="AB654" s="63"/>
      <c r="AC654" s="63"/>
      <c r="AD654" s="63"/>
      <c r="AE654" s="63"/>
      <c r="AF654" s="63"/>
      <c r="AG654" s="63"/>
      <c r="AH654" s="413"/>
      <c r="AI654" s="63"/>
    </row>
    <row r="655" spans="1:35" ht="15.75" customHeight="1">
      <c r="A655" s="81"/>
      <c r="B655" s="81"/>
      <c r="C655" s="82"/>
      <c r="D655" s="82"/>
      <c r="E655" s="82"/>
      <c r="F655" s="82"/>
      <c r="G655" s="82"/>
      <c r="H655" s="82"/>
      <c r="I655" s="82"/>
      <c r="J655" s="68"/>
      <c r="K655" s="83"/>
      <c r="L655" s="83"/>
      <c r="M655" s="83"/>
      <c r="N655" s="63"/>
      <c r="O655" s="63"/>
      <c r="P655" s="84"/>
      <c r="Q655" s="250"/>
      <c r="R655" s="80"/>
      <c r="S655" s="250"/>
      <c r="T655" s="80"/>
      <c r="U655" s="80"/>
      <c r="V655" s="63"/>
      <c r="W655" s="85"/>
      <c r="X655" s="63"/>
      <c r="Y655" s="63"/>
      <c r="Z655" s="63"/>
      <c r="AA655" s="63"/>
      <c r="AB655" s="63"/>
      <c r="AC655" s="63"/>
      <c r="AD655" s="63"/>
      <c r="AE655" s="63"/>
      <c r="AF655" s="63"/>
      <c r="AG655" s="63"/>
      <c r="AH655" s="413"/>
      <c r="AI655" s="63"/>
    </row>
    <row r="656" spans="1:35" ht="15.75" customHeight="1">
      <c r="A656" s="81"/>
      <c r="B656" s="81"/>
      <c r="C656" s="82"/>
      <c r="D656" s="82"/>
      <c r="E656" s="82"/>
      <c r="F656" s="82"/>
      <c r="G656" s="82"/>
      <c r="H656" s="82"/>
      <c r="I656" s="82"/>
      <c r="J656" s="68"/>
      <c r="K656" s="83"/>
      <c r="L656" s="83"/>
      <c r="M656" s="83"/>
      <c r="N656" s="63"/>
      <c r="O656" s="63"/>
      <c r="P656" s="84"/>
      <c r="Q656" s="250"/>
      <c r="R656" s="80"/>
      <c r="S656" s="250"/>
      <c r="T656" s="80"/>
      <c r="U656" s="80"/>
      <c r="V656" s="63"/>
      <c r="W656" s="85"/>
      <c r="X656" s="63"/>
      <c r="Y656" s="63"/>
      <c r="Z656" s="63"/>
      <c r="AA656" s="63"/>
      <c r="AB656" s="63"/>
      <c r="AC656" s="63"/>
      <c r="AD656" s="63"/>
      <c r="AE656" s="63"/>
      <c r="AF656" s="63"/>
      <c r="AG656" s="63"/>
      <c r="AH656" s="413"/>
      <c r="AI656" s="63"/>
    </row>
    <row r="657" spans="1:35" ht="15.75" customHeight="1">
      <c r="A657" s="81"/>
      <c r="B657" s="81"/>
      <c r="C657" s="82"/>
      <c r="D657" s="82"/>
      <c r="E657" s="82"/>
      <c r="F657" s="82"/>
      <c r="G657" s="82"/>
      <c r="H657" s="82"/>
      <c r="I657" s="82"/>
      <c r="J657" s="68"/>
      <c r="K657" s="83"/>
      <c r="L657" s="83"/>
      <c r="M657" s="83"/>
      <c r="N657" s="63"/>
      <c r="O657" s="63"/>
      <c r="P657" s="84"/>
      <c r="Q657" s="250"/>
      <c r="R657" s="80"/>
      <c r="S657" s="250"/>
      <c r="T657" s="80"/>
      <c r="U657" s="80"/>
      <c r="V657" s="63"/>
      <c r="W657" s="85"/>
      <c r="X657" s="63"/>
      <c r="Y657" s="63"/>
      <c r="Z657" s="63"/>
      <c r="AA657" s="63"/>
      <c r="AB657" s="63"/>
      <c r="AC657" s="63"/>
      <c r="AD657" s="63"/>
      <c r="AE657" s="63"/>
      <c r="AF657" s="63"/>
      <c r="AG657" s="63"/>
      <c r="AH657" s="413"/>
      <c r="AI657" s="63"/>
    </row>
    <row r="658" spans="1:35" ht="15.75" customHeight="1">
      <c r="A658" s="81"/>
      <c r="B658" s="81"/>
      <c r="C658" s="82"/>
      <c r="D658" s="82"/>
      <c r="E658" s="82"/>
      <c r="F658" s="82"/>
      <c r="G658" s="82"/>
      <c r="H658" s="82"/>
      <c r="I658" s="82"/>
      <c r="J658" s="68"/>
      <c r="K658" s="83"/>
      <c r="L658" s="83"/>
      <c r="M658" s="83"/>
      <c r="N658" s="63"/>
      <c r="O658" s="63"/>
      <c r="P658" s="84"/>
      <c r="Q658" s="250"/>
      <c r="R658" s="80"/>
      <c r="S658" s="250"/>
      <c r="T658" s="80"/>
      <c r="U658" s="80"/>
      <c r="V658" s="63"/>
      <c r="W658" s="85"/>
      <c r="X658" s="63"/>
      <c r="Y658" s="63"/>
      <c r="Z658" s="63"/>
      <c r="AA658" s="63"/>
      <c r="AB658" s="63"/>
      <c r="AC658" s="63"/>
      <c r="AD658" s="63"/>
      <c r="AE658" s="63"/>
      <c r="AF658" s="63"/>
      <c r="AG658" s="63"/>
      <c r="AH658" s="413"/>
      <c r="AI658" s="63"/>
    </row>
    <row r="659" spans="1:35" ht="15.75" customHeight="1">
      <c r="A659" s="81"/>
      <c r="B659" s="81"/>
      <c r="C659" s="82"/>
      <c r="D659" s="82"/>
      <c r="E659" s="82"/>
      <c r="F659" s="82"/>
      <c r="G659" s="82"/>
      <c r="H659" s="82"/>
      <c r="I659" s="82"/>
      <c r="J659" s="68"/>
      <c r="K659" s="83"/>
      <c r="L659" s="83"/>
      <c r="M659" s="83"/>
      <c r="N659" s="63"/>
      <c r="O659" s="63"/>
      <c r="P659" s="84"/>
      <c r="Q659" s="250"/>
      <c r="R659" s="80"/>
      <c r="S659" s="250"/>
      <c r="T659" s="80"/>
      <c r="U659" s="80"/>
      <c r="V659" s="63"/>
      <c r="W659" s="85"/>
      <c r="X659" s="63"/>
      <c r="Y659" s="63"/>
      <c r="Z659" s="63"/>
      <c r="AA659" s="63"/>
      <c r="AB659" s="63"/>
      <c r="AC659" s="63"/>
      <c r="AD659" s="63"/>
      <c r="AE659" s="63"/>
      <c r="AF659" s="63"/>
      <c r="AG659" s="63"/>
      <c r="AH659" s="413"/>
      <c r="AI659" s="63"/>
    </row>
    <row r="660" spans="1:35" ht="15.75" customHeight="1">
      <c r="A660" s="81"/>
      <c r="B660" s="81"/>
      <c r="C660" s="82"/>
      <c r="D660" s="82"/>
      <c r="E660" s="82"/>
      <c r="F660" s="82"/>
      <c r="G660" s="82"/>
      <c r="H660" s="82"/>
      <c r="I660" s="82"/>
      <c r="J660" s="68"/>
      <c r="K660" s="83"/>
      <c r="L660" s="83"/>
      <c r="M660" s="83"/>
      <c r="N660" s="63"/>
      <c r="O660" s="63"/>
      <c r="P660" s="84"/>
      <c r="Q660" s="250"/>
      <c r="R660" s="80"/>
      <c r="S660" s="250"/>
      <c r="T660" s="80"/>
      <c r="U660" s="80"/>
      <c r="V660" s="63"/>
      <c r="W660" s="85"/>
      <c r="X660" s="63"/>
      <c r="Y660" s="63"/>
      <c r="Z660" s="63"/>
      <c r="AA660" s="63"/>
      <c r="AB660" s="63"/>
      <c r="AC660" s="63"/>
      <c r="AD660" s="63"/>
      <c r="AE660" s="63"/>
      <c r="AF660" s="63"/>
      <c r="AG660" s="63"/>
      <c r="AH660" s="413"/>
      <c r="AI660" s="63"/>
    </row>
    <row r="661" spans="1:35" ht="15.75" customHeight="1">
      <c r="A661" s="81"/>
      <c r="B661" s="81"/>
      <c r="C661" s="82"/>
      <c r="D661" s="82"/>
      <c r="E661" s="82"/>
      <c r="F661" s="82"/>
      <c r="G661" s="82"/>
      <c r="H661" s="82"/>
      <c r="I661" s="82"/>
      <c r="J661" s="68"/>
      <c r="K661" s="83"/>
      <c r="L661" s="83"/>
      <c r="M661" s="83"/>
      <c r="N661" s="63"/>
      <c r="O661" s="63"/>
      <c r="P661" s="84"/>
      <c r="Q661" s="250"/>
      <c r="R661" s="80"/>
      <c r="S661" s="250"/>
      <c r="T661" s="80"/>
      <c r="U661" s="80"/>
      <c r="V661" s="63"/>
      <c r="W661" s="85"/>
      <c r="X661" s="63"/>
      <c r="Y661" s="63"/>
      <c r="Z661" s="63"/>
      <c r="AA661" s="63"/>
      <c r="AB661" s="63"/>
      <c r="AC661" s="63"/>
      <c r="AD661" s="63"/>
      <c r="AE661" s="63"/>
      <c r="AF661" s="63"/>
      <c r="AG661" s="63"/>
      <c r="AH661" s="413"/>
      <c r="AI661" s="63"/>
    </row>
    <row r="662" spans="1:35" ht="15.75" customHeight="1">
      <c r="A662" s="81"/>
      <c r="B662" s="81"/>
      <c r="C662" s="82"/>
      <c r="D662" s="82"/>
      <c r="E662" s="82"/>
      <c r="F662" s="82"/>
      <c r="G662" s="82"/>
      <c r="H662" s="82"/>
      <c r="I662" s="82"/>
      <c r="J662" s="68"/>
      <c r="K662" s="83"/>
      <c r="L662" s="83"/>
      <c r="M662" s="83"/>
      <c r="N662" s="63"/>
      <c r="O662" s="63"/>
      <c r="P662" s="84"/>
      <c r="Q662" s="250"/>
      <c r="R662" s="80"/>
      <c r="S662" s="250"/>
      <c r="T662" s="80"/>
      <c r="U662" s="80"/>
      <c r="V662" s="63"/>
      <c r="W662" s="85"/>
      <c r="X662" s="63"/>
      <c r="Y662" s="63"/>
      <c r="Z662" s="63"/>
      <c r="AA662" s="63"/>
      <c r="AB662" s="63"/>
      <c r="AC662" s="63"/>
      <c r="AD662" s="63"/>
      <c r="AE662" s="63"/>
      <c r="AF662" s="63"/>
      <c r="AG662" s="63"/>
      <c r="AH662" s="413"/>
      <c r="AI662" s="63"/>
    </row>
    <row r="663" spans="1:35" ht="15.75" customHeight="1">
      <c r="A663" s="81"/>
      <c r="B663" s="81"/>
      <c r="C663" s="82"/>
      <c r="D663" s="82"/>
      <c r="E663" s="82"/>
      <c r="F663" s="82"/>
      <c r="G663" s="82"/>
      <c r="H663" s="82"/>
      <c r="I663" s="82"/>
      <c r="J663" s="68"/>
      <c r="K663" s="83"/>
      <c r="L663" s="83"/>
      <c r="M663" s="83"/>
      <c r="N663" s="63"/>
      <c r="O663" s="63"/>
      <c r="P663" s="84"/>
      <c r="Q663" s="250"/>
      <c r="R663" s="80"/>
      <c r="S663" s="250"/>
      <c r="T663" s="80"/>
      <c r="U663" s="80"/>
      <c r="V663" s="63"/>
      <c r="W663" s="85"/>
      <c r="X663" s="63"/>
      <c r="Y663" s="63"/>
      <c r="Z663" s="63"/>
      <c r="AA663" s="63"/>
      <c r="AB663" s="63"/>
      <c r="AC663" s="63"/>
      <c r="AD663" s="63"/>
      <c r="AE663" s="63"/>
      <c r="AF663" s="63"/>
      <c r="AG663" s="63"/>
      <c r="AH663" s="413"/>
      <c r="AI663" s="63"/>
    </row>
    <row r="664" spans="1:35" ht="15.75" customHeight="1">
      <c r="A664" s="81"/>
      <c r="B664" s="81"/>
      <c r="C664" s="82"/>
      <c r="D664" s="82"/>
      <c r="E664" s="82"/>
      <c r="F664" s="82"/>
      <c r="G664" s="82"/>
      <c r="H664" s="82"/>
      <c r="I664" s="82"/>
      <c r="J664" s="68"/>
      <c r="K664" s="83"/>
      <c r="L664" s="83"/>
      <c r="M664" s="83"/>
      <c r="N664" s="63"/>
      <c r="O664" s="63"/>
      <c r="P664" s="84"/>
      <c r="Q664" s="250"/>
      <c r="R664" s="80"/>
      <c r="S664" s="250"/>
      <c r="T664" s="80"/>
      <c r="U664" s="80"/>
      <c r="V664" s="63"/>
      <c r="W664" s="85"/>
      <c r="X664" s="63"/>
      <c r="Y664" s="63"/>
      <c r="Z664" s="63"/>
      <c r="AA664" s="63"/>
      <c r="AB664" s="63"/>
      <c r="AC664" s="63"/>
      <c r="AD664" s="63"/>
      <c r="AE664" s="63"/>
      <c r="AF664" s="63"/>
      <c r="AG664" s="63"/>
      <c r="AH664" s="413"/>
      <c r="AI664" s="63"/>
    </row>
    <row r="665" spans="1:35" ht="15.75" customHeight="1">
      <c r="A665" s="81"/>
      <c r="B665" s="81"/>
      <c r="C665" s="82"/>
      <c r="D665" s="82"/>
      <c r="E665" s="82"/>
      <c r="F665" s="82"/>
      <c r="G665" s="82"/>
      <c r="H665" s="82"/>
      <c r="I665" s="82"/>
      <c r="J665" s="68"/>
      <c r="K665" s="83"/>
      <c r="L665" s="83"/>
      <c r="M665" s="83"/>
      <c r="N665" s="63"/>
      <c r="O665" s="63"/>
      <c r="P665" s="84"/>
      <c r="Q665" s="250"/>
      <c r="R665" s="80"/>
      <c r="S665" s="250"/>
      <c r="T665" s="80"/>
      <c r="U665" s="80"/>
      <c r="V665" s="63"/>
      <c r="W665" s="85"/>
      <c r="X665" s="63"/>
      <c r="Y665" s="63"/>
      <c r="Z665" s="63"/>
      <c r="AA665" s="63"/>
      <c r="AB665" s="63"/>
      <c r="AC665" s="63"/>
      <c r="AD665" s="63"/>
      <c r="AE665" s="63"/>
      <c r="AF665" s="63"/>
      <c r="AG665" s="63"/>
      <c r="AH665" s="413"/>
      <c r="AI665" s="63"/>
    </row>
    <row r="666" spans="1:35" ht="15.75" customHeight="1">
      <c r="A666" s="81"/>
      <c r="B666" s="81"/>
      <c r="C666" s="82"/>
      <c r="D666" s="82"/>
      <c r="E666" s="82"/>
      <c r="F666" s="82"/>
      <c r="G666" s="82"/>
      <c r="H666" s="82"/>
      <c r="I666" s="82"/>
      <c r="J666" s="68"/>
      <c r="K666" s="83"/>
      <c r="L666" s="83"/>
      <c r="M666" s="83"/>
      <c r="N666" s="63"/>
      <c r="O666" s="63"/>
      <c r="P666" s="84"/>
      <c r="Q666" s="250"/>
      <c r="R666" s="80"/>
      <c r="S666" s="250"/>
      <c r="T666" s="80"/>
      <c r="U666" s="80"/>
      <c r="V666" s="63"/>
      <c r="W666" s="85"/>
      <c r="X666" s="63"/>
      <c r="Y666" s="63"/>
      <c r="Z666" s="63"/>
      <c r="AA666" s="63"/>
      <c r="AB666" s="63"/>
      <c r="AC666" s="63"/>
      <c r="AD666" s="63"/>
      <c r="AE666" s="63"/>
      <c r="AF666" s="63"/>
      <c r="AG666" s="63"/>
      <c r="AH666" s="413"/>
      <c r="AI666" s="63"/>
    </row>
    <row r="667" spans="1:35" ht="15.75" customHeight="1">
      <c r="A667" s="81"/>
      <c r="B667" s="81"/>
      <c r="C667" s="82"/>
      <c r="D667" s="82"/>
      <c r="E667" s="82"/>
      <c r="F667" s="82"/>
      <c r="G667" s="82"/>
      <c r="H667" s="82"/>
      <c r="I667" s="82"/>
      <c r="J667" s="68"/>
      <c r="K667" s="83"/>
      <c r="L667" s="83"/>
      <c r="M667" s="83"/>
      <c r="N667" s="63"/>
      <c r="O667" s="63"/>
      <c r="P667" s="84"/>
      <c r="Q667" s="250"/>
      <c r="R667" s="80"/>
      <c r="S667" s="250"/>
      <c r="T667" s="80"/>
      <c r="U667" s="80"/>
      <c r="V667" s="63"/>
      <c r="W667" s="85"/>
      <c r="X667" s="63"/>
      <c r="Y667" s="63"/>
      <c r="Z667" s="63"/>
      <c r="AA667" s="63"/>
      <c r="AB667" s="63"/>
      <c r="AC667" s="63"/>
      <c r="AD667" s="63"/>
      <c r="AE667" s="63"/>
      <c r="AF667" s="63"/>
      <c r="AG667" s="63"/>
      <c r="AH667" s="413"/>
      <c r="AI667" s="63"/>
    </row>
    <row r="668" spans="1:35" ht="15.75" customHeight="1">
      <c r="A668" s="81"/>
      <c r="B668" s="81"/>
      <c r="C668" s="82"/>
      <c r="D668" s="82"/>
      <c r="E668" s="82"/>
      <c r="F668" s="82"/>
      <c r="G668" s="82"/>
      <c r="H668" s="82"/>
      <c r="I668" s="82"/>
      <c r="J668" s="68"/>
      <c r="K668" s="83"/>
      <c r="L668" s="83"/>
      <c r="M668" s="83"/>
      <c r="N668" s="63"/>
      <c r="O668" s="63"/>
      <c r="P668" s="84"/>
      <c r="Q668" s="250"/>
      <c r="R668" s="80"/>
      <c r="S668" s="250"/>
      <c r="T668" s="80"/>
      <c r="U668" s="80"/>
      <c r="V668" s="63"/>
      <c r="W668" s="85"/>
      <c r="X668" s="63"/>
      <c r="Y668" s="63"/>
      <c r="Z668" s="63"/>
      <c r="AA668" s="63"/>
      <c r="AB668" s="63"/>
      <c r="AC668" s="63"/>
      <c r="AD668" s="63"/>
      <c r="AE668" s="63"/>
      <c r="AF668" s="63"/>
      <c r="AG668" s="63"/>
      <c r="AH668" s="413"/>
      <c r="AI668" s="63"/>
    </row>
    <row r="669" spans="1:35" ht="15.75" customHeight="1">
      <c r="A669" s="81"/>
      <c r="B669" s="81"/>
      <c r="C669" s="82"/>
      <c r="D669" s="82"/>
      <c r="E669" s="82"/>
      <c r="F669" s="82"/>
      <c r="G669" s="82"/>
      <c r="H669" s="82"/>
      <c r="I669" s="82"/>
      <c r="J669" s="68"/>
      <c r="K669" s="83"/>
      <c r="L669" s="83"/>
      <c r="M669" s="83"/>
      <c r="N669" s="63"/>
      <c r="O669" s="63"/>
      <c r="P669" s="84"/>
      <c r="Q669" s="250"/>
      <c r="R669" s="80"/>
      <c r="S669" s="250"/>
      <c r="T669" s="80"/>
      <c r="U669" s="80"/>
      <c r="V669" s="63"/>
      <c r="W669" s="85"/>
      <c r="X669" s="63"/>
      <c r="Y669" s="63"/>
      <c r="Z669" s="63"/>
      <c r="AA669" s="63"/>
      <c r="AB669" s="63"/>
      <c r="AC669" s="63"/>
      <c r="AD669" s="63"/>
      <c r="AE669" s="63"/>
      <c r="AF669" s="63"/>
      <c r="AG669" s="63"/>
      <c r="AH669" s="413"/>
      <c r="AI669" s="63"/>
    </row>
    <row r="670" spans="1:35" ht="15.75" customHeight="1">
      <c r="A670" s="81"/>
      <c r="B670" s="81"/>
      <c r="C670" s="82"/>
      <c r="D670" s="82"/>
      <c r="E670" s="82"/>
      <c r="F670" s="82"/>
      <c r="G670" s="82"/>
      <c r="H670" s="82"/>
      <c r="I670" s="82"/>
      <c r="J670" s="68"/>
      <c r="K670" s="83"/>
      <c r="L670" s="83"/>
      <c r="M670" s="83"/>
      <c r="N670" s="63"/>
      <c r="O670" s="63"/>
      <c r="P670" s="84"/>
      <c r="Q670" s="250"/>
      <c r="R670" s="80"/>
      <c r="S670" s="250"/>
      <c r="T670" s="80"/>
      <c r="U670" s="80"/>
      <c r="V670" s="63"/>
      <c r="W670" s="85"/>
      <c r="X670" s="63"/>
      <c r="Y670" s="63"/>
      <c r="Z670" s="63"/>
      <c r="AA670" s="63"/>
      <c r="AB670" s="63"/>
      <c r="AC670" s="63"/>
      <c r="AD670" s="63"/>
      <c r="AE670" s="63"/>
      <c r="AF670" s="63"/>
      <c r="AG670" s="63"/>
      <c r="AH670" s="413"/>
      <c r="AI670" s="63"/>
    </row>
    <row r="671" spans="1:35" ht="15.75" customHeight="1">
      <c r="A671" s="81"/>
      <c r="B671" s="81"/>
      <c r="C671" s="82"/>
      <c r="D671" s="82"/>
      <c r="E671" s="82"/>
      <c r="F671" s="82"/>
      <c r="G671" s="82"/>
      <c r="H671" s="82"/>
      <c r="I671" s="82"/>
      <c r="J671" s="68"/>
      <c r="K671" s="83"/>
      <c r="L671" s="83"/>
      <c r="M671" s="83"/>
      <c r="N671" s="63"/>
      <c r="O671" s="63"/>
      <c r="P671" s="84"/>
      <c r="Q671" s="250"/>
      <c r="R671" s="80"/>
      <c r="S671" s="250"/>
      <c r="T671" s="80"/>
      <c r="U671" s="80"/>
      <c r="V671" s="63"/>
      <c r="W671" s="85"/>
      <c r="X671" s="63"/>
      <c r="Y671" s="63"/>
      <c r="Z671" s="63"/>
      <c r="AA671" s="63"/>
      <c r="AB671" s="63"/>
      <c r="AC671" s="63"/>
      <c r="AD671" s="63"/>
      <c r="AE671" s="63"/>
      <c r="AF671" s="63"/>
      <c r="AG671" s="63"/>
      <c r="AH671" s="413"/>
      <c r="AI671" s="63"/>
    </row>
    <row r="672" spans="1:35" ht="15.75" customHeight="1">
      <c r="A672" s="81"/>
      <c r="B672" s="81"/>
      <c r="C672" s="82"/>
      <c r="D672" s="82"/>
      <c r="E672" s="82"/>
      <c r="F672" s="82"/>
      <c r="G672" s="82"/>
      <c r="H672" s="82"/>
      <c r="I672" s="82"/>
      <c r="J672" s="68"/>
      <c r="K672" s="83"/>
      <c r="L672" s="83"/>
      <c r="M672" s="83"/>
      <c r="N672" s="63"/>
      <c r="O672" s="63"/>
      <c r="P672" s="84"/>
      <c r="Q672" s="250"/>
      <c r="R672" s="80"/>
      <c r="S672" s="250"/>
      <c r="T672" s="80"/>
      <c r="U672" s="80"/>
      <c r="V672" s="63"/>
      <c r="W672" s="85"/>
      <c r="X672" s="63"/>
      <c r="Y672" s="63"/>
      <c r="Z672" s="63"/>
      <c r="AA672" s="63"/>
      <c r="AB672" s="63"/>
      <c r="AC672" s="63"/>
      <c r="AD672" s="63"/>
      <c r="AE672" s="63"/>
      <c r="AF672" s="63"/>
      <c r="AG672" s="63"/>
      <c r="AH672" s="413"/>
      <c r="AI672" s="63"/>
    </row>
    <row r="673" spans="1:35" ht="15.75" customHeight="1">
      <c r="A673" s="81"/>
      <c r="B673" s="81"/>
      <c r="C673" s="82"/>
      <c r="D673" s="82"/>
      <c r="E673" s="82"/>
      <c r="F673" s="82"/>
      <c r="G673" s="82"/>
      <c r="H673" s="82"/>
      <c r="I673" s="82"/>
      <c r="J673" s="68"/>
      <c r="K673" s="83"/>
      <c r="L673" s="83"/>
      <c r="M673" s="83"/>
      <c r="N673" s="63"/>
      <c r="O673" s="63"/>
      <c r="P673" s="84"/>
      <c r="Q673" s="250"/>
      <c r="R673" s="80"/>
      <c r="S673" s="250"/>
      <c r="T673" s="80"/>
      <c r="U673" s="80"/>
      <c r="V673" s="63"/>
      <c r="W673" s="85"/>
      <c r="X673" s="63"/>
      <c r="Y673" s="63"/>
      <c r="Z673" s="63"/>
      <c r="AA673" s="63"/>
      <c r="AB673" s="63"/>
      <c r="AC673" s="63"/>
      <c r="AD673" s="63"/>
      <c r="AE673" s="63"/>
      <c r="AF673" s="63"/>
      <c r="AG673" s="63"/>
      <c r="AH673" s="413"/>
      <c r="AI673" s="63"/>
    </row>
    <row r="674" spans="1:35" ht="15.75" customHeight="1">
      <c r="A674" s="81"/>
      <c r="B674" s="81"/>
      <c r="C674" s="82"/>
      <c r="D674" s="82"/>
      <c r="E674" s="82"/>
      <c r="F674" s="82"/>
      <c r="G674" s="82"/>
      <c r="H674" s="82"/>
      <c r="I674" s="82"/>
      <c r="J674" s="68"/>
      <c r="K674" s="83"/>
      <c r="L674" s="83"/>
      <c r="M674" s="83"/>
      <c r="N674" s="63"/>
      <c r="O674" s="63"/>
      <c r="P674" s="84"/>
      <c r="Q674" s="250"/>
      <c r="R674" s="80"/>
      <c r="S674" s="250"/>
      <c r="T674" s="80"/>
      <c r="U674" s="80"/>
      <c r="V674" s="63"/>
      <c r="W674" s="85"/>
      <c r="X674" s="63"/>
      <c r="Y674" s="63"/>
      <c r="Z674" s="63"/>
      <c r="AA674" s="63"/>
      <c r="AB674" s="63"/>
      <c r="AC674" s="63"/>
      <c r="AD674" s="63"/>
      <c r="AE674" s="63"/>
      <c r="AF674" s="63"/>
      <c r="AG674" s="63"/>
      <c r="AH674" s="413"/>
      <c r="AI674" s="63"/>
    </row>
    <row r="675" spans="1:35" ht="15.75" customHeight="1">
      <c r="A675" s="81"/>
      <c r="B675" s="81"/>
      <c r="C675" s="82"/>
      <c r="D675" s="82"/>
      <c r="E675" s="82"/>
      <c r="F675" s="82"/>
      <c r="G675" s="82"/>
      <c r="H675" s="82"/>
      <c r="I675" s="82"/>
      <c r="J675" s="68"/>
      <c r="K675" s="83"/>
      <c r="L675" s="83"/>
      <c r="M675" s="83"/>
      <c r="N675" s="63"/>
      <c r="O675" s="63"/>
      <c r="P675" s="84"/>
      <c r="Q675" s="250"/>
      <c r="R675" s="80"/>
      <c r="S675" s="250"/>
      <c r="T675" s="80"/>
      <c r="U675" s="80"/>
      <c r="V675" s="63"/>
      <c r="W675" s="85"/>
      <c r="X675" s="63"/>
      <c r="Y675" s="63"/>
      <c r="Z675" s="63"/>
      <c r="AA675" s="63"/>
      <c r="AB675" s="63"/>
      <c r="AC675" s="63"/>
      <c r="AD675" s="63"/>
      <c r="AE675" s="63"/>
      <c r="AF675" s="63"/>
      <c r="AG675" s="63"/>
      <c r="AH675" s="413"/>
      <c r="AI675" s="63"/>
    </row>
    <row r="676" spans="1:35" ht="15.75" customHeight="1">
      <c r="A676" s="81"/>
      <c r="B676" s="81"/>
      <c r="C676" s="82"/>
      <c r="D676" s="82"/>
      <c r="E676" s="82"/>
      <c r="F676" s="82"/>
      <c r="G676" s="82"/>
      <c r="H676" s="82"/>
      <c r="I676" s="82"/>
      <c r="J676" s="68"/>
      <c r="K676" s="83"/>
      <c r="L676" s="83"/>
      <c r="M676" s="83"/>
      <c r="N676" s="63"/>
      <c r="O676" s="63"/>
      <c r="P676" s="84"/>
      <c r="Q676" s="250"/>
      <c r="R676" s="80"/>
      <c r="S676" s="250"/>
      <c r="T676" s="80"/>
      <c r="U676" s="80"/>
      <c r="V676" s="63"/>
      <c r="W676" s="85"/>
      <c r="X676" s="63"/>
      <c r="Y676" s="63"/>
      <c r="Z676" s="63"/>
      <c r="AA676" s="63"/>
      <c r="AB676" s="63"/>
      <c r="AC676" s="63"/>
      <c r="AD676" s="63"/>
      <c r="AE676" s="63"/>
      <c r="AF676" s="63"/>
      <c r="AG676" s="63"/>
      <c r="AH676" s="413"/>
      <c r="AI676" s="63"/>
    </row>
    <row r="677" spans="1:35" ht="15.75" customHeight="1">
      <c r="A677" s="81"/>
      <c r="B677" s="81"/>
      <c r="C677" s="82"/>
      <c r="D677" s="82"/>
      <c r="E677" s="82"/>
      <c r="F677" s="82"/>
      <c r="G677" s="82"/>
      <c r="H677" s="82"/>
      <c r="I677" s="82"/>
      <c r="J677" s="68"/>
      <c r="K677" s="83"/>
      <c r="L677" s="83"/>
      <c r="M677" s="83"/>
      <c r="N677" s="63"/>
      <c r="O677" s="63"/>
      <c r="P677" s="84"/>
      <c r="Q677" s="250"/>
      <c r="R677" s="80"/>
      <c r="S677" s="250"/>
      <c r="T677" s="80"/>
      <c r="U677" s="80"/>
      <c r="V677" s="63"/>
      <c r="W677" s="85"/>
      <c r="X677" s="63"/>
      <c r="Y677" s="63"/>
      <c r="Z677" s="63"/>
      <c r="AA677" s="63"/>
      <c r="AB677" s="63"/>
      <c r="AC677" s="63"/>
      <c r="AD677" s="63"/>
      <c r="AE677" s="63"/>
      <c r="AF677" s="63"/>
      <c r="AG677" s="63"/>
      <c r="AH677" s="413"/>
      <c r="AI677" s="63"/>
    </row>
    <row r="678" spans="1:35" ht="15.75" customHeight="1">
      <c r="A678" s="81"/>
      <c r="B678" s="81"/>
      <c r="C678" s="82"/>
      <c r="D678" s="82"/>
      <c r="E678" s="82"/>
      <c r="F678" s="82"/>
      <c r="G678" s="82"/>
      <c r="H678" s="82"/>
      <c r="I678" s="82"/>
      <c r="J678" s="68"/>
      <c r="K678" s="83"/>
      <c r="L678" s="83"/>
      <c r="M678" s="83"/>
      <c r="N678" s="63"/>
      <c r="O678" s="63"/>
      <c r="P678" s="84"/>
      <c r="Q678" s="250"/>
      <c r="R678" s="80"/>
      <c r="S678" s="250"/>
      <c r="T678" s="80"/>
      <c r="U678" s="80"/>
      <c r="V678" s="63"/>
      <c r="W678" s="85"/>
      <c r="X678" s="63"/>
      <c r="Y678" s="63"/>
      <c r="Z678" s="63"/>
      <c r="AA678" s="63"/>
      <c r="AB678" s="63"/>
      <c r="AC678" s="63"/>
      <c r="AD678" s="63"/>
      <c r="AE678" s="63"/>
      <c r="AF678" s="63"/>
      <c r="AG678" s="63"/>
      <c r="AH678" s="413"/>
      <c r="AI678" s="63"/>
    </row>
    <row r="679" spans="1:35" ht="15.75" customHeight="1">
      <c r="A679" s="81"/>
      <c r="B679" s="81"/>
      <c r="C679" s="82"/>
      <c r="D679" s="82"/>
      <c r="E679" s="82"/>
      <c r="F679" s="82"/>
      <c r="G679" s="82"/>
      <c r="H679" s="82"/>
      <c r="I679" s="82"/>
      <c r="J679" s="68"/>
      <c r="K679" s="83"/>
      <c r="L679" s="83"/>
      <c r="M679" s="83"/>
      <c r="N679" s="63"/>
      <c r="O679" s="63"/>
      <c r="P679" s="84"/>
      <c r="Q679" s="250"/>
      <c r="R679" s="80"/>
      <c r="S679" s="250"/>
      <c r="T679" s="80"/>
      <c r="U679" s="80"/>
      <c r="V679" s="63"/>
      <c r="W679" s="85"/>
      <c r="X679" s="63"/>
      <c r="Y679" s="63"/>
      <c r="Z679" s="63"/>
      <c r="AA679" s="63"/>
      <c r="AB679" s="63"/>
      <c r="AC679" s="63"/>
      <c r="AD679" s="63"/>
      <c r="AE679" s="63"/>
      <c r="AF679" s="63"/>
      <c r="AG679" s="63"/>
      <c r="AH679" s="413"/>
      <c r="AI679" s="63"/>
    </row>
    <row r="680" spans="1:35" ht="15.75" customHeight="1">
      <c r="A680" s="81"/>
      <c r="B680" s="81"/>
      <c r="C680" s="82"/>
      <c r="D680" s="82"/>
      <c r="E680" s="82"/>
      <c r="F680" s="82"/>
      <c r="G680" s="82"/>
      <c r="H680" s="82"/>
      <c r="I680" s="82"/>
      <c r="J680" s="68"/>
      <c r="K680" s="83"/>
      <c r="L680" s="83"/>
      <c r="M680" s="83"/>
      <c r="N680" s="63"/>
      <c r="O680" s="63"/>
      <c r="P680" s="84"/>
      <c r="Q680" s="250"/>
      <c r="R680" s="80"/>
      <c r="S680" s="250"/>
      <c r="T680" s="80"/>
      <c r="U680" s="80"/>
      <c r="V680" s="63"/>
      <c r="W680" s="85"/>
      <c r="X680" s="63"/>
      <c r="Y680" s="63"/>
      <c r="Z680" s="63"/>
      <c r="AA680" s="63"/>
      <c r="AB680" s="63"/>
      <c r="AC680" s="63"/>
      <c r="AD680" s="63"/>
      <c r="AE680" s="63"/>
      <c r="AF680" s="63"/>
      <c r="AG680" s="63"/>
      <c r="AH680" s="413"/>
      <c r="AI680" s="63"/>
    </row>
    <row r="681" spans="1:35" ht="15.75" customHeight="1">
      <c r="A681" s="81"/>
      <c r="B681" s="81"/>
      <c r="C681" s="82"/>
      <c r="D681" s="82"/>
      <c r="E681" s="82"/>
      <c r="F681" s="82"/>
      <c r="G681" s="82"/>
      <c r="H681" s="82"/>
      <c r="I681" s="82"/>
      <c r="J681" s="68"/>
      <c r="K681" s="83"/>
      <c r="L681" s="83"/>
      <c r="M681" s="83"/>
      <c r="N681" s="63"/>
      <c r="O681" s="63"/>
      <c r="P681" s="84"/>
      <c r="Q681" s="250"/>
      <c r="R681" s="80"/>
      <c r="S681" s="250"/>
      <c r="T681" s="80"/>
      <c r="U681" s="80"/>
      <c r="V681" s="63"/>
      <c r="W681" s="85"/>
      <c r="X681" s="63"/>
      <c r="Y681" s="63"/>
      <c r="Z681" s="63"/>
      <c r="AA681" s="63"/>
      <c r="AB681" s="63"/>
      <c r="AC681" s="63"/>
      <c r="AD681" s="63"/>
      <c r="AE681" s="63"/>
      <c r="AF681" s="63"/>
      <c r="AG681" s="63"/>
      <c r="AH681" s="413"/>
      <c r="AI681" s="63"/>
    </row>
    <row r="682" spans="1:35" ht="15.75" customHeight="1">
      <c r="A682" s="81"/>
      <c r="B682" s="81"/>
      <c r="C682" s="82"/>
      <c r="D682" s="82"/>
      <c r="E682" s="82"/>
      <c r="F682" s="82"/>
      <c r="G682" s="82"/>
      <c r="H682" s="82"/>
      <c r="I682" s="82"/>
      <c r="J682" s="68"/>
      <c r="K682" s="83"/>
      <c r="L682" s="83"/>
      <c r="M682" s="83"/>
      <c r="N682" s="63"/>
      <c r="O682" s="63"/>
      <c r="P682" s="84"/>
      <c r="Q682" s="250"/>
      <c r="R682" s="80"/>
      <c r="S682" s="250"/>
      <c r="T682" s="80"/>
      <c r="U682" s="80"/>
      <c r="V682" s="63"/>
      <c r="W682" s="85"/>
      <c r="X682" s="63"/>
      <c r="Y682" s="63"/>
      <c r="Z682" s="63"/>
      <c r="AA682" s="63"/>
      <c r="AB682" s="63"/>
      <c r="AC682" s="63"/>
      <c r="AD682" s="63"/>
      <c r="AE682" s="63"/>
      <c r="AF682" s="63"/>
      <c r="AG682" s="63"/>
      <c r="AH682" s="413"/>
      <c r="AI682" s="63"/>
    </row>
    <row r="683" spans="1:35" ht="15.75" customHeight="1">
      <c r="A683" s="81"/>
      <c r="B683" s="81"/>
      <c r="C683" s="82"/>
      <c r="D683" s="82"/>
      <c r="E683" s="82"/>
      <c r="F683" s="82"/>
      <c r="G683" s="82"/>
      <c r="H683" s="82"/>
      <c r="I683" s="82"/>
      <c r="J683" s="68"/>
      <c r="K683" s="83"/>
      <c r="L683" s="83"/>
      <c r="M683" s="83"/>
      <c r="N683" s="63"/>
      <c r="O683" s="63"/>
      <c r="P683" s="84"/>
      <c r="Q683" s="250"/>
      <c r="R683" s="80"/>
      <c r="S683" s="250"/>
      <c r="T683" s="80"/>
      <c r="U683" s="80"/>
      <c r="V683" s="63"/>
      <c r="W683" s="85"/>
      <c r="X683" s="63"/>
      <c r="Y683" s="63"/>
      <c r="Z683" s="63"/>
      <c r="AA683" s="63"/>
      <c r="AB683" s="63"/>
      <c r="AC683" s="63"/>
      <c r="AD683" s="63"/>
      <c r="AE683" s="63"/>
      <c r="AF683" s="63"/>
      <c r="AG683" s="63"/>
      <c r="AH683" s="413"/>
      <c r="AI683" s="63"/>
    </row>
    <row r="684" spans="1:35" ht="15.75" customHeight="1">
      <c r="A684" s="81"/>
      <c r="B684" s="81"/>
      <c r="C684" s="82"/>
      <c r="D684" s="82"/>
      <c r="E684" s="82"/>
      <c r="F684" s="82"/>
      <c r="G684" s="82"/>
      <c r="H684" s="82"/>
      <c r="I684" s="82"/>
      <c r="J684" s="68"/>
      <c r="K684" s="83"/>
      <c r="L684" s="83"/>
      <c r="M684" s="83"/>
      <c r="N684" s="63"/>
      <c r="O684" s="63"/>
      <c r="P684" s="84"/>
      <c r="Q684" s="250"/>
      <c r="R684" s="80"/>
      <c r="S684" s="250"/>
      <c r="T684" s="80"/>
      <c r="U684" s="80"/>
      <c r="V684" s="63"/>
      <c r="W684" s="85"/>
      <c r="X684" s="63"/>
      <c r="Y684" s="63"/>
      <c r="Z684" s="63"/>
      <c r="AA684" s="63"/>
      <c r="AB684" s="63"/>
      <c r="AC684" s="63"/>
      <c r="AD684" s="63"/>
      <c r="AE684" s="63"/>
      <c r="AF684" s="63"/>
      <c r="AG684" s="63"/>
      <c r="AH684" s="413"/>
      <c r="AI684" s="63"/>
    </row>
    <row r="685" spans="1:35" ht="15.75" customHeight="1">
      <c r="A685" s="81"/>
      <c r="B685" s="81"/>
      <c r="C685" s="82"/>
      <c r="D685" s="82"/>
      <c r="E685" s="82"/>
      <c r="F685" s="82"/>
      <c r="G685" s="82"/>
      <c r="H685" s="82"/>
      <c r="I685" s="82"/>
      <c r="J685" s="68"/>
      <c r="K685" s="83"/>
      <c r="L685" s="83"/>
      <c r="M685" s="83"/>
      <c r="N685" s="63"/>
      <c r="O685" s="63"/>
      <c r="P685" s="84"/>
      <c r="Q685" s="250"/>
      <c r="R685" s="80"/>
      <c r="S685" s="250"/>
      <c r="T685" s="80"/>
      <c r="U685" s="80"/>
      <c r="V685" s="63"/>
      <c r="W685" s="85"/>
      <c r="X685" s="63"/>
      <c r="Y685" s="63"/>
      <c r="Z685" s="63"/>
      <c r="AA685" s="63"/>
      <c r="AB685" s="63"/>
      <c r="AC685" s="63"/>
      <c r="AD685" s="63"/>
      <c r="AE685" s="63"/>
      <c r="AF685" s="63"/>
      <c r="AG685" s="63"/>
      <c r="AH685" s="413"/>
      <c r="AI685" s="63"/>
    </row>
    <row r="686" spans="1:35" ht="15.75" customHeight="1">
      <c r="A686" s="81"/>
      <c r="B686" s="81"/>
      <c r="C686" s="82"/>
      <c r="D686" s="82"/>
      <c r="E686" s="82"/>
      <c r="F686" s="82"/>
      <c r="G686" s="82"/>
      <c r="H686" s="82"/>
      <c r="I686" s="82"/>
      <c r="J686" s="68"/>
      <c r="K686" s="83"/>
      <c r="L686" s="83"/>
      <c r="M686" s="83"/>
      <c r="N686" s="63"/>
      <c r="O686" s="63"/>
      <c r="P686" s="84"/>
      <c r="Q686" s="250"/>
      <c r="R686" s="80"/>
      <c r="S686" s="250"/>
      <c r="T686" s="80"/>
      <c r="U686" s="80"/>
      <c r="V686" s="63"/>
      <c r="W686" s="85"/>
      <c r="X686" s="63"/>
      <c r="Y686" s="63"/>
      <c r="Z686" s="63"/>
      <c r="AA686" s="63"/>
      <c r="AB686" s="63"/>
      <c r="AC686" s="63"/>
      <c r="AD686" s="63"/>
      <c r="AE686" s="63"/>
      <c r="AF686" s="63"/>
      <c r="AG686" s="63"/>
      <c r="AH686" s="413"/>
      <c r="AI686" s="63"/>
    </row>
    <row r="687" spans="1:35" ht="15.75" customHeight="1">
      <c r="A687" s="81"/>
      <c r="B687" s="81"/>
      <c r="C687" s="82"/>
      <c r="D687" s="82"/>
      <c r="E687" s="82"/>
      <c r="F687" s="82"/>
      <c r="G687" s="82"/>
      <c r="H687" s="82"/>
      <c r="I687" s="82"/>
      <c r="J687" s="68"/>
      <c r="K687" s="83"/>
      <c r="L687" s="83"/>
      <c r="M687" s="83"/>
      <c r="N687" s="63"/>
      <c r="O687" s="63"/>
      <c r="P687" s="84"/>
      <c r="Q687" s="250"/>
      <c r="R687" s="80"/>
      <c r="S687" s="250"/>
      <c r="T687" s="80"/>
      <c r="U687" s="80"/>
      <c r="V687" s="63"/>
      <c r="W687" s="85"/>
      <c r="X687" s="63"/>
      <c r="Y687" s="63"/>
      <c r="Z687" s="63"/>
      <c r="AA687" s="63"/>
      <c r="AB687" s="63"/>
      <c r="AC687" s="63"/>
      <c r="AD687" s="63"/>
      <c r="AE687" s="63"/>
      <c r="AF687" s="63"/>
      <c r="AG687" s="63"/>
      <c r="AH687" s="413"/>
      <c r="AI687" s="63"/>
    </row>
    <row r="688" spans="1:35" ht="15.75" customHeight="1">
      <c r="A688" s="81"/>
      <c r="B688" s="81"/>
      <c r="C688" s="82"/>
      <c r="D688" s="82"/>
      <c r="E688" s="82"/>
      <c r="F688" s="82"/>
      <c r="G688" s="82"/>
      <c r="H688" s="82"/>
      <c r="I688" s="82"/>
      <c r="J688" s="68"/>
      <c r="K688" s="83"/>
      <c r="L688" s="83"/>
      <c r="M688" s="83"/>
      <c r="N688" s="63"/>
      <c r="O688" s="63"/>
      <c r="P688" s="84"/>
      <c r="Q688" s="250"/>
      <c r="R688" s="80"/>
      <c r="S688" s="250"/>
      <c r="T688" s="80"/>
      <c r="U688" s="80"/>
      <c r="V688" s="63"/>
      <c r="W688" s="85"/>
      <c r="X688" s="63"/>
      <c r="Y688" s="63"/>
      <c r="Z688" s="63"/>
      <c r="AA688" s="63"/>
      <c r="AB688" s="63"/>
      <c r="AC688" s="63"/>
      <c r="AD688" s="63"/>
      <c r="AE688" s="63"/>
      <c r="AF688" s="63"/>
      <c r="AG688" s="63"/>
      <c r="AH688" s="413"/>
      <c r="AI688" s="63"/>
    </row>
    <row r="689" spans="1:35" ht="15.75" customHeight="1">
      <c r="A689" s="81"/>
      <c r="B689" s="81"/>
      <c r="C689" s="82"/>
      <c r="D689" s="82"/>
      <c r="E689" s="82"/>
      <c r="F689" s="82"/>
      <c r="G689" s="82"/>
      <c r="H689" s="82"/>
      <c r="I689" s="82"/>
      <c r="J689" s="68"/>
      <c r="K689" s="83"/>
      <c r="L689" s="83"/>
      <c r="M689" s="83"/>
      <c r="N689" s="63"/>
      <c r="O689" s="63"/>
      <c r="P689" s="84"/>
      <c r="Q689" s="250"/>
      <c r="R689" s="80"/>
      <c r="S689" s="250"/>
      <c r="T689" s="80"/>
      <c r="U689" s="80"/>
      <c r="V689" s="63"/>
      <c r="W689" s="85"/>
      <c r="X689" s="63"/>
      <c r="Y689" s="63"/>
      <c r="Z689" s="63"/>
      <c r="AA689" s="63"/>
      <c r="AB689" s="63"/>
      <c r="AC689" s="63"/>
      <c r="AD689" s="63"/>
      <c r="AE689" s="63"/>
      <c r="AF689" s="63"/>
      <c r="AG689" s="63"/>
      <c r="AH689" s="413"/>
      <c r="AI689" s="63"/>
    </row>
    <row r="690" spans="1:35" ht="15.75" customHeight="1">
      <c r="A690" s="81"/>
      <c r="B690" s="81"/>
      <c r="C690" s="82"/>
      <c r="D690" s="82"/>
      <c r="E690" s="82"/>
      <c r="F690" s="82"/>
      <c r="G690" s="82"/>
      <c r="H690" s="82"/>
      <c r="I690" s="82"/>
      <c r="J690" s="68"/>
      <c r="K690" s="83"/>
      <c r="L690" s="83"/>
      <c r="M690" s="83"/>
      <c r="N690" s="63"/>
      <c r="O690" s="63"/>
      <c r="P690" s="84"/>
      <c r="Q690" s="250"/>
      <c r="R690" s="80"/>
      <c r="S690" s="250"/>
      <c r="T690" s="80"/>
      <c r="U690" s="80"/>
      <c r="V690" s="63"/>
      <c r="W690" s="85"/>
      <c r="X690" s="63"/>
      <c r="Y690" s="63"/>
      <c r="Z690" s="63"/>
      <c r="AA690" s="63"/>
      <c r="AB690" s="63"/>
      <c r="AC690" s="63"/>
      <c r="AD690" s="63"/>
      <c r="AE690" s="63"/>
      <c r="AF690" s="63"/>
      <c r="AG690" s="63"/>
      <c r="AH690" s="413"/>
      <c r="AI690" s="63"/>
    </row>
    <row r="691" spans="1:35" ht="15.75" customHeight="1">
      <c r="A691" s="81"/>
      <c r="B691" s="81"/>
      <c r="C691" s="82"/>
      <c r="D691" s="82"/>
      <c r="E691" s="82"/>
      <c r="F691" s="82"/>
      <c r="G691" s="82"/>
      <c r="H691" s="82"/>
      <c r="I691" s="82"/>
      <c r="J691" s="68"/>
      <c r="K691" s="83"/>
      <c r="L691" s="83"/>
      <c r="M691" s="83"/>
      <c r="N691" s="63"/>
      <c r="O691" s="63"/>
      <c r="P691" s="84"/>
      <c r="Q691" s="250"/>
      <c r="R691" s="80"/>
      <c r="S691" s="250"/>
      <c r="T691" s="80"/>
      <c r="U691" s="80"/>
      <c r="V691" s="63"/>
      <c r="W691" s="85"/>
      <c r="X691" s="63"/>
      <c r="Y691" s="63"/>
      <c r="Z691" s="63"/>
      <c r="AA691" s="63"/>
      <c r="AB691" s="63"/>
      <c r="AC691" s="63"/>
      <c r="AD691" s="63"/>
      <c r="AE691" s="63"/>
      <c r="AF691" s="63"/>
      <c r="AG691" s="63"/>
      <c r="AH691" s="413"/>
      <c r="AI691" s="63"/>
    </row>
    <row r="692" spans="1:35" ht="15.75" customHeight="1">
      <c r="A692" s="81"/>
      <c r="B692" s="81"/>
      <c r="C692" s="82"/>
      <c r="D692" s="82"/>
      <c r="E692" s="82"/>
      <c r="F692" s="82"/>
      <c r="G692" s="82"/>
      <c r="H692" s="82"/>
      <c r="I692" s="82"/>
      <c r="J692" s="68"/>
      <c r="K692" s="83"/>
      <c r="L692" s="83"/>
      <c r="M692" s="83"/>
      <c r="N692" s="63"/>
      <c r="O692" s="63"/>
      <c r="P692" s="84"/>
      <c r="Q692" s="250"/>
      <c r="R692" s="80"/>
      <c r="S692" s="250"/>
      <c r="T692" s="80"/>
      <c r="U692" s="80"/>
      <c r="V692" s="63"/>
      <c r="W692" s="85"/>
      <c r="X692" s="63"/>
      <c r="Y692" s="63"/>
      <c r="Z692" s="63"/>
      <c r="AA692" s="63"/>
      <c r="AB692" s="63"/>
      <c r="AC692" s="63"/>
      <c r="AD692" s="63"/>
      <c r="AE692" s="63"/>
      <c r="AF692" s="63"/>
      <c r="AG692" s="63"/>
      <c r="AH692" s="413"/>
      <c r="AI692" s="63"/>
    </row>
    <row r="693" spans="1:35" ht="15.75" customHeight="1">
      <c r="A693" s="81"/>
      <c r="B693" s="81"/>
      <c r="C693" s="82"/>
      <c r="D693" s="82"/>
      <c r="E693" s="82"/>
      <c r="F693" s="82"/>
      <c r="G693" s="82"/>
      <c r="H693" s="82"/>
      <c r="I693" s="82"/>
      <c r="J693" s="68"/>
      <c r="K693" s="83"/>
      <c r="L693" s="83"/>
      <c r="M693" s="83"/>
      <c r="N693" s="63"/>
      <c r="O693" s="63"/>
      <c r="P693" s="84"/>
      <c r="Q693" s="250"/>
      <c r="R693" s="80"/>
      <c r="S693" s="250"/>
      <c r="T693" s="80"/>
      <c r="U693" s="80"/>
      <c r="V693" s="63"/>
      <c r="W693" s="85"/>
      <c r="X693" s="63"/>
      <c r="Y693" s="63"/>
      <c r="Z693" s="63"/>
      <c r="AA693" s="63"/>
      <c r="AB693" s="63"/>
      <c r="AC693" s="63"/>
      <c r="AD693" s="63"/>
      <c r="AE693" s="63"/>
      <c r="AF693" s="63"/>
      <c r="AG693" s="63"/>
      <c r="AH693" s="413"/>
      <c r="AI693" s="63"/>
    </row>
    <row r="694" spans="1:35" ht="15.75" customHeight="1">
      <c r="A694" s="81"/>
      <c r="B694" s="81"/>
      <c r="C694" s="82"/>
      <c r="D694" s="82"/>
      <c r="E694" s="82"/>
      <c r="F694" s="82"/>
      <c r="G694" s="82"/>
      <c r="H694" s="82"/>
      <c r="I694" s="82"/>
      <c r="J694" s="68"/>
      <c r="K694" s="83"/>
      <c r="L694" s="83"/>
      <c r="M694" s="83"/>
      <c r="N694" s="63"/>
      <c r="O694" s="63"/>
      <c r="P694" s="84"/>
      <c r="Q694" s="250"/>
      <c r="R694" s="80"/>
      <c r="S694" s="250"/>
      <c r="T694" s="80"/>
      <c r="U694" s="80"/>
      <c r="V694" s="63"/>
      <c r="W694" s="85"/>
      <c r="X694" s="63"/>
      <c r="Y694" s="63"/>
      <c r="Z694" s="63"/>
      <c r="AA694" s="63"/>
      <c r="AB694" s="63"/>
      <c r="AC694" s="63"/>
      <c r="AD694" s="63"/>
      <c r="AE694" s="63"/>
      <c r="AF694" s="63"/>
      <c r="AG694" s="63"/>
      <c r="AH694" s="413"/>
      <c r="AI694" s="63"/>
    </row>
    <row r="695" spans="1:35" ht="15.75" customHeight="1">
      <c r="A695" s="81"/>
      <c r="B695" s="81"/>
      <c r="C695" s="82"/>
      <c r="D695" s="82"/>
      <c r="E695" s="82"/>
      <c r="F695" s="82"/>
      <c r="G695" s="82"/>
      <c r="H695" s="82"/>
      <c r="I695" s="82"/>
      <c r="J695" s="68"/>
      <c r="K695" s="83"/>
      <c r="L695" s="83"/>
      <c r="M695" s="83"/>
      <c r="N695" s="63"/>
      <c r="O695" s="63"/>
      <c r="P695" s="84"/>
      <c r="Q695" s="250"/>
      <c r="R695" s="80"/>
      <c r="S695" s="250"/>
      <c r="T695" s="80"/>
      <c r="U695" s="80"/>
      <c r="V695" s="63"/>
      <c r="W695" s="85"/>
      <c r="X695" s="63"/>
      <c r="Y695" s="63"/>
      <c r="Z695" s="63"/>
      <c r="AA695" s="63"/>
      <c r="AB695" s="63"/>
      <c r="AC695" s="63"/>
      <c r="AD695" s="63"/>
      <c r="AE695" s="63"/>
      <c r="AF695" s="63"/>
      <c r="AG695" s="63"/>
      <c r="AH695" s="413"/>
      <c r="AI695" s="63"/>
    </row>
    <row r="696" spans="1:35" ht="15.75" customHeight="1">
      <c r="A696" s="81"/>
      <c r="B696" s="81"/>
      <c r="C696" s="82"/>
      <c r="D696" s="82"/>
      <c r="E696" s="82"/>
      <c r="F696" s="82"/>
      <c r="G696" s="82"/>
      <c r="H696" s="82"/>
      <c r="I696" s="82"/>
      <c r="J696" s="68"/>
      <c r="K696" s="83"/>
      <c r="L696" s="83"/>
      <c r="M696" s="83"/>
      <c r="N696" s="63"/>
      <c r="O696" s="63"/>
      <c r="P696" s="84"/>
      <c r="Q696" s="250"/>
      <c r="R696" s="80"/>
      <c r="S696" s="250"/>
      <c r="T696" s="80"/>
      <c r="U696" s="80"/>
      <c r="V696" s="63"/>
      <c r="W696" s="85"/>
      <c r="X696" s="63"/>
      <c r="Y696" s="63"/>
      <c r="Z696" s="63"/>
      <c r="AA696" s="63"/>
      <c r="AB696" s="63"/>
      <c r="AC696" s="63"/>
      <c r="AD696" s="63"/>
      <c r="AE696" s="63"/>
      <c r="AF696" s="63"/>
      <c r="AG696" s="63"/>
      <c r="AH696" s="413"/>
      <c r="AI696" s="63"/>
    </row>
    <row r="697" spans="1:35" ht="15.75" customHeight="1">
      <c r="A697" s="81"/>
      <c r="B697" s="81"/>
      <c r="C697" s="82"/>
      <c r="D697" s="82"/>
      <c r="E697" s="82"/>
      <c r="F697" s="82"/>
      <c r="G697" s="82"/>
      <c r="H697" s="82"/>
      <c r="I697" s="82"/>
      <c r="J697" s="68"/>
      <c r="K697" s="83"/>
      <c r="L697" s="83"/>
      <c r="M697" s="83"/>
      <c r="N697" s="63"/>
      <c r="O697" s="63"/>
      <c r="P697" s="84"/>
      <c r="Q697" s="250"/>
      <c r="R697" s="80"/>
      <c r="S697" s="250"/>
      <c r="T697" s="80"/>
      <c r="U697" s="80"/>
      <c r="V697" s="63"/>
      <c r="W697" s="85"/>
      <c r="X697" s="63"/>
      <c r="Y697" s="63"/>
      <c r="Z697" s="63"/>
      <c r="AA697" s="63"/>
      <c r="AB697" s="63"/>
      <c r="AC697" s="63"/>
      <c r="AD697" s="63"/>
      <c r="AE697" s="63"/>
      <c r="AF697" s="63"/>
      <c r="AG697" s="63"/>
      <c r="AH697" s="413"/>
      <c r="AI697" s="63"/>
    </row>
    <row r="698" spans="1:35" ht="15.75" customHeight="1">
      <c r="A698" s="81"/>
      <c r="B698" s="81"/>
      <c r="C698" s="82"/>
      <c r="D698" s="82"/>
      <c r="E698" s="82"/>
      <c r="F698" s="82"/>
      <c r="G698" s="82"/>
      <c r="H698" s="82"/>
      <c r="I698" s="82"/>
      <c r="J698" s="68"/>
      <c r="K698" s="83"/>
      <c r="L698" s="83"/>
      <c r="M698" s="83"/>
      <c r="N698" s="63"/>
      <c r="O698" s="63"/>
      <c r="P698" s="84"/>
      <c r="Q698" s="250"/>
      <c r="R698" s="80"/>
      <c r="S698" s="250"/>
      <c r="T698" s="80"/>
      <c r="U698" s="80"/>
      <c r="V698" s="63"/>
      <c r="W698" s="85"/>
      <c r="X698" s="63"/>
      <c r="Y698" s="63"/>
      <c r="Z698" s="63"/>
      <c r="AA698" s="63"/>
      <c r="AB698" s="63"/>
      <c r="AC698" s="63"/>
      <c r="AD698" s="63"/>
      <c r="AE698" s="63"/>
      <c r="AF698" s="63"/>
      <c r="AG698" s="63"/>
      <c r="AH698" s="413"/>
      <c r="AI698" s="63"/>
    </row>
    <row r="699" spans="1:35" ht="15.75" customHeight="1">
      <c r="A699" s="81"/>
      <c r="B699" s="81"/>
      <c r="C699" s="82"/>
      <c r="D699" s="82"/>
      <c r="E699" s="82"/>
      <c r="F699" s="82"/>
      <c r="G699" s="82"/>
      <c r="H699" s="82"/>
      <c r="I699" s="82"/>
      <c r="J699" s="68"/>
      <c r="K699" s="83"/>
      <c r="L699" s="83"/>
      <c r="M699" s="83"/>
      <c r="N699" s="63"/>
      <c r="O699" s="63"/>
      <c r="P699" s="84"/>
      <c r="Q699" s="250"/>
      <c r="R699" s="80"/>
      <c r="S699" s="250"/>
      <c r="T699" s="80"/>
      <c r="U699" s="80"/>
      <c r="V699" s="63"/>
      <c r="W699" s="85"/>
      <c r="X699" s="63"/>
      <c r="Y699" s="63"/>
      <c r="Z699" s="63"/>
      <c r="AA699" s="63"/>
      <c r="AB699" s="63"/>
      <c r="AC699" s="63"/>
      <c r="AD699" s="63"/>
      <c r="AE699" s="63"/>
      <c r="AF699" s="63"/>
      <c r="AG699" s="63"/>
      <c r="AH699" s="413"/>
      <c r="AI699" s="63"/>
    </row>
    <row r="700" spans="1:35" ht="15.75" customHeight="1">
      <c r="A700" s="81"/>
      <c r="B700" s="81"/>
      <c r="C700" s="82"/>
      <c r="D700" s="82"/>
      <c r="E700" s="82"/>
      <c r="F700" s="82"/>
      <c r="G700" s="82"/>
      <c r="H700" s="82"/>
      <c r="I700" s="82"/>
      <c r="J700" s="68"/>
      <c r="K700" s="83"/>
      <c r="L700" s="83"/>
      <c r="M700" s="83"/>
      <c r="N700" s="63"/>
      <c r="O700" s="63"/>
      <c r="P700" s="84"/>
      <c r="Q700" s="250"/>
      <c r="R700" s="80"/>
      <c r="S700" s="250"/>
      <c r="T700" s="80"/>
      <c r="U700" s="80"/>
      <c r="V700" s="63"/>
      <c r="W700" s="85"/>
      <c r="X700" s="63"/>
      <c r="Y700" s="63"/>
      <c r="Z700" s="63"/>
      <c r="AA700" s="63"/>
      <c r="AB700" s="63"/>
      <c r="AC700" s="63"/>
      <c r="AD700" s="63"/>
      <c r="AE700" s="63"/>
      <c r="AF700" s="63"/>
      <c r="AG700" s="63"/>
      <c r="AH700" s="413"/>
      <c r="AI700" s="63"/>
    </row>
    <row r="701" spans="1:35" ht="15.75" customHeight="1">
      <c r="A701" s="81"/>
      <c r="B701" s="81"/>
      <c r="C701" s="82"/>
      <c r="D701" s="82"/>
      <c r="E701" s="82"/>
      <c r="F701" s="82"/>
      <c r="G701" s="82"/>
      <c r="H701" s="82"/>
      <c r="I701" s="82"/>
      <c r="J701" s="68"/>
      <c r="K701" s="83"/>
      <c r="L701" s="83"/>
      <c r="M701" s="83"/>
      <c r="N701" s="63"/>
      <c r="O701" s="63"/>
      <c r="P701" s="84"/>
      <c r="Q701" s="250"/>
      <c r="R701" s="80"/>
      <c r="S701" s="250"/>
      <c r="T701" s="80"/>
      <c r="U701" s="80"/>
      <c r="V701" s="63"/>
      <c r="W701" s="85"/>
      <c r="X701" s="63"/>
      <c r="Y701" s="63"/>
      <c r="Z701" s="63"/>
      <c r="AA701" s="63"/>
      <c r="AB701" s="63"/>
      <c r="AC701" s="63"/>
      <c r="AD701" s="63"/>
      <c r="AE701" s="63"/>
      <c r="AF701" s="63"/>
      <c r="AG701" s="63"/>
      <c r="AH701" s="413"/>
      <c r="AI701" s="63"/>
    </row>
    <row r="702" spans="1:35" ht="15.75" customHeight="1">
      <c r="A702" s="81"/>
      <c r="B702" s="81"/>
      <c r="C702" s="82"/>
      <c r="D702" s="82"/>
      <c r="E702" s="82"/>
      <c r="F702" s="82"/>
      <c r="G702" s="82"/>
      <c r="H702" s="82"/>
      <c r="I702" s="82"/>
      <c r="J702" s="68"/>
      <c r="K702" s="83"/>
      <c r="L702" s="83"/>
      <c r="M702" s="83"/>
      <c r="N702" s="63"/>
      <c r="O702" s="63"/>
      <c r="P702" s="84"/>
      <c r="Q702" s="250"/>
      <c r="R702" s="80"/>
      <c r="S702" s="250"/>
      <c r="T702" s="80"/>
      <c r="U702" s="80"/>
      <c r="V702" s="63"/>
      <c r="W702" s="85"/>
      <c r="X702" s="63"/>
      <c r="Y702" s="63"/>
      <c r="Z702" s="63"/>
      <c r="AA702" s="63"/>
      <c r="AB702" s="63"/>
      <c r="AC702" s="63"/>
      <c r="AD702" s="63"/>
      <c r="AE702" s="63"/>
      <c r="AF702" s="63"/>
      <c r="AG702" s="63"/>
      <c r="AH702" s="413"/>
      <c r="AI702" s="63"/>
    </row>
    <row r="703" spans="1:35" ht="15.75" customHeight="1">
      <c r="A703" s="81"/>
      <c r="B703" s="81"/>
      <c r="C703" s="82"/>
      <c r="D703" s="82"/>
      <c r="E703" s="82"/>
      <c r="F703" s="82"/>
      <c r="G703" s="82"/>
      <c r="H703" s="82"/>
      <c r="I703" s="82"/>
      <c r="J703" s="68"/>
      <c r="K703" s="83"/>
      <c r="L703" s="83"/>
      <c r="M703" s="83"/>
      <c r="N703" s="63"/>
      <c r="O703" s="63"/>
      <c r="P703" s="84"/>
      <c r="Q703" s="250"/>
      <c r="R703" s="80"/>
      <c r="S703" s="250"/>
      <c r="T703" s="80"/>
      <c r="U703" s="80"/>
      <c r="V703" s="63"/>
      <c r="W703" s="85"/>
      <c r="X703" s="63"/>
      <c r="Y703" s="63"/>
      <c r="Z703" s="63"/>
      <c r="AA703" s="63"/>
      <c r="AB703" s="63"/>
      <c r="AC703" s="63"/>
      <c r="AD703" s="63"/>
      <c r="AE703" s="63"/>
      <c r="AF703" s="63"/>
      <c r="AG703" s="63"/>
      <c r="AH703" s="413"/>
      <c r="AI703" s="63"/>
    </row>
    <row r="704" spans="1:35" ht="15.75" customHeight="1">
      <c r="A704" s="81"/>
      <c r="B704" s="81"/>
      <c r="C704" s="82"/>
      <c r="D704" s="82"/>
      <c r="E704" s="82"/>
      <c r="F704" s="82"/>
      <c r="G704" s="82"/>
      <c r="H704" s="82"/>
      <c r="I704" s="82"/>
      <c r="J704" s="68"/>
      <c r="K704" s="83"/>
      <c r="L704" s="83"/>
      <c r="M704" s="83"/>
      <c r="N704" s="63"/>
      <c r="O704" s="63"/>
      <c r="P704" s="84"/>
      <c r="Q704" s="250"/>
      <c r="R704" s="80"/>
      <c r="S704" s="250"/>
      <c r="T704" s="80"/>
      <c r="U704" s="80"/>
      <c r="V704" s="63"/>
      <c r="W704" s="85"/>
      <c r="X704" s="63"/>
      <c r="Y704" s="63"/>
      <c r="Z704" s="63"/>
      <c r="AA704" s="63"/>
      <c r="AB704" s="63"/>
      <c r="AC704" s="63"/>
      <c r="AD704" s="63"/>
      <c r="AE704" s="63"/>
      <c r="AF704" s="63"/>
      <c r="AG704" s="63"/>
      <c r="AH704" s="413"/>
      <c r="AI704" s="63"/>
    </row>
    <row r="705" spans="1:35" ht="15.75" customHeight="1">
      <c r="A705" s="81"/>
      <c r="B705" s="81"/>
      <c r="C705" s="82"/>
      <c r="D705" s="82"/>
      <c r="E705" s="82"/>
      <c r="F705" s="82"/>
      <c r="G705" s="82"/>
      <c r="H705" s="82"/>
      <c r="I705" s="82"/>
      <c r="J705" s="68"/>
      <c r="K705" s="83"/>
      <c r="L705" s="83"/>
      <c r="M705" s="83"/>
      <c r="N705" s="63"/>
      <c r="O705" s="63"/>
      <c r="P705" s="84"/>
      <c r="Q705" s="250"/>
      <c r="R705" s="80"/>
      <c r="S705" s="250"/>
      <c r="T705" s="80"/>
      <c r="U705" s="80"/>
      <c r="V705" s="63"/>
      <c r="W705" s="85"/>
      <c r="X705" s="63"/>
      <c r="Y705" s="63"/>
      <c r="Z705" s="63"/>
      <c r="AA705" s="63"/>
      <c r="AB705" s="63"/>
      <c r="AC705" s="63"/>
      <c r="AD705" s="63"/>
      <c r="AE705" s="63"/>
      <c r="AF705" s="63"/>
      <c r="AG705" s="63"/>
      <c r="AH705" s="413"/>
      <c r="AI705" s="63"/>
    </row>
    <row r="706" spans="1:35" ht="15.75" customHeight="1">
      <c r="A706" s="81"/>
      <c r="B706" s="81"/>
      <c r="C706" s="82"/>
      <c r="D706" s="82"/>
      <c r="E706" s="82"/>
      <c r="F706" s="82"/>
      <c r="G706" s="82"/>
      <c r="H706" s="82"/>
      <c r="I706" s="82"/>
      <c r="J706" s="68"/>
      <c r="K706" s="83"/>
      <c r="L706" s="83"/>
      <c r="M706" s="83"/>
      <c r="N706" s="63"/>
      <c r="O706" s="63"/>
      <c r="P706" s="84"/>
      <c r="Q706" s="250"/>
      <c r="R706" s="80"/>
      <c r="S706" s="250"/>
      <c r="T706" s="80"/>
      <c r="U706" s="80"/>
      <c r="V706" s="63"/>
      <c r="W706" s="85"/>
      <c r="X706" s="63"/>
      <c r="Y706" s="63"/>
      <c r="Z706" s="63"/>
      <c r="AA706" s="63"/>
      <c r="AB706" s="63"/>
      <c r="AC706" s="63"/>
      <c r="AD706" s="63"/>
      <c r="AE706" s="63"/>
      <c r="AF706" s="63"/>
      <c r="AG706" s="63"/>
      <c r="AH706" s="413"/>
      <c r="AI706" s="63"/>
    </row>
    <row r="707" spans="1:35" ht="15.75" customHeight="1">
      <c r="A707" s="81"/>
      <c r="B707" s="81"/>
      <c r="C707" s="82"/>
      <c r="D707" s="82"/>
      <c r="E707" s="82"/>
      <c r="F707" s="82"/>
      <c r="G707" s="82"/>
      <c r="H707" s="82"/>
      <c r="I707" s="82"/>
      <c r="J707" s="68"/>
      <c r="K707" s="83"/>
      <c r="L707" s="83"/>
      <c r="M707" s="83"/>
      <c r="N707" s="63"/>
      <c r="O707" s="63"/>
      <c r="P707" s="84"/>
      <c r="Q707" s="250"/>
      <c r="R707" s="80"/>
      <c r="S707" s="250"/>
      <c r="T707" s="80"/>
      <c r="U707" s="80"/>
      <c r="V707" s="63"/>
      <c r="W707" s="85"/>
      <c r="X707" s="63"/>
      <c r="Y707" s="63"/>
      <c r="Z707" s="63"/>
      <c r="AA707" s="63"/>
      <c r="AB707" s="63"/>
      <c r="AC707" s="63"/>
      <c r="AD707" s="63"/>
      <c r="AE707" s="63"/>
      <c r="AF707" s="63"/>
      <c r="AG707" s="63"/>
      <c r="AH707" s="413"/>
      <c r="AI707" s="63"/>
    </row>
    <row r="708" spans="1:35" ht="15.75" customHeight="1">
      <c r="A708" s="81"/>
      <c r="B708" s="81"/>
      <c r="C708" s="82"/>
      <c r="D708" s="82"/>
      <c r="E708" s="82"/>
      <c r="F708" s="82"/>
      <c r="G708" s="82"/>
      <c r="H708" s="82"/>
      <c r="I708" s="82"/>
      <c r="J708" s="68"/>
      <c r="K708" s="83"/>
      <c r="L708" s="83"/>
      <c r="M708" s="83"/>
      <c r="N708" s="63"/>
      <c r="O708" s="63"/>
      <c r="P708" s="84"/>
      <c r="Q708" s="250"/>
      <c r="R708" s="80"/>
      <c r="S708" s="250"/>
      <c r="T708" s="80"/>
      <c r="U708" s="80"/>
      <c r="V708" s="63"/>
      <c r="W708" s="85"/>
      <c r="X708" s="63"/>
      <c r="Y708" s="63"/>
      <c r="Z708" s="63"/>
      <c r="AA708" s="63"/>
      <c r="AB708" s="63"/>
      <c r="AC708" s="63"/>
      <c r="AD708" s="63"/>
      <c r="AE708" s="63"/>
      <c r="AF708" s="63"/>
      <c r="AG708" s="63"/>
      <c r="AH708" s="413"/>
      <c r="AI708" s="63"/>
    </row>
    <row r="709" spans="1:35" ht="15.75" customHeight="1">
      <c r="A709" s="81"/>
      <c r="B709" s="81"/>
      <c r="C709" s="82"/>
      <c r="D709" s="82"/>
      <c r="E709" s="82"/>
      <c r="F709" s="82"/>
      <c r="G709" s="82"/>
      <c r="H709" s="82"/>
      <c r="I709" s="82"/>
      <c r="J709" s="68"/>
      <c r="K709" s="83"/>
      <c r="L709" s="83"/>
      <c r="M709" s="83"/>
      <c r="N709" s="63"/>
      <c r="O709" s="63"/>
      <c r="P709" s="84"/>
      <c r="Q709" s="250"/>
      <c r="R709" s="80"/>
      <c r="S709" s="250"/>
      <c r="T709" s="80"/>
      <c r="U709" s="80"/>
      <c r="V709" s="63"/>
      <c r="W709" s="85"/>
      <c r="X709" s="63"/>
      <c r="Y709" s="63"/>
      <c r="Z709" s="63"/>
      <c r="AA709" s="63"/>
      <c r="AB709" s="63"/>
      <c r="AC709" s="63"/>
      <c r="AD709" s="63"/>
      <c r="AE709" s="63"/>
      <c r="AF709" s="63"/>
      <c r="AG709" s="63"/>
      <c r="AH709" s="413"/>
      <c r="AI709" s="63"/>
    </row>
    <row r="710" spans="1:35" ht="15.75" customHeight="1">
      <c r="A710" s="81"/>
      <c r="B710" s="81"/>
      <c r="C710" s="82"/>
      <c r="D710" s="82"/>
      <c r="E710" s="82"/>
      <c r="F710" s="82"/>
      <c r="G710" s="82"/>
      <c r="H710" s="82"/>
      <c r="I710" s="82"/>
      <c r="J710" s="68"/>
      <c r="K710" s="83"/>
      <c r="L710" s="83"/>
      <c r="M710" s="83"/>
      <c r="N710" s="63"/>
      <c r="O710" s="63"/>
      <c r="P710" s="84"/>
      <c r="Q710" s="250"/>
      <c r="R710" s="80"/>
      <c r="S710" s="250"/>
      <c r="T710" s="80"/>
      <c r="U710" s="80"/>
      <c r="V710" s="63"/>
      <c r="W710" s="85"/>
      <c r="X710" s="63"/>
      <c r="Y710" s="63"/>
      <c r="Z710" s="63"/>
      <c r="AA710" s="63"/>
      <c r="AB710" s="63"/>
      <c r="AC710" s="63"/>
      <c r="AD710" s="63"/>
      <c r="AE710" s="63"/>
      <c r="AF710" s="63"/>
      <c r="AG710" s="63"/>
      <c r="AH710" s="413"/>
      <c r="AI710" s="63"/>
    </row>
    <row r="711" spans="1:35" ht="15.75" customHeight="1">
      <c r="A711" s="81"/>
      <c r="B711" s="81"/>
      <c r="C711" s="82"/>
      <c r="D711" s="82"/>
      <c r="E711" s="82"/>
      <c r="F711" s="82"/>
      <c r="G711" s="82"/>
      <c r="H711" s="82"/>
      <c r="I711" s="82"/>
      <c r="J711" s="68"/>
      <c r="K711" s="83"/>
      <c r="L711" s="83"/>
      <c r="M711" s="83"/>
      <c r="N711" s="63"/>
      <c r="O711" s="63"/>
      <c r="P711" s="84"/>
      <c r="Q711" s="250"/>
      <c r="R711" s="80"/>
      <c r="S711" s="250"/>
      <c r="T711" s="80"/>
      <c r="U711" s="80"/>
      <c r="V711" s="63"/>
      <c r="W711" s="85"/>
      <c r="X711" s="63"/>
      <c r="Y711" s="63"/>
      <c r="Z711" s="63"/>
      <c r="AA711" s="63"/>
      <c r="AB711" s="63"/>
      <c r="AC711" s="63"/>
      <c r="AD711" s="63"/>
      <c r="AE711" s="63"/>
      <c r="AF711" s="63"/>
      <c r="AG711" s="63"/>
      <c r="AH711" s="413"/>
      <c r="AI711" s="63"/>
    </row>
    <row r="712" spans="1:35" ht="15.75" customHeight="1">
      <c r="A712" s="81"/>
      <c r="B712" s="81"/>
      <c r="C712" s="82"/>
      <c r="D712" s="82"/>
      <c r="E712" s="82"/>
      <c r="F712" s="82"/>
      <c r="G712" s="82"/>
      <c r="H712" s="82"/>
      <c r="I712" s="82"/>
      <c r="J712" s="68"/>
      <c r="K712" s="83"/>
      <c r="L712" s="83"/>
      <c r="M712" s="83"/>
      <c r="N712" s="63"/>
      <c r="O712" s="63"/>
      <c r="P712" s="84"/>
      <c r="Q712" s="250"/>
      <c r="R712" s="80"/>
      <c r="S712" s="250"/>
      <c r="T712" s="80"/>
      <c r="U712" s="80"/>
      <c r="V712" s="63"/>
      <c r="W712" s="85"/>
      <c r="X712" s="63"/>
      <c r="Y712" s="63"/>
      <c r="Z712" s="63"/>
      <c r="AA712" s="63"/>
      <c r="AB712" s="63"/>
      <c r="AC712" s="63"/>
      <c r="AD712" s="63"/>
      <c r="AE712" s="63"/>
      <c r="AF712" s="63"/>
      <c r="AG712" s="63"/>
      <c r="AH712" s="413"/>
      <c r="AI712" s="63"/>
    </row>
    <row r="713" spans="1:35" ht="15.75" customHeight="1">
      <c r="A713" s="81"/>
      <c r="B713" s="81"/>
      <c r="C713" s="82"/>
      <c r="D713" s="82"/>
      <c r="E713" s="82"/>
      <c r="F713" s="82"/>
      <c r="G713" s="82"/>
      <c r="H713" s="82"/>
      <c r="I713" s="82"/>
      <c r="J713" s="68"/>
      <c r="K713" s="83"/>
      <c r="L713" s="83"/>
      <c r="M713" s="83"/>
      <c r="N713" s="63"/>
      <c r="O713" s="63"/>
      <c r="P713" s="84"/>
      <c r="Q713" s="250"/>
      <c r="R713" s="80"/>
      <c r="S713" s="250"/>
      <c r="T713" s="80"/>
      <c r="U713" s="80"/>
      <c r="V713" s="63"/>
      <c r="W713" s="85"/>
      <c r="X713" s="63"/>
      <c r="Y713" s="63"/>
      <c r="Z713" s="63"/>
      <c r="AA713" s="63"/>
      <c r="AB713" s="63"/>
      <c r="AC713" s="63"/>
      <c r="AD713" s="63"/>
      <c r="AE713" s="63"/>
      <c r="AF713" s="63"/>
      <c r="AG713" s="63"/>
      <c r="AH713" s="413"/>
      <c r="AI713" s="63"/>
    </row>
    <row r="714" spans="1:35" ht="15.75" customHeight="1">
      <c r="A714" s="81"/>
      <c r="B714" s="81"/>
      <c r="C714" s="82"/>
      <c r="D714" s="82"/>
      <c r="E714" s="82"/>
      <c r="F714" s="82"/>
      <c r="G714" s="82"/>
      <c r="H714" s="82"/>
      <c r="I714" s="82"/>
      <c r="J714" s="68"/>
      <c r="K714" s="83"/>
      <c r="L714" s="83"/>
      <c r="M714" s="83"/>
      <c r="N714" s="63"/>
      <c r="O714" s="63"/>
      <c r="P714" s="84"/>
      <c r="Q714" s="250"/>
      <c r="R714" s="80"/>
      <c r="S714" s="250"/>
      <c r="T714" s="80"/>
      <c r="U714" s="80"/>
      <c r="V714" s="63"/>
      <c r="W714" s="85"/>
      <c r="X714" s="63"/>
      <c r="Y714" s="63"/>
      <c r="Z714" s="63"/>
      <c r="AA714" s="63"/>
      <c r="AB714" s="63"/>
      <c r="AC714" s="63"/>
      <c r="AD714" s="63"/>
      <c r="AE714" s="63"/>
      <c r="AF714" s="63"/>
      <c r="AG714" s="63"/>
      <c r="AH714" s="413"/>
      <c r="AI714" s="63"/>
    </row>
    <row r="715" spans="1:35" ht="15.75" customHeight="1">
      <c r="A715" s="81"/>
      <c r="B715" s="81"/>
      <c r="C715" s="82"/>
      <c r="D715" s="82"/>
      <c r="E715" s="82"/>
      <c r="F715" s="82"/>
      <c r="G715" s="82"/>
      <c r="H715" s="82"/>
      <c r="I715" s="82"/>
      <c r="J715" s="68"/>
      <c r="K715" s="83"/>
      <c r="L715" s="83"/>
      <c r="M715" s="83"/>
      <c r="N715" s="63"/>
      <c r="O715" s="63"/>
      <c r="P715" s="84"/>
      <c r="Q715" s="250"/>
      <c r="R715" s="80"/>
      <c r="S715" s="250"/>
      <c r="T715" s="80"/>
      <c r="U715" s="80"/>
      <c r="V715" s="63"/>
      <c r="W715" s="85"/>
      <c r="X715" s="63"/>
      <c r="Y715" s="63"/>
      <c r="Z715" s="63"/>
      <c r="AA715" s="63"/>
      <c r="AB715" s="63"/>
      <c r="AC715" s="63"/>
      <c r="AD715" s="63"/>
      <c r="AE715" s="63"/>
      <c r="AF715" s="63"/>
      <c r="AG715" s="63"/>
      <c r="AH715" s="413"/>
      <c r="AI715" s="63"/>
    </row>
    <row r="716" spans="1:35" ht="15.75" customHeight="1">
      <c r="A716" s="81"/>
      <c r="B716" s="81"/>
      <c r="C716" s="82"/>
      <c r="D716" s="82"/>
      <c r="E716" s="82"/>
      <c r="F716" s="82"/>
      <c r="G716" s="82"/>
      <c r="H716" s="82"/>
      <c r="I716" s="82"/>
      <c r="J716" s="68"/>
      <c r="K716" s="83"/>
      <c r="L716" s="83"/>
      <c r="M716" s="83"/>
      <c r="N716" s="63"/>
      <c r="O716" s="63"/>
      <c r="P716" s="84"/>
      <c r="Q716" s="250"/>
      <c r="R716" s="80"/>
      <c r="S716" s="250"/>
      <c r="T716" s="80"/>
      <c r="U716" s="80"/>
      <c r="V716" s="63"/>
      <c r="W716" s="85"/>
      <c r="X716" s="63"/>
      <c r="Y716" s="63"/>
      <c r="Z716" s="63"/>
      <c r="AA716" s="63"/>
      <c r="AB716" s="63"/>
      <c r="AC716" s="63"/>
      <c r="AD716" s="63"/>
      <c r="AE716" s="63"/>
      <c r="AF716" s="63"/>
      <c r="AG716" s="63"/>
      <c r="AH716" s="413"/>
      <c r="AI716" s="63"/>
    </row>
    <row r="717" spans="1:35" ht="15.75" customHeight="1">
      <c r="A717" s="81"/>
      <c r="B717" s="81"/>
      <c r="C717" s="82"/>
      <c r="D717" s="82"/>
      <c r="E717" s="82"/>
      <c r="F717" s="82"/>
      <c r="G717" s="82"/>
      <c r="H717" s="82"/>
      <c r="I717" s="82"/>
      <c r="J717" s="68"/>
      <c r="K717" s="83"/>
      <c r="L717" s="83"/>
      <c r="M717" s="83"/>
      <c r="N717" s="63"/>
      <c r="O717" s="63"/>
      <c r="P717" s="84"/>
      <c r="Q717" s="250"/>
      <c r="R717" s="80"/>
      <c r="S717" s="250"/>
      <c r="T717" s="80"/>
      <c r="U717" s="80"/>
      <c r="V717" s="63"/>
      <c r="W717" s="85"/>
      <c r="X717" s="63"/>
      <c r="Y717" s="63"/>
      <c r="Z717" s="63"/>
      <c r="AA717" s="63"/>
      <c r="AB717" s="63"/>
      <c r="AC717" s="63"/>
      <c r="AD717" s="63"/>
      <c r="AE717" s="63"/>
      <c r="AF717" s="63"/>
      <c r="AG717" s="63"/>
      <c r="AH717" s="413"/>
      <c r="AI717" s="63"/>
    </row>
    <row r="718" spans="1:35" ht="15.75" customHeight="1">
      <c r="A718" s="81"/>
      <c r="B718" s="81"/>
      <c r="C718" s="82"/>
      <c r="D718" s="82"/>
      <c r="E718" s="82"/>
      <c r="F718" s="82"/>
      <c r="G718" s="82"/>
      <c r="H718" s="82"/>
      <c r="I718" s="82"/>
      <c r="J718" s="68"/>
      <c r="K718" s="83"/>
      <c r="L718" s="83"/>
      <c r="M718" s="83"/>
      <c r="N718" s="63"/>
      <c r="O718" s="63"/>
      <c r="P718" s="84"/>
      <c r="Q718" s="250"/>
      <c r="R718" s="80"/>
      <c r="S718" s="250"/>
      <c r="T718" s="80"/>
      <c r="U718" s="80"/>
      <c r="V718" s="63"/>
      <c r="W718" s="85"/>
      <c r="X718" s="63"/>
      <c r="Y718" s="63"/>
      <c r="Z718" s="63"/>
      <c r="AA718" s="63"/>
      <c r="AB718" s="63"/>
      <c r="AC718" s="63"/>
      <c r="AD718" s="63"/>
      <c r="AE718" s="63"/>
      <c r="AF718" s="63"/>
      <c r="AG718" s="63"/>
      <c r="AH718" s="413"/>
      <c r="AI718" s="63"/>
    </row>
    <row r="719" spans="1:35" ht="15.75" customHeight="1">
      <c r="A719" s="81"/>
      <c r="B719" s="81"/>
      <c r="C719" s="82"/>
      <c r="D719" s="82"/>
      <c r="E719" s="82"/>
      <c r="F719" s="82"/>
      <c r="G719" s="82"/>
      <c r="H719" s="82"/>
      <c r="I719" s="82"/>
      <c r="J719" s="68"/>
      <c r="K719" s="83"/>
      <c r="L719" s="83"/>
      <c r="M719" s="83"/>
      <c r="N719" s="63"/>
      <c r="O719" s="63"/>
      <c r="P719" s="84"/>
      <c r="Q719" s="250"/>
      <c r="R719" s="80"/>
      <c r="S719" s="250"/>
      <c r="T719" s="80"/>
      <c r="U719" s="80"/>
      <c r="V719" s="63"/>
      <c r="W719" s="85"/>
      <c r="X719" s="63"/>
      <c r="Y719" s="63"/>
      <c r="Z719" s="63"/>
      <c r="AA719" s="63"/>
      <c r="AB719" s="63"/>
      <c r="AC719" s="63"/>
      <c r="AD719" s="63"/>
      <c r="AE719" s="63"/>
      <c r="AF719" s="63"/>
      <c r="AG719" s="63"/>
      <c r="AH719" s="413"/>
      <c r="AI719" s="63"/>
    </row>
    <row r="720" spans="1:35" ht="15.75" customHeight="1">
      <c r="A720" s="81"/>
      <c r="B720" s="81"/>
      <c r="C720" s="82"/>
      <c r="D720" s="82"/>
      <c r="E720" s="82"/>
      <c r="F720" s="82"/>
      <c r="G720" s="82"/>
      <c r="H720" s="82"/>
      <c r="I720" s="82"/>
      <c r="J720" s="68"/>
      <c r="K720" s="83"/>
      <c r="L720" s="83"/>
      <c r="M720" s="83"/>
      <c r="N720" s="63"/>
      <c r="O720" s="63"/>
      <c r="P720" s="84"/>
      <c r="Q720" s="250"/>
      <c r="R720" s="80"/>
      <c r="S720" s="250"/>
      <c r="T720" s="80"/>
      <c r="U720" s="80"/>
      <c r="V720" s="63"/>
      <c r="W720" s="85"/>
      <c r="X720" s="63"/>
      <c r="Y720" s="63"/>
      <c r="Z720" s="63"/>
      <c r="AA720" s="63"/>
      <c r="AB720" s="63"/>
      <c r="AC720" s="63"/>
      <c r="AD720" s="63"/>
      <c r="AE720" s="63"/>
      <c r="AF720" s="63"/>
      <c r="AG720" s="63"/>
      <c r="AH720" s="413"/>
      <c r="AI720" s="63"/>
    </row>
    <row r="721" spans="1:35" ht="15.75" customHeight="1">
      <c r="A721" s="81"/>
      <c r="B721" s="81"/>
      <c r="C721" s="82"/>
      <c r="D721" s="82"/>
      <c r="E721" s="82"/>
      <c r="F721" s="82"/>
      <c r="G721" s="82"/>
      <c r="H721" s="82"/>
      <c r="I721" s="82"/>
      <c r="J721" s="68"/>
      <c r="K721" s="83"/>
      <c r="L721" s="83"/>
      <c r="M721" s="83"/>
      <c r="N721" s="63"/>
      <c r="O721" s="63"/>
      <c r="P721" s="84"/>
      <c r="Q721" s="250"/>
      <c r="R721" s="80"/>
      <c r="S721" s="250"/>
      <c r="T721" s="80"/>
      <c r="U721" s="80"/>
      <c r="V721" s="63"/>
      <c r="W721" s="85"/>
      <c r="X721" s="63"/>
      <c r="Y721" s="63"/>
      <c r="Z721" s="63"/>
      <c r="AA721" s="63"/>
      <c r="AB721" s="63"/>
      <c r="AC721" s="63"/>
      <c r="AD721" s="63"/>
      <c r="AE721" s="63"/>
      <c r="AF721" s="63"/>
      <c r="AG721" s="63"/>
      <c r="AH721" s="413"/>
      <c r="AI721" s="63"/>
    </row>
    <row r="722" spans="1:35" ht="15.75" customHeight="1">
      <c r="A722" s="81"/>
      <c r="B722" s="81"/>
      <c r="C722" s="82"/>
      <c r="D722" s="82"/>
      <c r="E722" s="82"/>
      <c r="F722" s="82"/>
      <c r="G722" s="82"/>
      <c r="H722" s="82"/>
      <c r="I722" s="82"/>
      <c r="J722" s="68"/>
      <c r="K722" s="83"/>
      <c r="L722" s="83"/>
      <c r="M722" s="83"/>
      <c r="N722" s="63"/>
      <c r="O722" s="63"/>
      <c r="P722" s="84"/>
      <c r="Q722" s="250"/>
      <c r="R722" s="80"/>
      <c r="S722" s="250"/>
      <c r="T722" s="80"/>
      <c r="U722" s="80"/>
      <c r="V722" s="63"/>
      <c r="W722" s="85"/>
      <c r="X722" s="63"/>
      <c r="Y722" s="63"/>
      <c r="Z722" s="63"/>
      <c r="AA722" s="63"/>
      <c r="AB722" s="63"/>
      <c r="AC722" s="63"/>
      <c r="AD722" s="63"/>
      <c r="AE722" s="63"/>
      <c r="AF722" s="63"/>
      <c r="AG722" s="63"/>
      <c r="AH722" s="413"/>
      <c r="AI722" s="63"/>
    </row>
    <row r="723" spans="1:35" ht="15.75" customHeight="1">
      <c r="A723" s="81"/>
      <c r="B723" s="81"/>
      <c r="C723" s="82"/>
      <c r="D723" s="82"/>
      <c r="E723" s="82"/>
      <c r="F723" s="82"/>
      <c r="G723" s="82"/>
      <c r="H723" s="82"/>
      <c r="I723" s="82"/>
      <c r="J723" s="68"/>
      <c r="K723" s="83"/>
      <c r="L723" s="83"/>
      <c r="M723" s="83"/>
      <c r="N723" s="63"/>
      <c r="O723" s="63"/>
      <c r="P723" s="84"/>
      <c r="Q723" s="250"/>
      <c r="R723" s="80"/>
      <c r="S723" s="250"/>
      <c r="T723" s="80"/>
      <c r="U723" s="80"/>
      <c r="V723" s="63"/>
      <c r="W723" s="85"/>
      <c r="X723" s="63"/>
      <c r="Y723" s="63"/>
      <c r="Z723" s="63"/>
      <c r="AA723" s="63"/>
      <c r="AB723" s="63"/>
      <c r="AC723" s="63"/>
      <c r="AD723" s="63"/>
      <c r="AE723" s="63"/>
      <c r="AF723" s="63"/>
      <c r="AG723" s="63"/>
      <c r="AH723" s="413"/>
      <c r="AI723" s="63"/>
    </row>
    <row r="724" spans="1:35" ht="15.75" customHeight="1">
      <c r="A724" s="81"/>
      <c r="B724" s="81"/>
      <c r="C724" s="82"/>
      <c r="D724" s="82"/>
      <c r="E724" s="82"/>
      <c r="F724" s="82"/>
      <c r="G724" s="82"/>
      <c r="H724" s="82"/>
      <c r="I724" s="82"/>
      <c r="J724" s="68"/>
      <c r="K724" s="83"/>
      <c r="L724" s="83"/>
      <c r="M724" s="83"/>
      <c r="N724" s="63"/>
      <c r="O724" s="63"/>
      <c r="P724" s="84"/>
      <c r="Q724" s="250"/>
      <c r="R724" s="80"/>
      <c r="S724" s="250"/>
      <c r="T724" s="80"/>
      <c r="U724" s="80"/>
      <c r="V724" s="63"/>
      <c r="W724" s="85"/>
      <c r="X724" s="63"/>
      <c r="Y724" s="63"/>
      <c r="Z724" s="63"/>
      <c r="AA724" s="63"/>
      <c r="AB724" s="63"/>
      <c r="AC724" s="63"/>
      <c r="AD724" s="63"/>
      <c r="AE724" s="63"/>
      <c r="AF724" s="63"/>
      <c r="AG724" s="63"/>
      <c r="AH724" s="413"/>
      <c r="AI724" s="63"/>
    </row>
    <row r="725" spans="1:35" ht="15.75" customHeight="1">
      <c r="A725" s="81"/>
      <c r="B725" s="81"/>
      <c r="C725" s="82"/>
      <c r="D725" s="82"/>
      <c r="E725" s="82"/>
      <c r="F725" s="82"/>
      <c r="G725" s="82"/>
      <c r="H725" s="82"/>
      <c r="I725" s="82"/>
      <c r="J725" s="68"/>
      <c r="K725" s="83"/>
      <c r="L725" s="83"/>
      <c r="M725" s="83"/>
      <c r="N725" s="63"/>
      <c r="O725" s="63"/>
      <c r="P725" s="84"/>
      <c r="Q725" s="250"/>
      <c r="R725" s="80"/>
      <c r="S725" s="250"/>
      <c r="T725" s="80"/>
      <c r="U725" s="80"/>
      <c r="V725" s="63"/>
      <c r="W725" s="85"/>
      <c r="X725" s="63"/>
      <c r="Y725" s="63"/>
      <c r="Z725" s="63"/>
      <c r="AA725" s="63"/>
      <c r="AB725" s="63"/>
      <c r="AC725" s="63"/>
      <c r="AD725" s="63"/>
      <c r="AE725" s="63"/>
      <c r="AF725" s="63"/>
      <c r="AG725" s="63"/>
      <c r="AH725" s="413"/>
      <c r="AI725" s="63"/>
    </row>
    <row r="726" spans="1:35" ht="15.75" customHeight="1">
      <c r="A726" s="81"/>
      <c r="B726" s="81"/>
      <c r="C726" s="82"/>
      <c r="D726" s="82"/>
      <c r="E726" s="82"/>
      <c r="F726" s="82"/>
      <c r="G726" s="82"/>
      <c r="H726" s="82"/>
      <c r="I726" s="82"/>
      <c r="J726" s="68"/>
      <c r="K726" s="83"/>
      <c r="L726" s="83"/>
      <c r="M726" s="83"/>
      <c r="N726" s="63"/>
      <c r="O726" s="63"/>
      <c r="P726" s="84"/>
      <c r="Q726" s="250"/>
      <c r="R726" s="80"/>
      <c r="S726" s="250"/>
      <c r="T726" s="80"/>
      <c r="U726" s="80"/>
      <c r="V726" s="63"/>
      <c r="W726" s="85"/>
      <c r="X726" s="63"/>
      <c r="Y726" s="63"/>
      <c r="Z726" s="63"/>
      <c r="AA726" s="63"/>
      <c r="AB726" s="63"/>
      <c r="AC726" s="63"/>
      <c r="AD726" s="63"/>
      <c r="AE726" s="63"/>
      <c r="AF726" s="63"/>
      <c r="AG726" s="63"/>
      <c r="AH726" s="413"/>
      <c r="AI726" s="63"/>
    </row>
    <row r="727" spans="1:35" ht="15.75" customHeight="1">
      <c r="A727" s="81"/>
      <c r="B727" s="81"/>
      <c r="C727" s="82"/>
      <c r="D727" s="82"/>
      <c r="E727" s="82"/>
      <c r="F727" s="82"/>
      <c r="G727" s="82"/>
      <c r="H727" s="82"/>
      <c r="I727" s="82"/>
      <c r="J727" s="68"/>
      <c r="K727" s="83"/>
      <c r="L727" s="83"/>
      <c r="M727" s="83"/>
      <c r="N727" s="63"/>
      <c r="O727" s="63"/>
      <c r="P727" s="84"/>
      <c r="Q727" s="250"/>
      <c r="R727" s="80"/>
      <c r="S727" s="250"/>
      <c r="T727" s="80"/>
      <c r="U727" s="80"/>
      <c r="V727" s="63"/>
      <c r="W727" s="85"/>
      <c r="X727" s="63"/>
      <c r="Y727" s="63"/>
      <c r="Z727" s="63"/>
      <c r="AA727" s="63"/>
      <c r="AB727" s="63"/>
      <c r="AC727" s="63"/>
      <c r="AD727" s="63"/>
      <c r="AE727" s="63"/>
      <c r="AF727" s="63"/>
      <c r="AG727" s="63"/>
      <c r="AH727" s="413"/>
      <c r="AI727" s="63"/>
    </row>
    <row r="728" spans="1:35" ht="15.75" customHeight="1">
      <c r="A728" s="81"/>
      <c r="B728" s="81"/>
      <c r="C728" s="82"/>
      <c r="D728" s="82"/>
      <c r="E728" s="82"/>
      <c r="F728" s="82"/>
      <c r="G728" s="82"/>
      <c r="H728" s="82"/>
      <c r="I728" s="82"/>
      <c r="J728" s="68"/>
      <c r="K728" s="83"/>
      <c r="L728" s="83"/>
      <c r="M728" s="83"/>
      <c r="N728" s="63"/>
      <c r="O728" s="63"/>
      <c r="P728" s="84"/>
      <c r="Q728" s="250"/>
      <c r="R728" s="80"/>
      <c r="S728" s="250"/>
      <c r="T728" s="80"/>
      <c r="U728" s="80"/>
      <c r="V728" s="63"/>
      <c r="W728" s="85"/>
      <c r="X728" s="63"/>
      <c r="Y728" s="63"/>
      <c r="Z728" s="63"/>
      <c r="AA728" s="63"/>
      <c r="AB728" s="63"/>
      <c r="AC728" s="63"/>
      <c r="AD728" s="63"/>
      <c r="AE728" s="63"/>
      <c r="AF728" s="63"/>
      <c r="AG728" s="63"/>
      <c r="AH728" s="413"/>
      <c r="AI728" s="63"/>
    </row>
    <row r="729" spans="1:35" ht="15.75" customHeight="1">
      <c r="A729" s="81"/>
      <c r="B729" s="81"/>
      <c r="C729" s="82"/>
      <c r="D729" s="82"/>
      <c r="E729" s="82"/>
      <c r="F729" s="82"/>
      <c r="G729" s="82"/>
      <c r="H729" s="82"/>
      <c r="I729" s="82"/>
      <c r="J729" s="68"/>
      <c r="K729" s="83"/>
      <c r="L729" s="83"/>
      <c r="M729" s="83"/>
      <c r="N729" s="63"/>
      <c r="O729" s="63"/>
      <c r="P729" s="84"/>
      <c r="Q729" s="250"/>
      <c r="R729" s="80"/>
      <c r="S729" s="250"/>
      <c r="T729" s="80"/>
      <c r="U729" s="80"/>
      <c r="V729" s="63"/>
      <c r="W729" s="85"/>
      <c r="X729" s="63"/>
      <c r="Y729" s="63"/>
      <c r="Z729" s="63"/>
      <c r="AA729" s="63"/>
      <c r="AB729" s="63"/>
      <c r="AC729" s="63"/>
      <c r="AD729" s="63"/>
      <c r="AE729" s="63"/>
      <c r="AF729" s="63"/>
      <c r="AG729" s="63"/>
      <c r="AH729" s="413"/>
      <c r="AI729" s="63"/>
    </row>
    <row r="730" spans="1:35" ht="15.75" customHeight="1">
      <c r="A730" s="81"/>
      <c r="B730" s="81"/>
      <c r="C730" s="82"/>
      <c r="D730" s="82"/>
      <c r="E730" s="82"/>
      <c r="F730" s="82"/>
      <c r="G730" s="82"/>
      <c r="H730" s="82"/>
      <c r="I730" s="82"/>
      <c r="J730" s="68"/>
      <c r="K730" s="83"/>
      <c r="L730" s="83"/>
      <c r="M730" s="83"/>
      <c r="N730" s="63"/>
      <c r="O730" s="63"/>
      <c r="P730" s="84"/>
      <c r="Q730" s="250"/>
      <c r="R730" s="80"/>
      <c r="S730" s="250"/>
      <c r="T730" s="80"/>
      <c r="U730" s="80"/>
      <c r="V730" s="63"/>
      <c r="W730" s="85"/>
      <c r="X730" s="63"/>
      <c r="Y730" s="63"/>
      <c r="Z730" s="63"/>
      <c r="AA730" s="63"/>
      <c r="AB730" s="63"/>
      <c r="AC730" s="63"/>
      <c r="AD730" s="63"/>
      <c r="AE730" s="63"/>
      <c r="AF730" s="63"/>
      <c r="AG730" s="63"/>
      <c r="AH730" s="413"/>
      <c r="AI730" s="63"/>
    </row>
    <row r="731" spans="1:35" ht="15.75" customHeight="1">
      <c r="A731" s="81"/>
      <c r="B731" s="81"/>
      <c r="C731" s="82"/>
      <c r="D731" s="82"/>
      <c r="E731" s="82"/>
      <c r="F731" s="82"/>
      <c r="G731" s="82"/>
      <c r="H731" s="82"/>
      <c r="I731" s="82"/>
      <c r="J731" s="68"/>
      <c r="K731" s="83"/>
      <c r="L731" s="83"/>
      <c r="M731" s="83"/>
      <c r="N731" s="63"/>
      <c r="O731" s="63"/>
      <c r="P731" s="84"/>
      <c r="Q731" s="250"/>
      <c r="R731" s="80"/>
      <c r="S731" s="250"/>
      <c r="T731" s="80"/>
      <c r="U731" s="80"/>
      <c r="V731" s="63"/>
      <c r="W731" s="85"/>
      <c r="X731" s="63"/>
      <c r="Y731" s="63"/>
      <c r="Z731" s="63"/>
      <c r="AA731" s="63"/>
      <c r="AB731" s="63"/>
      <c r="AC731" s="63"/>
      <c r="AD731" s="63"/>
      <c r="AE731" s="63"/>
      <c r="AF731" s="63"/>
      <c r="AG731" s="63"/>
      <c r="AH731" s="413"/>
      <c r="AI731" s="63"/>
    </row>
    <row r="732" spans="1:35" ht="15.75" customHeight="1">
      <c r="A732" s="81"/>
      <c r="B732" s="81"/>
      <c r="C732" s="82"/>
      <c r="D732" s="82"/>
      <c r="E732" s="82"/>
      <c r="F732" s="82"/>
      <c r="G732" s="82"/>
      <c r="H732" s="82"/>
      <c r="I732" s="82"/>
      <c r="J732" s="68"/>
      <c r="K732" s="83"/>
      <c r="L732" s="83"/>
      <c r="M732" s="83"/>
      <c r="N732" s="63"/>
      <c r="O732" s="63"/>
      <c r="P732" s="84"/>
      <c r="Q732" s="250"/>
      <c r="R732" s="80"/>
      <c r="S732" s="250"/>
      <c r="T732" s="80"/>
      <c r="U732" s="80"/>
      <c r="V732" s="63"/>
      <c r="W732" s="85"/>
      <c r="X732" s="63"/>
      <c r="Y732" s="63"/>
      <c r="Z732" s="63"/>
      <c r="AA732" s="63"/>
      <c r="AB732" s="63"/>
      <c r="AC732" s="63"/>
      <c r="AD732" s="63"/>
      <c r="AE732" s="63"/>
      <c r="AF732" s="63"/>
      <c r="AG732" s="63"/>
      <c r="AH732" s="413"/>
      <c r="AI732" s="63"/>
    </row>
    <row r="733" spans="1:35" ht="15.75" customHeight="1">
      <c r="A733" s="81"/>
      <c r="B733" s="81"/>
      <c r="C733" s="82"/>
      <c r="D733" s="82"/>
      <c r="E733" s="82"/>
      <c r="F733" s="82"/>
      <c r="G733" s="82"/>
      <c r="H733" s="82"/>
      <c r="I733" s="82"/>
      <c r="J733" s="68"/>
      <c r="K733" s="83"/>
      <c r="L733" s="83"/>
      <c r="M733" s="83"/>
      <c r="N733" s="63"/>
      <c r="O733" s="63"/>
      <c r="P733" s="84"/>
      <c r="Q733" s="250"/>
      <c r="R733" s="80"/>
      <c r="S733" s="250"/>
      <c r="T733" s="80"/>
      <c r="U733" s="80"/>
      <c r="V733" s="63"/>
      <c r="W733" s="85"/>
      <c r="X733" s="63"/>
      <c r="Y733" s="63"/>
      <c r="Z733" s="63"/>
      <c r="AA733" s="63"/>
      <c r="AB733" s="63"/>
      <c r="AC733" s="63"/>
      <c r="AD733" s="63"/>
      <c r="AE733" s="63"/>
      <c r="AF733" s="63"/>
      <c r="AG733" s="63"/>
      <c r="AH733" s="413"/>
      <c r="AI733" s="63"/>
    </row>
    <row r="734" spans="1:35" ht="15.75" customHeight="1">
      <c r="A734" s="81"/>
      <c r="B734" s="81"/>
      <c r="C734" s="82"/>
      <c r="D734" s="82"/>
      <c r="E734" s="82"/>
      <c r="F734" s="82"/>
      <c r="G734" s="82"/>
      <c r="H734" s="82"/>
      <c r="I734" s="82"/>
      <c r="J734" s="68"/>
      <c r="K734" s="83"/>
      <c r="L734" s="83"/>
      <c r="M734" s="83"/>
      <c r="N734" s="63"/>
      <c r="O734" s="63"/>
      <c r="P734" s="84"/>
      <c r="Q734" s="250"/>
      <c r="R734" s="80"/>
      <c r="S734" s="250"/>
      <c r="T734" s="80"/>
      <c r="U734" s="80"/>
      <c r="V734" s="63"/>
      <c r="W734" s="85"/>
      <c r="X734" s="63"/>
      <c r="Y734" s="63"/>
      <c r="Z734" s="63"/>
      <c r="AA734" s="63"/>
      <c r="AB734" s="63"/>
      <c r="AC734" s="63"/>
      <c r="AD734" s="63"/>
      <c r="AE734" s="63"/>
      <c r="AF734" s="63"/>
      <c r="AG734" s="63"/>
      <c r="AH734" s="413"/>
      <c r="AI734" s="63"/>
    </row>
    <row r="735" spans="1:35" ht="15.75" customHeight="1">
      <c r="A735" s="81"/>
      <c r="B735" s="81"/>
      <c r="C735" s="82"/>
      <c r="D735" s="82"/>
      <c r="E735" s="82"/>
      <c r="F735" s="82"/>
      <c r="G735" s="82"/>
      <c r="H735" s="82"/>
      <c r="I735" s="82"/>
      <c r="J735" s="68"/>
      <c r="K735" s="83"/>
      <c r="L735" s="83"/>
      <c r="M735" s="83"/>
      <c r="N735" s="63"/>
      <c r="O735" s="63"/>
      <c r="P735" s="84"/>
      <c r="Q735" s="250"/>
      <c r="R735" s="80"/>
      <c r="S735" s="250"/>
      <c r="T735" s="80"/>
      <c r="U735" s="80"/>
      <c r="V735" s="63"/>
      <c r="W735" s="85"/>
      <c r="X735" s="63"/>
      <c r="Y735" s="63"/>
      <c r="Z735" s="63"/>
      <c r="AA735" s="63"/>
      <c r="AB735" s="63"/>
      <c r="AC735" s="63"/>
      <c r="AD735" s="63"/>
      <c r="AE735" s="63"/>
      <c r="AF735" s="63"/>
      <c r="AG735" s="63"/>
      <c r="AH735" s="413"/>
      <c r="AI735" s="63"/>
    </row>
    <row r="736" spans="1:35" ht="15.75" customHeight="1">
      <c r="A736" s="81"/>
      <c r="B736" s="81"/>
      <c r="C736" s="82"/>
      <c r="D736" s="82"/>
      <c r="E736" s="82"/>
      <c r="F736" s="82"/>
      <c r="G736" s="82"/>
      <c r="H736" s="82"/>
      <c r="I736" s="82"/>
      <c r="J736" s="68"/>
      <c r="K736" s="83"/>
      <c r="L736" s="83"/>
      <c r="M736" s="83"/>
      <c r="N736" s="63"/>
      <c r="O736" s="63"/>
      <c r="P736" s="84"/>
      <c r="Q736" s="250"/>
      <c r="R736" s="80"/>
      <c r="S736" s="250"/>
      <c r="T736" s="80"/>
      <c r="U736" s="80"/>
      <c r="V736" s="63"/>
      <c r="W736" s="85"/>
      <c r="X736" s="63"/>
      <c r="Y736" s="63"/>
      <c r="Z736" s="63"/>
      <c r="AA736" s="63"/>
      <c r="AB736" s="63"/>
      <c r="AC736" s="63"/>
      <c r="AD736" s="63"/>
      <c r="AE736" s="63"/>
      <c r="AF736" s="63"/>
      <c r="AG736" s="63"/>
      <c r="AH736" s="413"/>
      <c r="AI736" s="63"/>
    </row>
    <row r="737" spans="1:35" ht="15.75" customHeight="1">
      <c r="A737" s="81"/>
      <c r="B737" s="81"/>
      <c r="C737" s="82"/>
      <c r="D737" s="82"/>
      <c r="E737" s="82"/>
      <c r="F737" s="82"/>
      <c r="G737" s="82"/>
      <c r="H737" s="82"/>
      <c r="I737" s="82"/>
      <c r="J737" s="68"/>
      <c r="K737" s="83"/>
      <c r="L737" s="83"/>
      <c r="M737" s="83"/>
      <c r="N737" s="63"/>
      <c r="O737" s="63"/>
      <c r="P737" s="84"/>
      <c r="Q737" s="250"/>
      <c r="R737" s="80"/>
      <c r="S737" s="250"/>
      <c r="T737" s="80"/>
      <c r="U737" s="80"/>
      <c r="V737" s="63"/>
      <c r="W737" s="85"/>
      <c r="X737" s="63"/>
      <c r="Y737" s="63"/>
      <c r="Z737" s="63"/>
      <c r="AA737" s="63"/>
      <c r="AB737" s="63"/>
      <c r="AC737" s="63"/>
      <c r="AD737" s="63"/>
      <c r="AE737" s="63"/>
      <c r="AF737" s="63"/>
      <c r="AG737" s="63"/>
      <c r="AH737" s="413"/>
      <c r="AI737" s="63"/>
    </row>
    <row r="738" spans="1:35" ht="15.75" customHeight="1">
      <c r="A738" s="81"/>
      <c r="B738" s="81"/>
      <c r="C738" s="82"/>
      <c r="D738" s="82"/>
      <c r="E738" s="82"/>
      <c r="F738" s="82"/>
      <c r="G738" s="82"/>
      <c r="H738" s="82"/>
      <c r="I738" s="82"/>
      <c r="J738" s="68"/>
      <c r="K738" s="83"/>
      <c r="L738" s="83"/>
      <c r="M738" s="83"/>
      <c r="N738" s="63"/>
      <c r="O738" s="63"/>
      <c r="P738" s="84"/>
      <c r="Q738" s="250"/>
      <c r="R738" s="80"/>
      <c r="S738" s="250"/>
      <c r="T738" s="80"/>
      <c r="U738" s="80"/>
      <c r="V738" s="63"/>
      <c r="W738" s="85"/>
      <c r="X738" s="63"/>
      <c r="Y738" s="63"/>
      <c r="Z738" s="63"/>
      <c r="AA738" s="63"/>
      <c r="AB738" s="63"/>
      <c r="AC738" s="63"/>
      <c r="AD738" s="63"/>
      <c r="AE738" s="63"/>
      <c r="AF738" s="63"/>
      <c r="AG738" s="63"/>
      <c r="AH738" s="413"/>
      <c r="AI738" s="63"/>
    </row>
    <row r="739" spans="1:35" ht="15.75" customHeight="1">
      <c r="A739" s="81"/>
      <c r="B739" s="81"/>
      <c r="C739" s="82"/>
      <c r="D739" s="82"/>
      <c r="E739" s="82"/>
      <c r="F739" s="82"/>
      <c r="G739" s="82"/>
      <c r="H739" s="82"/>
      <c r="I739" s="82"/>
      <c r="J739" s="68"/>
      <c r="K739" s="83"/>
      <c r="L739" s="83"/>
      <c r="M739" s="83"/>
      <c r="N739" s="63"/>
      <c r="O739" s="63"/>
      <c r="P739" s="84"/>
      <c r="Q739" s="250"/>
      <c r="R739" s="80"/>
      <c r="S739" s="250"/>
      <c r="T739" s="80"/>
      <c r="U739" s="80"/>
      <c r="V739" s="63"/>
      <c r="W739" s="85"/>
      <c r="X739" s="63"/>
      <c r="Y739" s="63"/>
      <c r="Z739" s="63"/>
      <c r="AA739" s="63"/>
      <c r="AB739" s="63"/>
      <c r="AC739" s="63"/>
      <c r="AD739" s="63"/>
      <c r="AE739" s="63"/>
      <c r="AF739" s="63"/>
      <c r="AG739" s="63"/>
      <c r="AH739" s="413"/>
      <c r="AI739" s="63"/>
    </row>
    <row r="740" spans="1:35" ht="15.75" customHeight="1">
      <c r="A740" s="81"/>
      <c r="B740" s="81"/>
      <c r="C740" s="82"/>
      <c r="D740" s="82"/>
      <c r="E740" s="82"/>
      <c r="F740" s="82"/>
      <c r="G740" s="82"/>
      <c r="H740" s="82"/>
      <c r="I740" s="82"/>
      <c r="J740" s="68"/>
      <c r="K740" s="83"/>
      <c r="L740" s="83"/>
      <c r="M740" s="83"/>
      <c r="N740" s="63"/>
      <c r="O740" s="63"/>
      <c r="P740" s="84"/>
      <c r="Q740" s="250"/>
      <c r="R740" s="80"/>
      <c r="S740" s="250"/>
      <c r="T740" s="80"/>
      <c r="U740" s="80"/>
      <c r="V740" s="63"/>
      <c r="W740" s="85"/>
      <c r="X740" s="63"/>
      <c r="Y740" s="63"/>
      <c r="Z740" s="63"/>
      <c r="AA740" s="63"/>
      <c r="AB740" s="63"/>
      <c r="AC740" s="63"/>
      <c r="AD740" s="63"/>
      <c r="AE740" s="63"/>
      <c r="AF740" s="63"/>
      <c r="AG740" s="63"/>
      <c r="AH740" s="413"/>
      <c r="AI740" s="63"/>
    </row>
    <row r="741" spans="1:35" ht="15.75" customHeight="1">
      <c r="A741" s="81"/>
      <c r="B741" s="81"/>
      <c r="C741" s="82"/>
      <c r="D741" s="82"/>
      <c r="E741" s="82"/>
      <c r="F741" s="82"/>
      <c r="G741" s="82"/>
      <c r="H741" s="82"/>
      <c r="I741" s="82"/>
      <c r="J741" s="68"/>
      <c r="K741" s="83"/>
      <c r="L741" s="83"/>
      <c r="M741" s="83"/>
      <c r="N741" s="63"/>
      <c r="O741" s="63"/>
      <c r="P741" s="84"/>
      <c r="Q741" s="250"/>
      <c r="R741" s="80"/>
      <c r="S741" s="250"/>
      <c r="T741" s="80"/>
      <c r="U741" s="80"/>
      <c r="V741" s="63"/>
      <c r="W741" s="85"/>
      <c r="X741" s="63"/>
      <c r="Y741" s="63"/>
      <c r="Z741" s="63"/>
      <c r="AA741" s="63"/>
      <c r="AB741" s="63"/>
      <c r="AC741" s="63"/>
      <c r="AD741" s="63"/>
      <c r="AE741" s="63"/>
      <c r="AF741" s="63"/>
      <c r="AG741" s="63"/>
      <c r="AH741" s="413"/>
      <c r="AI741" s="63"/>
    </row>
    <row r="742" spans="1:35" ht="15.75" customHeight="1">
      <c r="A742" s="81"/>
      <c r="B742" s="81"/>
      <c r="C742" s="82"/>
      <c r="D742" s="82"/>
      <c r="E742" s="82"/>
      <c r="F742" s="82"/>
      <c r="G742" s="82"/>
      <c r="H742" s="82"/>
      <c r="I742" s="82"/>
      <c r="J742" s="68"/>
      <c r="K742" s="83"/>
      <c r="L742" s="83"/>
      <c r="M742" s="83"/>
      <c r="N742" s="63"/>
      <c r="O742" s="63"/>
      <c r="P742" s="84"/>
      <c r="Q742" s="250"/>
      <c r="R742" s="80"/>
      <c r="S742" s="250"/>
      <c r="T742" s="80"/>
      <c r="U742" s="80"/>
      <c r="V742" s="63"/>
      <c r="W742" s="85"/>
      <c r="X742" s="63"/>
      <c r="Y742" s="63"/>
      <c r="Z742" s="63"/>
      <c r="AA742" s="63"/>
      <c r="AB742" s="63"/>
      <c r="AC742" s="63"/>
      <c r="AD742" s="63"/>
      <c r="AE742" s="63"/>
      <c r="AF742" s="63"/>
      <c r="AG742" s="63"/>
      <c r="AH742" s="413"/>
      <c r="AI742" s="63"/>
    </row>
    <row r="743" spans="1:35" ht="15.75" customHeight="1">
      <c r="A743" s="81"/>
      <c r="B743" s="81"/>
      <c r="C743" s="82"/>
      <c r="D743" s="82"/>
      <c r="E743" s="82"/>
      <c r="F743" s="82"/>
      <c r="G743" s="82"/>
      <c r="H743" s="82"/>
      <c r="I743" s="82"/>
      <c r="J743" s="68"/>
      <c r="K743" s="83"/>
      <c r="L743" s="83"/>
      <c r="M743" s="83"/>
      <c r="N743" s="63"/>
      <c r="O743" s="63"/>
      <c r="P743" s="84"/>
      <c r="Q743" s="250"/>
      <c r="R743" s="80"/>
      <c r="S743" s="250"/>
      <c r="T743" s="80"/>
      <c r="U743" s="80"/>
      <c r="V743" s="63"/>
      <c r="W743" s="85"/>
      <c r="X743" s="63"/>
      <c r="Y743" s="63"/>
      <c r="Z743" s="63"/>
      <c r="AA743" s="63"/>
      <c r="AB743" s="63"/>
      <c r="AC743" s="63"/>
      <c r="AD743" s="63"/>
      <c r="AE743" s="63"/>
      <c r="AF743" s="63"/>
      <c r="AG743" s="63"/>
      <c r="AH743" s="413"/>
      <c r="AI743" s="63"/>
    </row>
    <row r="744" spans="1:35" ht="15.75" customHeight="1">
      <c r="A744" s="81"/>
      <c r="B744" s="81"/>
      <c r="C744" s="82"/>
      <c r="D744" s="82"/>
      <c r="E744" s="82"/>
      <c r="F744" s="82"/>
      <c r="G744" s="82"/>
      <c r="H744" s="82"/>
      <c r="I744" s="82"/>
      <c r="J744" s="68"/>
      <c r="K744" s="83"/>
      <c r="L744" s="83"/>
      <c r="M744" s="83"/>
      <c r="N744" s="63"/>
      <c r="O744" s="63"/>
      <c r="P744" s="84"/>
      <c r="Q744" s="250"/>
      <c r="R744" s="80"/>
      <c r="S744" s="250"/>
      <c r="T744" s="80"/>
      <c r="U744" s="80"/>
      <c r="V744" s="63"/>
      <c r="W744" s="85"/>
      <c r="X744" s="63"/>
      <c r="Y744" s="63"/>
      <c r="Z744" s="63"/>
      <c r="AA744" s="63"/>
      <c r="AB744" s="63"/>
      <c r="AC744" s="63"/>
      <c r="AD744" s="63"/>
      <c r="AE744" s="63"/>
      <c r="AF744" s="63"/>
      <c r="AG744" s="63"/>
      <c r="AH744" s="413"/>
      <c r="AI744" s="63"/>
    </row>
    <row r="745" spans="1:35" ht="15.75" customHeight="1">
      <c r="A745" s="81"/>
      <c r="B745" s="81"/>
      <c r="C745" s="82"/>
      <c r="D745" s="82"/>
      <c r="E745" s="82"/>
      <c r="F745" s="82"/>
      <c r="G745" s="82"/>
      <c r="H745" s="82"/>
      <c r="I745" s="82"/>
      <c r="J745" s="68"/>
      <c r="K745" s="83"/>
      <c r="L745" s="83"/>
      <c r="M745" s="83"/>
      <c r="N745" s="63"/>
      <c r="O745" s="63"/>
      <c r="P745" s="84"/>
      <c r="Q745" s="250"/>
      <c r="R745" s="80"/>
      <c r="S745" s="250"/>
      <c r="T745" s="80"/>
      <c r="U745" s="80"/>
      <c r="V745" s="63"/>
      <c r="W745" s="85"/>
      <c r="X745" s="63"/>
      <c r="Y745" s="63"/>
      <c r="Z745" s="63"/>
      <c r="AA745" s="63"/>
      <c r="AB745" s="63"/>
      <c r="AC745" s="63"/>
      <c r="AD745" s="63"/>
      <c r="AE745" s="63"/>
      <c r="AF745" s="63"/>
      <c r="AG745" s="63"/>
      <c r="AH745" s="413"/>
      <c r="AI745" s="63"/>
    </row>
    <row r="746" spans="1:35" ht="15.75" customHeight="1">
      <c r="A746" s="81"/>
      <c r="B746" s="81"/>
      <c r="C746" s="82"/>
      <c r="D746" s="82"/>
      <c r="E746" s="82"/>
      <c r="F746" s="82"/>
      <c r="G746" s="82"/>
      <c r="H746" s="82"/>
      <c r="I746" s="82"/>
      <c r="J746" s="68"/>
      <c r="K746" s="83"/>
      <c r="L746" s="83"/>
      <c r="M746" s="83"/>
      <c r="N746" s="63"/>
      <c r="O746" s="63"/>
      <c r="P746" s="84"/>
      <c r="Q746" s="250"/>
      <c r="R746" s="80"/>
      <c r="S746" s="250"/>
      <c r="T746" s="80"/>
      <c r="U746" s="80"/>
      <c r="V746" s="63"/>
      <c r="W746" s="85"/>
      <c r="X746" s="63"/>
      <c r="Y746" s="63"/>
      <c r="Z746" s="63"/>
      <c r="AA746" s="63"/>
      <c r="AB746" s="63"/>
      <c r="AC746" s="63"/>
      <c r="AD746" s="63"/>
      <c r="AE746" s="63"/>
      <c r="AF746" s="63"/>
      <c r="AG746" s="63"/>
      <c r="AH746" s="413"/>
      <c r="AI746" s="63"/>
    </row>
    <row r="747" spans="1:35" ht="15.75" customHeight="1">
      <c r="A747" s="81"/>
      <c r="B747" s="81"/>
      <c r="C747" s="82"/>
      <c r="D747" s="82"/>
      <c r="E747" s="82"/>
      <c r="F747" s="82"/>
      <c r="G747" s="82"/>
      <c r="H747" s="82"/>
      <c r="I747" s="82"/>
      <c r="J747" s="68"/>
      <c r="K747" s="83"/>
      <c r="L747" s="83"/>
      <c r="M747" s="83"/>
      <c r="N747" s="63"/>
      <c r="O747" s="63"/>
      <c r="P747" s="84"/>
      <c r="Q747" s="250"/>
      <c r="R747" s="80"/>
      <c r="S747" s="250"/>
      <c r="T747" s="80"/>
      <c r="U747" s="80"/>
      <c r="V747" s="63"/>
      <c r="W747" s="85"/>
      <c r="X747" s="63"/>
      <c r="Y747" s="63"/>
      <c r="Z747" s="63"/>
      <c r="AA747" s="63"/>
      <c r="AB747" s="63"/>
      <c r="AC747" s="63"/>
      <c r="AD747" s="63"/>
      <c r="AE747" s="63"/>
      <c r="AF747" s="63"/>
      <c r="AG747" s="63"/>
      <c r="AH747" s="413"/>
      <c r="AI747" s="63"/>
    </row>
    <row r="748" spans="1:35" ht="15.75" customHeight="1">
      <c r="A748" s="81"/>
      <c r="B748" s="81"/>
      <c r="C748" s="82"/>
      <c r="D748" s="82"/>
      <c r="E748" s="82"/>
      <c r="F748" s="82"/>
      <c r="G748" s="82"/>
      <c r="H748" s="82"/>
      <c r="I748" s="82"/>
      <c r="J748" s="68"/>
      <c r="K748" s="83"/>
      <c r="L748" s="83"/>
      <c r="M748" s="83"/>
      <c r="N748" s="63"/>
      <c r="O748" s="63"/>
      <c r="P748" s="84"/>
      <c r="Q748" s="250"/>
      <c r="R748" s="80"/>
      <c r="S748" s="250"/>
      <c r="T748" s="80"/>
      <c r="U748" s="80"/>
      <c r="V748" s="63"/>
      <c r="W748" s="85"/>
      <c r="X748" s="63"/>
      <c r="Y748" s="63"/>
      <c r="Z748" s="63"/>
      <c r="AA748" s="63"/>
      <c r="AB748" s="63"/>
      <c r="AC748" s="63"/>
      <c r="AD748" s="63"/>
      <c r="AE748" s="63"/>
      <c r="AF748" s="63"/>
      <c r="AG748" s="63"/>
      <c r="AH748" s="413"/>
      <c r="AI748" s="63"/>
    </row>
    <row r="749" spans="1:35" ht="15.75" customHeight="1">
      <c r="A749" s="81"/>
      <c r="B749" s="81"/>
      <c r="C749" s="82"/>
      <c r="D749" s="82"/>
      <c r="E749" s="82"/>
      <c r="F749" s="82"/>
      <c r="G749" s="82"/>
      <c r="H749" s="82"/>
      <c r="I749" s="82"/>
      <c r="J749" s="68"/>
      <c r="K749" s="83"/>
      <c r="L749" s="83"/>
      <c r="M749" s="83"/>
      <c r="N749" s="63"/>
      <c r="O749" s="63"/>
      <c r="P749" s="84"/>
      <c r="Q749" s="250"/>
      <c r="R749" s="80"/>
      <c r="S749" s="250"/>
      <c r="T749" s="80"/>
      <c r="U749" s="80"/>
      <c r="V749" s="63"/>
      <c r="W749" s="85"/>
      <c r="X749" s="63"/>
      <c r="Y749" s="63"/>
      <c r="Z749" s="63"/>
      <c r="AA749" s="63"/>
      <c r="AB749" s="63"/>
      <c r="AC749" s="63"/>
      <c r="AD749" s="63"/>
      <c r="AE749" s="63"/>
      <c r="AF749" s="63"/>
      <c r="AG749" s="63"/>
      <c r="AH749" s="413"/>
      <c r="AI749" s="63"/>
    </row>
    <row r="750" spans="1:35" ht="15.75" customHeight="1">
      <c r="A750" s="81"/>
      <c r="B750" s="81"/>
      <c r="C750" s="82"/>
      <c r="D750" s="82"/>
      <c r="E750" s="82"/>
      <c r="F750" s="82"/>
      <c r="G750" s="82"/>
      <c r="H750" s="82"/>
      <c r="I750" s="82"/>
      <c r="J750" s="68"/>
      <c r="K750" s="83"/>
      <c r="L750" s="83"/>
      <c r="M750" s="83"/>
      <c r="N750" s="63"/>
      <c r="O750" s="63"/>
      <c r="P750" s="84"/>
      <c r="Q750" s="250"/>
      <c r="R750" s="80"/>
      <c r="S750" s="250"/>
      <c r="T750" s="80"/>
      <c r="U750" s="80"/>
      <c r="V750" s="63"/>
      <c r="W750" s="85"/>
      <c r="X750" s="63"/>
      <c r="Y750" s="63"/>
      <c r="Z750" s="63"/>
      <c r="AA750" s="63"/>
      <c r="AB750" s="63"/>
      <c r="AC750" s="63"/>
      <c r="AD750" s="63"/>
      <c r="AE750" s="63"/>
      <c r="AF750" s="63"/>
      <c r="AG750" s="63"/>
      <c r="AH750" s="413"/>
      <c r="AI750" s="63"/>
    </row>
    <row r="751" spans="1:35" ht="15.75" customHeight="1">
      <c r="A751" s="81"/>
      <c r="B751" s="81"/>
      <c r="C751" s="82"/>
      <c r="D751" s="82"/>
      <c r="E751" s="82"/>
      <c r="F751" s="82"/>
      <c r="G751" s="82"/>
      <c r="H751" s="82"/>
      <c r="I751" s="82"/>
      <c r="J751" s="68"/>
      <c r="K751" s="83"/>
      <c r="L751" s="83"/>
      <c r="M751" s="83"/>
      <c r="N751" s="63"/>
      <c r="O751" s="63"/>
      <c r="P751" s="84"/>
      <c r="Q751" s="250"/>
      <c r="R751" s="80"/>
      <c r="S751" s="250"/>
      <c r="T751" s="80"/>
      <c r="U751" s="80"/>
      <c r="V751" s="63"/>
      <c r="W751" s="85"/>
      <c r="X751" s="63"/>
      <c r="Y751" s="63"/>
      <c r="Z751" s="63"/>
      <c r="AA751" s="63"/>
      <c r="AB751" s="63"/>
      <c r="AC751" s="63"/>
      <c r="AD751" s="63"/>
      <c r="AE751" s="63"/>
      <c r="AF751" s="63"/>
      <c r="AG751" s="63"/>
      <c r="AH751" s="413"/>
      <c r="AI751" s="63"/>
    </row>
    <row r="752" spans="1:35" ht="15.75" customHeight="1">
      <c r="A752" s="81"/>
      <c r="B752" s="81"/>
      <c r="C752" s="82"/>
      <c r="D752" s="82"/>
      <c r="E752" s="82"/>
      <c r="F752" s="82"/>
      <c r="G752" s="82"/>
      <c r="H752" s="82"/>
      <c r="I752" s="82"/>
      <c r="J752" s="68"/>
      <c r="K752" s="83"/>
      <c r="L752" s="83"/>
      <c r="M752" s="83"/>
      <c r="N752" s="63"/>
      <c r="O752" s="63"/>
      <c r="P752" s="84"/>
      <c r="Q752" s="250"/>
      <c r="R752" s="80"/>
      <c r="S752" s="250"/>
      <c r="T752" s="80"/>
      <c r="U752" s="80"/>
      <c r="V752" s="63"/>
      <c r="W752" s="85"/>
      <c r="X752" s="63"/>
      <c r="Y752" s="63"/>
      <c r="Z752" s="63"/>
      <c r="AA752" s="63"/>
      <c r="AB752" s="63"/>
      <c r="AC752" s="63"/>
      <c r="AD752" s="63"/>
      <c r="AE752" s="63"/>
      <c r="AF752" s="63"/>
      <c r="AG752" s="63"/>
      <c r="AH752" s="413"/>
      <c r="AI752" s="63"/>
    </row>
    <row r="753" spans="1:35" ht="15.75" customHeight="1">
      <c r="A753" s="81"/>
      <c r="B753" s="81"/>
      <c r="C753" s="82"/>
      <c r="D753" s="82"/>
      <c r="E753" s="82"/>
      <c r="F753" s="82"/>
      <c r="G753" s="82"/>
      <c r="H753" s="82"/>
      <c r="I753" s="82"/>
      <c r="J753" s="68"/>
      <c r="K753" s="83"/>
      <c r="L753" s="83"/>
      <c r="M753" s="83"/>
      <c r="N753" s="63"/>
      <c r="O753" s="63"/>
      <c r="P753" s="84"/>
      <c r="Q753" s="250"/>
      <c r="R753" s="80"/>
      <c r="S753" s="250"/>
      <c r="T753" s="80"/>
      <c r="U753" s="80"/>
      <c r="V753" s="63"/>
      <c r="W753" s="85"/>
      <c r="X753" s="63"/>
      <c r="Y753" s="63"/>
      <c r="Z753" s="63"/>
      <c r="AA753" s="63"/>
      <c r="AB753" s="63"/>
      <c r="AC753" s="63"/>
      <c r="AD753" s="63"/>
      <c r="AE753" s="63"/>
      <c r="AF753" s="63"/>
      <c r="AG753" s="63"/>
      <c r="AH753" s="413"/>
      <c r="AI753" s="63"/>
    </row>
    <row r="754" spans="1:35" ht="15.75" customHeight="1">
      <c r="A754" s="81"/>
      <c r="B754" s="81"/>
      <c r="C754" s="82"/>
      <c r="D754" s="82"/>
      <c r="E754" s="82"/>
      <c r="F754" s="82"/>
      <c r="G754" s="82"/>
      <c r="H754" s="82"/>
      <c r="I754" s="82"/>
      <c r="J754" s="68"/>
      <c r="K754" s="83"/>
      <c r="L754" s="83"/>
      <c r="M754" s="83"/>
      <c r="N754" s="63"/>
      <c r="O754" s="63"/>
      <c r="P754" s="84"/>
      <c r="Q754" s="250"/>
      <c r="R754" s="80"/>
      <c r="S754" s="250"/>
      <c r="T754" s="80"/>
      <c r="U754" s="80"/>
      <c r="V754" s="63"/>
      <c r="W754" s="85"/>
      <c r="X754" s="63"/>
      <c r="Y754" s="63"/>
      <c r="Z754" s="63"/>
      <c r="AA754" s="63"/>
      <c r="AB754" s="63"/>
      <c r="AC754" s="63"/>
      <c r="AD754" s="63"/>
      <c r="AE754" s="63"/>
      <c r="AF754" s="63"/>
      <c r="AG754" s="63"/>
      <c r="AH754" s="413"/>
      <c r="AI754" s="63"/>
    </row>
    <row r="755" spans="1:35" ht="15.75" customHeight="1">
      <c r="A755" s="81"/>
      <c r="B755" s="81"/>
      <c r="C755" s="82"/>
      <c r="D755" s="82"/>
      <c r="E755" s="82"/>
      <c r="F755" s="82"/>
      <c r="G755" s="82"/>
      <c r="H755" s="82"/>
      <c r="I755" s="82"/>
      <c r="J755" s="68"/>
      <c r="K755" s="83"/>
      <c r="L755" s="83"/>
      <c r="M755" s="83"/>
      <c r="N755" s="63"/>
      <c r="O755" s="63"/>
      <c r="P755" s="84"/>
      <c r="Q755" s="250"/>
      <c r="R755" s="80"/>
      <c r="S755" s="250"/>
      <c r="T755" s="80"/>
      <c r="U755" s="80"/>
      <c r="V755" s="63"/>
      <c r="W755" s="85"/>
      <c r="X755" s="63"/>
      <c r="Y755" s="63"/>
      <c r="Z755" s="63"/>
      <c r="AA755" s="63"/>
      <c r="AB755" s="63"/>
      <c r="AC755" s="63"/>
      <c r="AD755" s="63"/>
      <c r="AE755" s="63"/>
      <c r="AF755" s="63"/>
      <c r="AG755" s="63"/>
      <c r="AH755" s="413"/>
      <c r="AI755" s="63"/>
    </row>
    <row r="756" spans="1:35" ht="15.75" customHeight="1">
      <c r="A756" s="81"/>
      <c r="B756" s="81"/>
      <c r="C756" s="82"/>
      <c r="D756" s="82"/>
      <c r="E756" s="82"/>
      <c r="F756" s="82"/>
      <c r="G756" s="82"/>
      <c r="H756" s="82"/>
      <c r="I756" s="82"/>
      <c r="J756" s="68"/>
      <c r="K756" s="83"/>
      <c r="L756" s="83"/>
      <c r="M756" s="83"/>
      <c r="N756" s="63"/>
      <c r="O756" s="63"/>
      <c r="P756" s="84"/>
      <c r="Q756" s="250"/>
      <c r="R756" s="80"/>
      <c r="S756" s="250"/>
      <c r="T756" s="80"/>
      <c r="U756" s="80"/>
      <c r="V756" s="63"/>
      <c r="W756" s="85"/>
      <c r="X756" s="63"/>
      <c r="Y756" s="63"/>
      <c r="Z756" s="63"/>
      <c r="AA756" s="63"/>
      <c r="AB756" s="63"/>
      <c r="AC756" s="63"/>
      <c r="AD756" s="63"/>
      <c r="AE756" s="63"/>
      <c r="AF756" s="63"/>
      <c r="AG756" s="63"/>
      <c r="AH756" s="413"/>
      <c r="AI756" s="63"/>
    </row>
    <row r="757" spans="1:35" ht="15.75" customHeight="1">
      <c r="A757" s="81"/>
      <c r="B757" s="81"/>
      <c r="C757" s="82"/>
      <c r="D757" s="82"/>
      <c r="E757" s="82"/>
      <c r="F757" s="82"/>
      <c r="G757" s="82"/>
      <c r="H757" s="82"/>
      <c r="I757" s="82"/>
      <c r="J757" s="68"/>
      <c r="K757" s="83"/>
      <c r="L757" s="83"/>
      <c r="M757" s="83"/>
      <c r="N757" s="63"/>
      <c r="O757" s="63"/>
      <c r="P757" s="84"/>
      <c r="Q757" s="250"/>
      <c r="R757" s="80"/>
      <c r="S757" s="250"/>
      <c r="T757" s="80"/>
      <c r="U757" s="80"/>
      <c r="V757" s="63"/>
      <c r="W757" s="85"/>
      <c r="X757" s="63"/>
      <c r="Y757" s="63"/>
      <c r="Z757" s="63"/>
      <c r="AA757" s="63"/>
      <c r="AB757" s="63"/>
      <c r="AC757" s="63"/>
      <c r="AD757" s="63"/>
      <c r="AE757" s="63"/>
      <c r="AF757" s="63"/>
      <c r="AG757" s="63"/>
      <c r="AH757" s="413"/>
      <c r="AI757" s="63"/>
    </row>
    <row r="758" spans="1:35" ht="15.75" customHeight="1">
      <c r="A758" s="81"/>
      <c r="B758" s="81"/>
      <c r="C758" s="82"/>
      <c r="D758" s="82"/>
      <c r="E758" s="82"/>
      <c r="F758" s="82"/>
      <c r="G758" s="82"/>
      <c r="H758" s="82"/>
      <c r="I758" s="82"/>
      <c r="J758" s="68"/>
      <c r="K758" s="83"/>
      <c r="L758" s="83"/>
      <c r="M758" s="83"/>
      <c r="N758" s="63"/>
      <c r="O758" s="63"/>
      <c r="P758" s="84"/>
      <c r="Q758" s="250"/>
      <c r="R758" s="80"/>
      <c r="S758" s="250"/>
      <c r="T758" s="80"/>
      <c r="U758" s="80"/>
      <c r="V758" s="63"/>
      <c r="W758" s="85"/>
      <c r="X758" s="63"/>
      <c r="Y758" s="63"/>
      <c r="Z758" s="63"/>
      <c r="AA758" s="63"/>
      <c r="AB758" s="63"/>
      <c r="AC758" s="63"/>
      <c r="AD758" s="63"/>
      <c r="AE758" s="63"/>
      <c r="AF758" s="63"/>
      <c r="AG758" s="63"/>
      <c r="AH758" s="413"/>
      <c r="AI758" s="63"/>
    </row>
    <row r="759" spans="1:35" ht="15.75" customHeight="1">
      <c r="A759" s="81"/>
      <c r="B759" s="81"/>
      <c r="C759" s="82"/>
      <c r="D759" s="82"/>
      <c r="E759" s="82"/>
      <c r="F759" s="82"/>
      <c r="G759" s="82"/>
      <c r="H759" s="82"/>
      <c r="I759" s="82"/>
      <c r="J759" s="68"/>
      <c r="K759" s="83"/>
      <c r="L759" s="83"/>
      <c r="M759" s="83"/>
      <c r="N759" s="63"/>
      <c r="O759" s="63"/>
      <c r="P759" s="84"/>
      <c r="Q759" s="250"/>
      <c r="R759" s="80"/>
      <c r="S759" s="250"/>
      <c r="T759" s="80"/>
      <c r="U759" s="80"/>
      <c r="V759" s="63"/>
      <c r="W759" s="85"/>
      <c r="X759" s="63"/>
      <c r="Y759" s="63"/>
      <c r="Z759" s="63"/>
      <c r="AA759" s="63"/>
      <c r="AB759" s="63"/>
      <c r="AC759" s="63"/>
      <c r="AD759" s="63"/>
      <c r="AE759" s="63"/>
      <c r="AF759" s="63"/>
      <c r="AG759" s="63"/>
      <c r="AH759" s="413"/>
      <c r="AI759" s="63"/>
    </row>
    <row r="760" spans="1:35" ht="15.75" customHeight="1">
      <c r="A760" s="81"/>
      <c r="B760" s="81"/>
      <c r="C760" s="82"/>
      <c r="D760" s="82"/>
      <c r="E760" s="82"/>
      <c r="F760" s="82"/>
      <c r="G760" s="82"/>
      <c r="H760" s="82"/>
      <c r="I760" s="82"/>
      <c r="J760" s="68"/>
      <c r="K760" s="83"/>
      <c r="L760" s="83"/>
      <c r="M760" s="83"/>
      <c r="N760" s="63"/>
      <c r="O760" s="63"/>
      <c r="P760" s="84"/>
      <c r="Q760" s="250"/>
      <c r="R760" s="80"/>
      <c r="S760" s="250"/>
      <c r="T760" s="80"/>
      <c r="U760" s="80"/>
      <c r="V760" s="63"/>
      <c r="W760" s="85"/>
      <c r="X760" s="63"/>
      <c r="Y760" s="63"/>
      <c r="Z760" s="63"/>
      <c r="AA760" s="63"/>
      <c r="AB760" s="63"/>
      <c r="AC760" s="63"/>
      <c r="AD760" s="63"/>
      <c r="AE760" s="63"/>
      <c r="AF760" s="63"/>
      <c r="AG760" s="63"/>
      <c r="AH760" s="413"/>
      <c r="AI760" s="63"/>
    </row>
    <row r="761" spans="1:35" ht="15.75" customHeight="1">
      <c r="A761" s="81"/>
      <c r="B761" s="81"/>
      <c r="C761" s="82"/>
      <c r="D761" s="82"/>
      <c r="E761" s="82"/>
      <c r="F761" s="82"/>
      <c r="G761" s="82"/>
      <c r="H761" s="82"/>
      <c r="I761" s="82"/>
      <c r="J761" s="68"/>
      <c r="K761" s="83"/>
      <c r="L761" s="83"/>
      <c r="M761" s="83"/>
      <c r="N761" s="63"/>
      <c r="O761" s="63"/>
      <c r="P761" s="84"/>
      <c r="Q761" s="250"/>
      <c r="R761" s="80"/>
      <c r="S761" s="250"/>
      <c r="T761" s="80"/>
      <c r="U761" s="80"/>
      <c r="V761" s="63"/>
      <c r="W761" s="85"/>
      <c r="X761" s="63"/>
      <c r="Y761" s="63"/>
      <c r="Z761" s="63"/>
      <c r="AA761" s="63"/>
      <c r="AB761" s="63"/>
      <c r="AC761" s="63"/>
      <c r="AD761" s="63"/>
      <c r="AE761" s="63"/>
      <c r="AF761" s="63"/>
      <c r="AG761" s="63"/>
      <c r="AH761" s="413"/>
      <c r="AI761" s="63"/>
    </row>
    <row r="762" spans="1:35" ht="15.75" customHeight="1">
      <c r="A762" s="81"/>
      <c r="B762" s="81"/>
      <c r="C762" s="82"/>
      <c r="D762" s="82"/>
      <c r="E762" s="82"/>
      <c r="F762" s="82"/>
      <c r="G762" s="82"/>
      <c r="H762" s="82"/>
      <c r="I762" s="82"/>
      <c r="J762" s="68"/>
      <c r="K762" s="83"/>
      <c r="L762" s="83"/>
      <c r="M762" s="83"/>
      <c r="N762" s="63"/>
      <c r="O762" s="63"/>
      <c r="P762" s="84"/>
      <c r="Q762" s="250"/>
      <c r="R762" s="80"/>
      <c r="S762" s="250"/>
      <c r="T762" s="80"/>
      <c r="U762" s="80"/>
      <c r="V762" s="63"/>
      <c r="W762" s="85"/>
      <c r="X762" s="63"/>
      <c r="Y762" s="63"/>
      <c r="Z762" s="63"/>
      <c r="AA762" s="63"/>
      <c r="AB762" s="63"/>
      <c r="AC762" s="63"/>
      <c r="AD762" s="63"/>
      <c r="AE762" s="63"/>
      <c r="AF762" s="63"/>
      <c r="AG762" s="63"/>
      <c r="AH762" s="413"/>
      <c r="AI762" s="63"/>
    </row>
    <row r="763" spans="1:35" ht="15.75" customHeight="1">
      <c r="A763" s="81"/>
      <c r="B763" s="81"/>
      <c r="C763" s="82"/>
      <c r="D763" s="82"/>
      <c r="E763" s="82"/>
      <c r="F763" s="82"/>
      <c r="G763" s="82"/>
      <c r="H763" s="82"/>
      <c r="I763" s="82"/>
      <c r="J763" s="68"/>
      <c r="K763" s="83"/>
      <c r="L763" s="83"/>
      <c r="M763" s="83"/>
      <c r="N763" s="63"/>
      <c r="O763" s="63"/>
      <c r="P763" s="84"/>
      <c r="Q763" s="250"/>
      <c r="R763" s="80"/>
      <c r="S763" s="250"/>
      <c r="T763" s="80"/>
      <c r="U763" s="80"/>
      <c r="V763" s="63"/>
      <c r="W763" s="85"/>
      <c r="X763" s="63"/>
      <c r="Y763" s="63"/>
      <c r="Z763" s="63"/>
      <c r="AA763" s="63"/>
      <c r="AB763" s="63"/>
      <c r="AC763" s="63"/>
      <c r="AD763" s="63"/>
      <c r="AE763" s="63"/>
      <c r="AF763" s="63"/>
      <c r="AG763" s="63"/>
      <c r="AH763" s="413"/>
      <c r="AI763" s="63"/>
    </row>
    <row r="764" spans="1:35" ht="15.75" customHeight="1">
      <c r="A764" s="81"/>
      <c r="B764" s="81"/>
      <c r="C764" s="82"/>
      <c r="D764" s="82"/>
      <c r="E764" s="82"/>
      <c r="F764" s="82"/>
      <c r="G764" s="82"/>
      <c r="H764" s="82"/>
      <c r="I764" s="82"/>
      <c r="J764" s="68"/>
      <c r="K764" s="83"/>
      <c r="L764" s="83"/>
      <c r="M764" s="83"/>
      <c r="N764" s="63"/>
      <c r="O764" s="63"/>
      <c r="P764" s="84"/>
      <c r="Q764" s="250"/>
      <c r="R764" s="80"/>
      <c r="S764" s="250"/>
      <c r="T764" s="80"/>
      <c r="U764" s="80"/>
      <c r="V764" s="63"/>
      <c r="W764" s="85"/>
      <c r="X764" s="63"/>
      <c r="Y764" s="63"/>
      <c r="Z764" s="63"/>
      <c r="AA764" s="63"/>
      <c r="AB764" s="63"/>
      <c r="AC764" s="63"/>
      <c r="AD764" s="63"/>
      <c r="AE764" s="63"/>
      <c r="AF764" s="63"/>
      <c r="AG764" s="63"/>
      <c r="AH764" s="413"/>
      <c r="AI764" s="63"/>
    </row>
    <row r="765" spans="1:35" ht="15.75" customHeight="1">
      <c r="A765" s="81"/>
      <c r="B765" s="81"/>
      <c r="C765" s="82"/>
      <c r="D765" s="82"/>
      <c r="E765" s="82"/>
      <c r="F765" s="82"/>
      <c r="G765" s="82"/>
      <c r="H765" s="82"/>
      <c r="I765" s="82"/>
      <c r="J765" s="68"/>
      <c r="K765" s="83"/>
      <c r="L765" s="83"/>
      <c r="M765" s="83"/>
      <c r="N765" s="63"/>
      <c r="O765" s="63"/>
      <c r="P765" s="84"/>
      <c r="Q765" s="250"/>
      <c r="R765" s="80"/>
      <c r="S765" s="250"/>
      <c r="T765" s="80"/>
      <c r="U765" s="80"/>
      <c r="V765" s="63"/>
      <c r="W765" s="85"/>
      <c r="X765" s="63"/>
      <c r="Y765" s="63"/>
      <c r="Z765" s="63"/>
      <c r="AA765" s="63"/>
      <c r="AB765" s="63"/>
      <c r="AC765" s="63"/>
      <c r="AD765" s="63"/>
      <c r="AE765" s="63"/>
      <c r="AF765" s="63"/>
      <c r="AG765" s="63"/>
      <c r="AH765" s="413"/>
      <c r="AI765" s="63"/>
    </row>
    <row r="766" spans="1:35" ht="15.75" customHeight="1">
      <c r="A766" s="81"/>
      <c r="B766" s="81"/>
      <c r="C766" s="82"/>
      <c r="D766" s="82"/>
      <c r="E766" s="82"/>
      <c r="F766" s="82"/>
      <c r="G766" s="82"/>
      <c r="H766" s="82"/>
      <c r="I766" s="82"/>
      <c r="J766" s="68"/>
      <c r="K766" s="83"/>
      <c r="L766" s="83"/>
      <c r="M766" s="83"/>
      <c r="N766" s="63"/>
      <c r="O766" s="63"/>
      <c r="P766" s="84"/>
      <c r="Q766" s="250"/>
      <c r="R766" s="80"/>
      <c r="S766" s="250"/>
      <c r="T766" s="80"/>
      <c r="U766" s="80"/>
      <c r="V766" s="63"/>
      <c r="W766" s="85"/>
      <c r="X766" s="63"/>
      <c r="Y766" s="63"/>
      <c r="Z766" s="63"/>
      <c r="AA766" s="63"/>
      <c r="AB766" s="63"/>
      <c r="AC766" s="63"/>
      <c r="AD766" s="63"/>
      <c r="AE766" s="63"/>
      <c r="AF766" s="63"/>
      <c r="AG766" s="63"/>
      <c r="AH766" s="413"/>
      <c r="AI766" s="63"/>
    </row>
    <row r="767" spans="1:35" ht="15.75" customHeight="1">
      <c r="A767" s="81"/>
      <c r="B767" s="81"/>
      <c r="C767" s="82"/>
      <c r="D767" s="82"/>
      <c r="E767" s="82"/>
      <c r="F767" s="82"/>
      <c r="G767" s="82"/>
      <c r="H767" s="82"/>
      <c r="I767" s="82"/>
      <c r="J767" s="68"/>
      <c r="K767" s="83"/>
      <c r="L767" s="83"/>
      <c r="M767" s="83"/>
      <c r="N767" s="63"/>
      <c r="O767" s="63"/>
      <c r="P767" s="84"/>
      <c r="Q767" s="250"/>
      <c r="R767" s="80"/>
      <c r="S767" s="250"/>
      <c r="T767" s="80"/>
      <c r="U767" s="80"/>
      <c r="V767" s="63"/>
      <c r="W767" s="85"/>
      <c r="X767" s="63"/>
      <c r="Y767" s="63"/>
      <c r="Z767" s="63"/>
      <c r="AA767" s="63"/>
      <c r="AB767" s="63"/>
      <c r="AC767" s="63"/>
      <c r="AD767" s="63"/>
      <c r="AE767" s="63"/>
      <c r="AF767" s="63"/>
      <c r="AG767" s="63"/>
      <c r="AH767" s="413"/>
      <c r="AI767" s="63"/>
    </row>
    <row r="768" spans="1:35" ht="15.75" customHeight="1">
      <c r="A768" s="81"/>
      <c r="B768" s="81"/>
      <c r="C768" s="82"/>
      <c r="D768" s="82"/>
      <c r="E768" s="82"/>
      <c r="F768" s="82"/>
      <c r="G768" s="82"/>
      <c r="H768" s="82"/>
      <c r="I768" s="82"/>
      <c r="J768" s="68"/>
      <c r="K768" s="83"/>
      <c r="L768" s="83"/>
      <c r="M768" s="83"/>
      <c r="N768" s="63"/>
      <c r="O768" s="63"/>
      <c r="P768" s="84"/>
      <c r="Q768" s="250"/>
      <c r="R768" s="80"/>
      <c r="S768" s="250"/>
      <c r="T768" s="80"/>
      <c r="U768" s="80"/>
      <c r="V768" s="63"/>
      <c r="W768" s="85"/>
      <c r="X768" s="63"/>
      <c r="Y768" s="63"/>
      <c r="Z768" s="63"/>
      <c r="AA768" s="63"/>
      <c r="AB768" s="63"/>
      <c r="AC768" s="63"/>
      <c r="AD768" s="63"/>
      <c r="AE768" s="63"/>
      <c r="AF768" s="63"/>
      <c r="AG768" s="63"/>
      <c r="AH768" s="413"/>
      <c r="AI768" s="63"/>
    </row>
    <row r="769" spans="1:35" ht="15.75" customHeight="1">
      <c r="A769" s="81"/>
      <c r="B769" s="81"/>
      <c r="C769" s="82"/>
      <c r="D769" s="82"/>
      <c r="E769" s="82"/>
      <c r="F769" s="82"/>
      <c r="G769" s="82"/>
      <c r="H769" s="82"/>
      <c r="I769" s="82"/>
      <c r="J769" s="68"/>
      <c r="K769" s="83"/>
      <c r="L769" s="83"/>
      <c r="M769" s="83"/>
      <c r="N769" s="63"/>
      <c r="O769" s="63"/>
      <c r="P769" s="84"/>
      <c r="Q769" s="250"/>
      <c r="R769" s="80"/>
      <c r="S769" s="250"/>
      <c r="T769" s="80"/>
      <c r="U769" s="80"/>
      <c r="V769" s="63"/>
      <c r="W769" s="85"/>
      <c r="X769" s="63"/>
      <c r="Y769" s="63"/>
      <c r="Z769" s="63"/>
      <c r="AA769" s="63"/>
      <c r="AB769" s="63"/>
      <c r="AC769" s="63"/>
      <c r="AD769" s="63"/>
      <c r="AE769" s="63"/>
      <c r="AF769" s="63"/>
      <c r="AG769" s="63"/>
      <c r="AH769" s="413"/>
      <c r="AI769" s="63"/>
    </row>
    <row r="770" spans="1:35" ht="15.75" customHeight="1">
      <c r="A770" s="81"/>
      <c r="B770" s="81"/>
      <c r="C770" s="82"/>
      <c r="D770" s="82"/>
      <c r="E770" s="82"/>
      <c r="F770" s="82"/>
      <c r="G770" s="82"/>
      <c r="H770" s="82"/>
      <c r="I770" s="82"/>
      <c r="J770" s="68"/>
      <c r="K770" s="83"/>
      <c r="L770" s="83"/>
      <c r="M770" s="83"/>
      <c r="N770" s="63"/>
      <c r="O770" s="63"/>
      <c r="P770" s="84"/>
      <c r="Q770" s="250"/>
      <c r="R770" s="80"/>
      <c r="S770" s="250"/>
      <c r="T770" s="80"/>
      <c r="U770" s="80"/>
      <c r="V770" s="63"/>
      <c r="W770" s="85"/>
      <c r="X770" s="63"/>
      <c r="Y770" s="63"/>
      <c r="Z770" s="63"/>
      <c r="AA770" s="63"/>
      <c r="AB770" s="63"/>
      <c r="AC770" s="63"/>
      <c r="AD770" s="63"/>
      <c r="AE770" s="63"/>
      <c r="AF770" s="63"/>
      <c r="AG770" s="63"/>
      <c r="AH770" s="413"/>
      <c r="AI770" s="63"/>
    </row>
    <row r="771" spans="1:35" ht="15.75" customHeight="1">
      <c r="A771" s="81"/>
      <c r="B771" s="81"/>
      <c r="C771" s="82"/>
      <c r="D771" s="82"/>
      <c r="E771" s="82"/>
      <c r="F771" s="82"/>
      <c r="G771" s="82"/>
      <c r="H771" s="82"/>
      <c r="I771" s="82"/>
      <c r="J771" s="68"/>
      <c r="K771" s="83"/>
      <c r="L771" s="83"/>
      <c r="M771" s="83"/>
      <c r="N771" s="63"/>
      <c r="O771" s="63"/>
      <c r="P771" s="84"/>
      <c r="Q771" s="250"/>
      <c r="R771" s="80"/>
      <c r="S771" s="250"/>
      <c r="T771" s="80"/>
      <c r="U771" s="80"/>
      <c r="V771" s="63"/>
      <c r="W771" s="85"/>
      <c r="X771" s="63"/>
      <c r="Y771" s="63"/>
      <c r="Z771" s="63"/>
      <c r="AA771" s="63"/>
      <c r="AB771" s="63"/>
      <c r="AC771" s="63"/>
      <c r="AD771" s="63"/>
      <c r="AE771" s="63"/>
      <c r="AF771" s="63"/>
      <c r="AG771" s="63"/>
      <c r="AH771" s="413"/>
      <c r="AI771" s="63"/>
    </row>
    <row r="772" spans="1:35" ht="15.75" customHeight="1">
      <c r="A772" s="81"/>
      <c r="B772" s="81"/>
      <c r="C772" s="82"/>
      <c r="D772" s="82"/>
      <c r="E772" s="82"/>
      <c r="F772" s="82"/>
      <c r="G772" s="82"/>
      <c r="H772" s="82"/>
      <c r="I772" s="82"/>
      <c r="J772" s="68"/>
      <c r="K772" s="83"/>
      <c r="L772" s="83"/>
      <c r="M772" s="83"/>
      <c r="N772" s="63"/>
      <c r="O772" s="63"/>
      <c r="P772" s="84"/>
      <c r="Q772" s="250"/>
      <c r="R772" s="80"/>
      <c r="S772" s="250"/>
      <c r="T772" s="80"/>
      <c r="U772" s="80"/>
      <c r="V772" s="63"/>
      <c r="W772" s="85"/>
      <c r="X772" s="63"/>
      <c r="Y772" s="63"/>
      <c r="Z772" s="63"/>
      <c r="AA772" s="63"/>
      <c r="AB772" s="63"/>
      <c r="AC772" s="63"/>
      <c r="AD772" s="63"/>
      <c r="AE772" s="63"/>
      <c r="AF772" s="63"/>
      <c r="AG772" s="63"/>
      <c r="AH772" s="413"/>
      <c r="AI772" s="63"/>
    </row>
    <row r="773" spans="1:35" ht="15.75" customHeight="1">
      <c r="A773" s="81"/>
      <c r="B773" s="81"/>
      <c r="C773" s="82"/>
      <c r="D773" s="82"/>
      <c r="E773" s="82"/>
      <c r="F773" s="82"/>
      <c r="G773" s="82"/>
      <c r="H773" s="82"/>
      <c r="I773" s="82"/>
      <c r="J773" s="68"/>
      <c r="K773" s="83"/>
      <c r="L773" s="83"/>
      <c r="M773" s="83"/>
      <c r="N773" s="63"/>
      <c r="O773" s="63"/>
      <c r="P773" s="84"/>
      <c r="Q773" s="250"/>
      <c r="R773" s="80"/>
      <c r="S773" s="250"/>
      <c r="T773" s="80"/>
      <c r="U773" s="80"/>
      <c r="V773" s="63"/>
      <c r="W773" s="85"/>
      <c r="X773" s="63"/>
      <c r="Y773" s="63"/>
      <c r="Z773" s="63"/>
      <c r="AA773" s="63"/>
      <c r="AB773" s="63"/>
      <c r="AC773" s="63"/>
      <c r="AD773" s="63"/>
      <c r="AE773" s="63"/>
      <c r="AF773" s="63"/>
      <c r="AG773" s="63"/>
      <c r="AH773" s="413"/>
      <c r="AI773" s="63"/>
    </row>
    <row r="774" spans="1:35" ht="15.75" customHeight="1">
      <c r="A774" s="81"/>
      <c r="B774" s="81"/>
      <c r="C774" s="82"/>
      <c r="D774" s="82"/>
      <c r="E774" s="82"/>
      <c r="F774" s="82"/>
      <c r="G774" s="82"/>
      <c r="H774" s="82"/>
      <c r="I774" s="82"/>
      <c r="J774" s="68"/>
      <c r="K774" s="83"/>
      <c r="L774" s="83"/>
      <c r="M774" s="83"/>
      <c r="N774" s="63"/>
      <c r="O774" s="63"/>
      <c r="P774" s="84"/>
      <c r="Q774" s="250"/>
      <c r="R774" s="80"/>
      <c r="S774" s="250"/>
      <c r="T774" s="80"/>
      <c r="U774" s="80"/>
      <c r="V774" s="63"/>
      <c r="W774" s="85"/>
      <c r="X774" s="63"/>
      <c r="Y774" s="63"/>
      <c r="Z774" s="63"/>
      <c r="AA774" s="63"/>
      <c r="AB774" s="63"/>
      <c r="AC774" s="63"/>
      <c r="AD774" s="63"/>
      <c r="AE774" s="63"/>
      <c r="AF774" s="63"/>
      <c r="AG774" s="63"/>
      <c r="AH774" s="413"/>
      <c r="AI774" s="63"/>
    </row>
    <row r="775" spans="1:35" ht="15.75" customHeight="1">
      <c r="A775" s="81"/>
      <c r="B775" s="81"/>
      <c r="C775" s="82"/>
      <c r="D775" s="82"/>
      <c r="E775" s="82"/>
      <c r="F775" s="82"/>
      <c r="G775" s="82"/>
      <c r="H775" s="82"/>
      <c r="I775" s="82"/>
      <c r="J775" s="68"/>
      <c r="K775" s="83"/>
      <c r="L775" s="83"/>
      <c r="M775" s="83"/>
      <c r="N775" s="63"/>
      <c r="O775" s="63"/>
      <c r="P775" s="84"/>
      <c r="Q775" s="250"/>
      <c r="R775" s="80"/>
      <c r="S775" s="250"/>
      <c r="T775" s="80"/>
      <c r="U775" s="80"/>
      <c r="V775" s="63"/>
      <c r="W775" s="85"/>
      <c r="X775" s="63"/>
      <c r="Y775" s="63"/>
      <c r="Z775" s="63"/>
      <c r="AA775" s="63"/>
      <c r="AB775" s="63"/>
      <c r="AC775" s="63"/>
      <c r="AD775" s="63"/>
      <c r="AE775" s="63"/>
      <c r="AF775" s="63"/>
      <c r="AG775" s="63"/>
      <c r="AH775" s="413"/>
      <c r="AI775" s="63"/>
    </row>
    <row r="776" spans="1:35" ht="15.75" customHeight="1">
      <c r="A776" s="81"/>
      <c r="B776" s="81"/>
      <c r="C776" s="82"/>
      <c r="D776" s="82"/>
      <c r="E776" s="82"/>
      <c r="F776" s="82"/>
      <c r="G776" s="82"/>
      <c r="H776" s="82"/>
      <c r="I776" s="82"/>
      <c r="J776" s="68"/>
      <c r="K776" s="83"/>
      <c r="L776" s="83"/>
      <c r="M776" s="83"/>
      <c r="N776" s="63"/>
      <c r="O776" s="63"/>
      <c r="P776" s="84"/>
      <c r="Q776" s="250"/>
      <c r="R776" s="80"/>
      <c r="S776" s="250"/>
      <c r="T776" s="80"/>
      <c r="U776" s="80"/>
      <c r="V776" s="63"/>
      <c r="W776" s="85"/>
      <c r="X776" s="63"/>
      <c r="Y776" s="63"/>
      <c r="Z776" s="63"/>
      <c r="AA776" s="63"/>
      <c r="AB776" s="63"/>
      <c r="AC776" s="63"/>
      <c r="AD776" s="63"/>
      <c r="AE776" s="63"/>
      <c r="AF776" s="63"/>
      <c r="AG776" s="63"/>
      <c r="AH776" s="413"/>
      <c r="AI776" s="63"/>
    </row>
    <row r="777" spans="1:35" ht="15.75" customHeight="1">
      <c r="A777" s="81"/>
      <c r="B777" s="81"/>
      <c r="C777" s="82"/>
      <c r="D777" s="82"/>
      <c r="E777" s="82"/>
      <c r="F777" s="82"/>
      <c r="G777" s="82"/>
      <c r="H777" s="82"/>
      <c r="I777" s="82"/>
      <c r="J777" s="68"/>
      <c r="K777" s="83"/>
      <c r="L777" s="83"/>
      <c r="M777" s="83"/>
      <c r="N777" s="63"/>
      <c r="O777" s="63"/>
      <c r="P777" s="84"/>
      <c r="Q777" s="250"/>
      <c r="R777" s="80"/>
      <c r="S777" s="250"/>
      <c r="T777" s="80"/>
      <c r="U777" s="80"/>
      <c r="V777" s="63"/>
      <c r="W777" s="85"/>
      <c r="X777" s="63"/>
      <c r="Y777" s="63"/>
      <c r="Z777" s="63"/>
      <c r="AA777" s="63"/>
      <c r="AB777" s="63"/>
      <c r="AC777" s="63"/>
      <c r="AD777" s="63"/>
      <c r="AE777" s="63"/>
      <c r="AF777" s="63"/>
      <c r="AG777" s="63"/>
      <c r="AH777" s="413"/>
      <c r="AI777" s="63"/>
    </row>
    <row r="778" spans="1:35" ht="15.75" customHeight="1">
      <c r="A778" s="81"/>
      <c r="B778" s="81"/>
      <c r="C778" s="82"/>
      <c r="D778" s="82"/>
      <c r="E778" s="82"/>
      <c r="F778" s="82"/>
      <c r="G778" s="82"/>
      <c r="H778" s="82"/>
      <c r="I778" s="82"/>
      <c r="J778" s="68"/>
      <c r="K778" s="83"/>
      <c r="L778" s="83"/>
      <c r="M778" s="83"/>
      <c r="N778" s="63"/>
      <c r="O778" s="63"/>
      <c r="P778" s="84"/>
      <c r="Q778" s="250"/>
      <c r="R778" s="80"/>
      <c r="S778" s="250"/>
      <c r="T778" s="80"/>
      <c r="U778" s="80"/>
      <c r="V778" s="63"/>
      <c r="W778" s="85"/>
      <c r="X778" s="63"/>
      <c r="Y778" s="63"/>
      <c r="Z778" s="63"/>
      <c r="AA778" s="63"/>
      <c r="AB778" s="63"/>
      <c r="AC778" s="63"/>
      <c r="AD778" s="63"/>
      <c r="AE778" s="63"/>
      <c r="AF778" s="63"/>
      <c r="AG778" s="63"/>
      <c r="AH778" s="413"/>
      <c r="AI778" s="63"/>
    </row>
    <row r="779" spans="1:35" ht="15.75" customHeight="1">
      <c r="A779" s="81"/>
      <c r="B779" s="81"/>
      <c r="C779" s="82"/>
      <c r="D779" s="82"/>
      <c r="E779" s="82"/>
      <c r="F779" s="82"/>
      <c r="G779" s="82"/>
      <c r="H779" s="82"/>
      <c r="I779" s="82"/>
      <c r="J779" s="68"/>
      <c r="K779" s="83"/>
      <c r="L779" s="83"/>
      <c r="M779" s="83"/>
      <c r="N779" s="63"/>
      <c r="O779" s="63"/>
      <c r="P779" s="84"/>
      <c r="Q779" s="250"/>
      <c r="R779" s="80"/>
      <c r="S779" s="250"/>
      <c r="T779" s="80"/>
      <c r="U779" s="80"/>
      <c r="V779" s="63"/>
      <c r="W779" s="85"/>
      <c r="X779" s="63"/>
      <c r="Y779" s="63"/>
      <c r="Z779" s="63"/>
      <c r="AA779" s="63"/>
      <c r="AB779" s="63"/>
      <c r="AC779" s="63"/>
      <c r="AD779" s="63"/>
      <c r="AE779" s="63"/>
      <c r="AF779" s="63"/>
      <c r="AG779" s="63"/>
      <c r="AH779" s="413"/>
      <c r="AI779" s="63"/>
    </row>
    <row r="780" spans="1:35" ht="15.75" customHeight="1">
      <c r="A780" s="81"/>
      <c r="B780" s="81"/>
      <c r="C780" s="82"/>
      <c r="D780" s="82"/>
      <c r="E780" s="82"/>
      <c r="F780" s="82"/>
      <c r="G780" s="82"/>
      <c r="H780" s="82"/>
      <c r="I780" s="82"/>
      <c r="J780" s="68"/>
      <c r="K780" s="83"/>
      <c r="L780" s="83"/>
      <c r="M780" s="83"/>
      <c r="N780" s="63"/>
      <c r="O780" s="63"/>
      <c r="P780" s="84"/>
      <c r="Q780" s="250"/>
      <c r="R780" s="80"/>
      <c r="S780" s="250"/>
      <c r="T780" s="80"/>
      <c r="U780" s="80"/>
      <c r="V780" s="63"/>
      <c r="W780" s="85"/>
      <c r="X780" s="63"/>
      <c r="Y780" s="63"/>
      <c r="Z780" s="63"/>
      <c r="AA780" s="63"/>
      <c r="AB780" s="63"/>
      <c r="AC780" s="63"/>
      <c r="AD780" s="63"/>
      <c r="AE780" s="63"/>
      <c r="AF780" s="63"/>
      <c r="AG780" s="63"/>
      <c r="AH780" s="413"/>
      <c r="AI780" s="63"/>
    </row>
    <row r="781" spans="1:35" ht="15.75" customHeight="1">
      <c r="A781" s="81"/>
      <c r="B781" s="81"/>
      <c r="C781" s="82"/>
      <c r="D781" s="82"/>
      <c r="E781" s="82"/>
      <c r="F781" s="82"/>
      <c r="G781" s="82"/>
      <c r="H781" s="82"/>
      <c r="I781" s="82"/>
      <c r="J781" s="68"/>
      <c r="K781" s="83"/>
      <c r="L781" s="83"/>
      <c r="M781" s="83"/>
      <c r="N781" s="63"/>
      <c r="O781" s="63"/>
      <c r="P781" s="84"/>
      <c r="Q781" s="250"/>
      <c r="R781" s="80"/>
      <c r="S781" s="250"/>
      <c r="T781" s="80"/>
      <c r="U781" s="80"/>
      <c r="V781" s="63"/>
      <c r="W781" s="85"/>
      <c r="X781" s="63"/>
      <c r="Y781" s="63"/>
      <c r="Z781" s="63"/>
      <c r="AA781" s="63"/>
      <c r="AB781" s="63"/>
      <c r="AC781" s="63"/>
      <c r="AD781" s="63"/>
      <c r="AE781" s="63"/>
      <c r="AF781" s="63"/>
      <c r="AG781" s="63"/>
      <c r="AH781" s="413"/>
      <c r="AI781" s="63"/>
    </row>
    <row r="782" spans="1:35" ht="15.75" customHeight="1">
      <c r="A782" s="81"/>
      <c r="B782" s="81"/>
      <c r="C782" s="82"/>
      <c r="D782" s="82"/>
      <c r="E782" s="82"/>
      <c r="F782" s="82"/>
      <c r="G782" s="82"/>
      <c r="H782" s="82"/>
      <c r="I782" s="82"/>
      <c r="J782" s="68"/>
      <c r="K782" s="83"/>
      <c r="L782" s="83"/>
      <c r="M782" s="83"/>
      <c r="N782" s="63"/>
      <c r="O782" s="63"/>
      <c r="P782" s="84"/>
      <c r="Q782" s="250"/>
      <c r="R782" s="80"/>
      <c r="S782" s="250"/>
      <c r="T782" s="80"/>
      <c r="U782" s="80"/>
      <c r="V782" s="63"/>
      <c r="W782" s="85"/>
      <c r="X782" s="63"/>
      <c r="Y782" s="63"/>
      <c r="Z782" s="63"/>
      <c r="AA782" s="63"/>
      <c r="AB782" s="63"/>
      <c r="AC782" s="63"/>
      <c r="AD782" s="63"/>
      <c r="AE782" s="63"/>
      <c r="AF782" s="63"/>
      <c r="AG782" s="63"/>
      <c r="AH782" s="413"/>
      <c r="AI782" s="63"/>
    </row>
    <row r="783" spans="1:35" ht="15.75" customHeight="1">
      <c r="A783" s="81"/>
      <c r="B783" s="81"/>
      <c r="C783" s="82"/>
      <c r="D783" s="82"/>
      <c r="E783" s="82"/>
      <c r="F783" s="82"/>
      <c r="G783" s="82"/>
      <c r="H783" s="82"/>
      <c r="I783" s="82"/>
      <c r="J783" s="68"/>
      <c r="K783" s="83"/>
      <c r="L783" s="83"/>
      <c r="M783" s="83"/>
      <c r="N783" s="63"/>
      <c r="O783" s="63"/>
      <c r="P783" s="84"/>
      <c r="Q783" s="250"/>
      <c r="R783" s="80"/>
      <c r="S783" s="250"/>
      <c r="T783" s="80"/>
      <c r="U783" s="80"/>
      <c r="V783" s="63"/>
      <c r="W783" s="85"/>
      <c r="X783" s="63"/>
      <c r="Y783" s="63"/>
      <c r="Z783" s="63"/>
      <c r="AA783" s="63"/>
      <c r="AB783" s="63"/>
      <c r="AC783" s="63"/>
      <c r="AD783" s="63"/>
      <c r="AE783" s="63"/>
      <c r="AF783" s="63"/>
      <c r="AG783" s="63"/>
      <c r="AH783" s="413"/>
      <c r="AI783" s="63"/>
    </row>
    <row r="784" spans="1:35" ht="15.75" customHeight="1">
      <c r="A784" s="81"/>
      <c r="B784" s="81"/>
      <c r="C784" s="82"/>
      <c r="D784" s="82"/>
      <c r="E784" s="82"/>
      <c r="F784" s="82"/>
      <c r="G784" s="82"/>
      <c r="H784" s="82"/>
      <c r="I784" s="82"/>
      <c r="J784" s="68"/>
      <c r="K784" s="83"/>
      <c r="L784" s="83"/>
      <c r="M784" s="83"/>
      <c r="N784" s="63"/>
      <c r="O784" s="63"/>
      <c r="P784" s="84"/>
      <c r="Q784" s="250"/>
      <c r="R784" s="80"/>
      <c r="S784" s="250"/>
      <c r="T784" s="80"/>
      <c r="U784" s="80"/>
      <c r="V784" s="63"/>
      <c r="W784" s="85"/>
      <c r="X784" s="63"/>
      <c r="Y784" s="63"/>
      <c r="Z784" s="63"/>
      <c r="AA784" s="63"/>
      <c r="AB784" s="63"/>
      <c r="AC784" s="63"/>
      <c r="AD784" s="63"/>
      <c r="AE784" s="63"/>
      <c r="AF784" s="63"/>
      <c r="AG784" s="63"/>
      <c r="AH784" s="413"/>
      <c r="AI784" s="63"/>
    </row>
    <row r="785" spans="1:35" ht="15.75" customHeight="1">
      <c r="A785" s="81"/>
      <c r="B785" s="81"/>
      <c r="C785" s="82"/>
      <c r="D785" s="82"/>
      <c r="E785" s="82"/>
      <c r="F785" s="82"/>
      <c r="G785" s="82"/>
      <c r="H785" s="82"/>
      <c r="I785" s="82"/>
      <c r="J785" s="68"/>
      <c r="K785" s="83"/>
      <c r="L785" s="83"/>
      <c r="M785" s="83"/>
      <c r="N785" s="63"/>
      <c r="O785" s="63"/>
      <c r="P785" s="84"/>
      <c r="Q785" s="250"/>
      <c r="R785" s="80"/>
      <c r="S785" s="250"/>
      <c r="T785" s="80"/>
      <c r="U785" s="80"/>
      <c r="V785" s="63"/>
      <c r="W785" s="85"/>
      <c r="X785" s="63"/>
      <c r="Y785" s="63"/>
      <c r="Z785" s="63"/>
      <c r="AA785" s="63"/>
      <c r="AB785" s="63"/>
      <c r="AC785" s="63"/>
      <c r="AD785" s="63"/>
      <c r="AE785" s="63"/>
      <c r="AF785" s="63"/>
      <c r="AG785" s="63"/>
      <c r="AH785" s="413"/>
      <c r="AI785" s="63"/>
    </row>
    <row r="786" spans="1:35" ht="15.75" customHeight="1">
      <c r="A786" s="81"/>
      <c r="B786" s="81"/>
      <c r="C786" s="82"/>
      <c r="D786" s="82"/>
      <c r="E786" s="82"/>
      <c r="F786" s="82"/>
      <c r="G786" s="82"/>
      <c r="H786" s="82"/>
      <c r="I786" s="82"/>
      <c r="J786" s="68"/>
      <c r="K786" s="83"/>
      <c r="L786" s="83"/>
      <c r="M786" s="83"/>
      <c r="N786" s="63"/>
      <c r="O786" s="63"/>
      <c r="P786" s="84"/>
      <c r="Q786" s="250"/>
      <c r="R786" s="80"/>
      <c r="S786" s="250"/>
      <c r="T786" s="80"/>
      <c r="U786" s="80"/>
      <c r="V786" s="63"/>
      <c r="W786" s="85"/>
      <c r="X786" s="63"/>
      <c r="Y786" s="63"/>
      <c r="Z786" s="63"/>
      <c r="AA786" s="63"/>
      <c r="AB786" s="63"/>
      <c r="AC786" s="63"/>
      <c r="AD786" s="63"/>
      <c r="AE786" s="63"/>
      <c r="AF786" s="63"/>
      <c r="AG786" s="63"/>
      <c r="AH786" s="413"/>
      <c r="AI786" s="63"/>
    </row>
    <row r="787" spans="1:35" ht="15.75" customHeight="1">
      <c r="A787" s="81"/>
      <c r="B787" s="81"/>
      <c r="C787" s="82"/>
      <c r="D787" s="82"/>
      <c r="E787" s="82"/>
      <c r="F787" s="82"/>
      <c r="G787" s="82"/>
      <c r="H787" s="82"/>
      <c r="I787" s="82"/>
      <c r="J787" s="68"/>
      <c r="K787" s="83"/>
      <c r="L787" s="83"/>
      <c r="M787" s="83"/>
      <c r="N787" s="63"/>
      <c r="O787" s="63"/>
      <c r="P787" s="84"/>
      <c r="Q787" s="250"/>
      <c r="R787" s="80"/>
      <c r="S787" s="250"/>
      <c r="T787" s="80"/>
      <c r="U787" s="80"/>
      <c r="V787" s="63"/>
      <c r="W787" s="85"/>
      <c r="X787" s="63"/>
      <c r="Y787" s="63"/>
      <c r="Z787" s="63"/>
      <c r="AA787" s="63"/>
      <c r="AB787" s="63"/>
      <c r="AC787" s="63"/>
      <c r="AD787" s="63"/>
      <c r="AE787" s="63"/>
      <c r="AF787" s="63"/>
      <c r="AG787" s="63"/>
      <c r="AH787" s="413"/>
      <c r="AI787" s="63"/>
    </row>
    <row r="788" spans="1:35" ht="15.75" customHeight="1">
      <c r="A788" s="81"/>
      <c r="B788" s="81"/>
      <c r="C788" s="82"/>
      <c r="D788" s="82"/>
      <c r="E788" s="82"/>
      <c r="F788" s="82"/>
      <c r="G788" s="82"/>
      <c r="H788" s="82"/>
      <c r="I788" s="82"/>
      <c r="J788" s="68"/>
      <c r="K788" s="83"/>
      <c r="L788" s="83"/>
      <c r="M788" s="83"/>
      <c r="N788" s="63"/>
      <c r="O788" s="63"/>
      <c r="P788" s="84"/>
      <c r="Q788" s="250"/>
      <c r="R788" s="80"/>
      <c r="S788" s="250"/>
      <c r="T788" s="80"/>
      <c r="U788" s="80"/>
      <c r="V788" s="63"/>
      <c r="W788" s="85"/>
      <c r="X788" s="63"/>
      <c r="Y788" s="63"/>
      <c r="Z788" s="63"/>
      <c r="AA788" s="63"/>
      <c r="AB788" s="63"/>
      <c r="AC788" s="63"/>
      <c r="AD788" s="63"/>
      <c r="AE788" s="63"/>
      <c r="AF788" s="63"/>
      <c r="AG788" s="63"/>
      <c r="AH788" s="413"/>
      <c r="AI788" s="63"/>
    </row>
    <row r="789" spans="1:35" ht="15.75" customHeight="1">
      <c r="A789" s="81"/>
      <c r="B789" s="81"/>
      <c r="C789" s="82"/>
      <c r="D789" s="82"/>
      <c r="E789" s="82"/>
      <c r="F789" s="82"/>
      <c r="G789" s="82"/>
      <c r="H789" s="82"/>
      <c r="I789" s="82"/>
      <c r="J789" s="68"/>
      <c r="K789" s="83"/>
      <c r="L789" s="83"/>
      <c r="M789" s="83"/>
      <c r="N789" s="63"/>
      <c r="O789" s="63"/>
      <c r="P789" s="84"/>
      <c r="Q789" s="250"/>
      <c r="R789" s="80"/>
      <c r="S789" s="250"/>
      <c r="T789" s="80"/>
      <c r="U789" s="80"/>
      <c r="V789" s="63"/>
      <c r="W789" s="85"/>
      <c r="X789" s="63"/>
      <c r="Y789" s="63"/>
      <c r="Z789" s="63"/>
      <c r="AA789" s="63"/>
      <c r="AB789" s="63"/>
      <c r="AC789" s="63"/>
      <c r="AD789" s="63"/>
      <c r="AE789" s="63"/>
      <c r="AF789" s="63"/>
      <c r="AG789" s="63"/>
      <c r="AH789" s="413"/>
      <c r="AI789" s="63"/>
    </row>
    <row r="790" spans="1:35" ht="15.75" customHeight="1">
      <c r="A790" s="81"/>
      <c r="B790" s="81"/>
      <c r="C790" s="82"/>
      <c r="D790" s="82"/>
      <c r="E790" s="82"/>
      <c r="F790" s="82"/>
      <c r="G790" s="82"/>
      <c r="H790" s="82"/>
      <c r="I790" s="82"/>
      <c r="J790" s="68"/>
      <c r="K790" s="83"/>
      <c r="L790" s="83"/>
      <c r="M790" s="83"/>
      <c r="N790" s="63"/>
      <c r="O790" s="63"/>
      <c r="P790" s="84"/>
      <c r="Q790" s="250"/>
      <c r="R790" s="80"/>
      <c r="S790" s="250"/>
      <c r="T790" s="80"/>
      <c r="U790" s="80"/>
      <c r="V790" s="63"/>
      <c r="W790" s="85"/>
      <c r="X790" s="63"/>
      <c r="Y790" s="63"/>
      <c r="Z790" s="63"/>
      <c r="AA790" s="63"/>
      <c r="AB790" s="63"/>
      <c r="AC790" s="63"/>
      <c r="AD790" s="63"/>
      <c r="AE790" s="63"/>
      <c r="AF790" s="63"/>
      <c r="AG790" s="63"/>
      <c r="AH790" s="413"/>
      <c r="AI790" s="63"/>
    </row>
    <row r="791" spans="1:35" ht="15.75" customHeight="1">
      <c r="A791" s="81"/>
      <c r="B791" s="81"/>
      <c r="C791" s="82"/>
      <c r="D791" s="82"/>
      <c r="E791" s="82"/>
      <c r="F791" s="82"/>
      <c r="G791" s="82"/>
      <c r="H791" s="82"/>
      <c r="I791" s="82"/>
      <c r="J791" s="68"/>
      <c r="K791" s="83"/>
      <c r="L791" s="83"/>
      <c r="M791" s="83"/>
      <c r="N791" s="63"/>
      <c r="O791" s="63"/>
      <c r="P791" s="84"/>
      <c r="Q791" s="250"/>
      <c r="R791" s="80"/>
      <c r="S791" s="250"/>
      <c r="T791" s="80"/>
      <c r="U791" s="80"/>
      <c r="V791" s="63"/>
      <c r="W791" s="85"/>
      <c r="X791" s="63"/>
      <c r="Y791" s="63"/>
      <c r="Z791" s="63"/>
      <c r="AA791" s="63"/>
      <c r="AB791" s="63"/>
      <c r="AC791" s="63"/>
      <c r="AD791" s="63"/>
      <c r="AE791" s="63"/>
      <c r="AF791" s="63"/>
      <c r="AG791" s="63"/>
      <c r="AH791" s="413"/>
      <c r="AI791" s="63"/>
    </row>
    <row r="792" spans="1:35" ht="15.75" customHeight="1">
      <c r="A792" s="81"/>
      <c r="B792" s="81"/>
      <c r="C792" s="82"/>
      <c r="D792" s="82"/>
      <c r="E792" s="82"/>
      <c r="F792" s="82"/>
      <c r="G792" s="82"/>
      <c r="H792" s="82"/>
      <c r="I792" s="82"/>
      <c r="J792" s="68"/>
      <c r="K792" s="83"/>
      <c r="L792" s="83"/>
      <c r="M792" s="83"/>
      <c r="N792" s="63"/>
      <c r="O792" s="63"/>
      <c r="P792" s="84"/>
      <c r="Q792" s="250"/>
      <c r="R792" s="80"/>
      <c r="S792" s="250"/>
      <c r="T792" s="80"/>
      <c r="U792" s="80"/>
      <c r="V792" s="63"/>
      <c r="W792" s="85"/>
      <c r="X792" s="63"/>
      <c r="Y792" s="63"/>
      <c r="Z792" s="63"/>
      <c r="AA792" s="63"/>
      <c r="AB792" s="63"/>
      <c r="AC792" s="63"/>
      <c r="AD792" s="63"/>
      <c r="AE792" s="63"/>
      <c r="AF792" s="63"/>
      <c r="AG792" s="63"/>
      <c r="AH792" s="413"/>
      <c r="AI792" s="63"/>
    </row>
    <row r="793" spans="1:35" ht="15.75" customHeight="1">
      <c r="A793" s="81"/>
      <c r="B793" s="81"/>
      <c r="C793" s="82"/>
      <c r="D793" s="82"/>
      <c r="E793" s="82"/>
      <c r="F793" s="82"/>
      <c r="G793" s="82"/>
      <c r="H793" s="82"/>
      <c r="I793" s="82"/>
      <c r="J793" s="68"/>
      <c r="K793" s="83"/>
      <c r="L793" s="83"/>
      <c r="M793" s="83"/>
      <c r="N793" s="63"/>
      <c r="O793" s="63"/>
      <c r="P793" s="84"/>
      <c r="Q793" s="250"/>
      <c r="R793" s="80"/>
      <c r="S793" s="250"/>
      <c r="T793" s="80"/>
      <c r="U793" s="80"/>
      <c r="V793" s="63"/>
      <c r="W793" s="85"/>
      <c r="X793" s="63"/>
      <c r="Y793" s="63"/>
      <c r="Z793" s="63"/>
      <c r="AA793" s="63"/>
      <c r="AB793" s="63"/>
      <c r="AC793" s="63"/>
      <c r="AD793" s="63"/>
      <c r="AE793" s="63"/>
      <c r="AF793" s="63"/>
      <c r="AG793" s="63"/>
      <c r="AH793" s="413"/>
      <c r="AI793" s="63"/>
    </row>
    <row r="794" spans="1:35" ht="15.75" customHeight="1">
      <c r="A794" s="81"/>
      <c r="B794" s="81"/>
      <c r="C794" s="82"/>
      <c r="D794" s="82"/>
      <c r="E794" s="82"/>
      <c r="F794" s="82"/>
      <c r="G794" s="82"/>
      <c r="H794" s="82"/>
      <c r="I794" s="82"/>
      <c r="J794" s="68"/>
      <c r="K794" s="83"/>
      <c r="L794" s="83"/>
      <c r="M794" s="83"/>
      <c r="N794" s="63"/>
      <c r="O794" s="63"/>
      <c r="P794" s="84"/>
      <c r="Q794" s="250"/>
      <c r="R794" s="80"/>
      <c r="S794" s="250"/>
      <c r="T794" s="80"/>
      <c r="U794" s="80"/>
      <c r="V794" s="63"/>
      <c r="W794" s="85"/>
      <c r="X794" s="63"/>
      <c r="Y794" s="63"/>
      <c r="Z794" s="63"/>
      <c r="AA794" s="63"/>
      <c r="AB794" s="63"/>
      <c r="AC794" s="63"/>
      <c r="AD794" s="63"/>
      <c r="AE794" s="63"/>
      <c r="AF794" s="63"/>
      <c r="AG794" s="63"/>
      <c r="AH794" s="413"/>
      <c r="AI794" s="63"/>
    </row>
    <row r="795" spans="1:35" ht="15.75" customHeight="1">
      <c r="A795" s="81"/>
      <c r="B795" s="81"/>
      <c r="C795" s="82"/>
      <c r="D795" s="82"/>
      <c r="E795" s="82"/>
      <c r="F795" s="82"/>
      <c r="G795" s="82"/>
      <c r="H795" s="82"/>
      <c r="I795" s="82"/>
      <c r="J795" s="68"/>
      <c r="K795" s="83"/>
      <c r="L795" s="83"/>
      <c r="M795" s="83"/>
      <c r="N795" s="63"/>
      <c r="O795" s="63"/>
      <c r="P795" s="84"/>
      <c r="Q795" s="250"/>
      <c r="R795" s="80"/>
      <c r="S795" s="250"/>
      <c r="T795" s="80"/>
      <c r="U795" s="80"/>
      <c r="V795" s="63"/>
      <c r="W795" s="85"/>
      <c r="X795" s="63"/>
      <c r="Y795" s="63"/>
      <c r="Z795" s="63"/>
      <c r="AA795" s="63"/>
      <c r="AB795" s="63"/>
      <c r="AC795" s="63"/>
      <c r="AD795" s="63"/>
      <c r="AE795" s="63"/>
      <c r="AF795" s="63"/>
      <c r="AG795" s="63"/>
      <c r="AH795" s="413"/>
      <c r="AI795" s="63"/>
    </row>
    <row r="796" spans="1:35" ht="15.75" customHeight="1">
      <c r="A796" s="81"/>
      <c r="B796" s="81"/>
      <c r="C796" s="82"/>
      <c r="D796" s="82"/>
      <c r="E796" s="82"/>
      <c r="F796" s="82"/>
      <c r="G796" s="82"/>
      <c r="H796" s="82"/>
      <c r="I796" s="82"/>
      <c r="J796" s="68"/>
      <c r="K796" s="83"/>
      <c r="L796" s="83"/>
      <c r="M796" s="83"/>
      <c r="N796" s="63"/>
      <c r="O796" s="63"/>
      <c r="P796" s="84"/>
      <c r="Q796" s="250"/>
      <c r="R796" s="80"/>
      <c r="S796" s="250"/>
      <c r="T796" s="80"/>
      <c r="U796" s="80"/>
      <c r="V796" s="63"/>
      <c r="W796" s="85"/>
      <c r="X796" s="63"/>
      <c r="Y796" s="63"/>
      <c r="Z796" s="63"/>
      <c r="AA796" s="63"/>
      <c r="AB796" s="63"/>
      <c r="AC796" s="63"/>
      <c r="AD796" s="63"/>
      <c r="AE796" s="63"/>
      <c r="AF796" s="63"/>
      <c r="AG796" s="63"/>
      <c r="AH796" s="413"/>
      <c r="AI796" s="63"/>
    </row>
    <row r="797" spans="1:35" ht="15.75" customHeight="1">
      <c r="A797" s="81"/>
      <c r="B797" s="81"/>
      <c r="C797" s="82"/>
      <c r="D797" s="82"/>
      <c r="E797" s="82"/>
      <c r="F797" s="82"/>
      <c r="G797" s="82"/>
      <c r="H797" s="82"/>
      <c r="I797" s="82"/>
      <c r="J797" s="68"/>
      <c r="K797" s="83"/>
      <c r="L797" s="83"/>
      <c r="M797" s="83"/>
      <c r="N797" s="63"/>
      <c r="O797" s="63"/>
      <c r="P797" s="84"/>
      <c r="Q797" s="250"/>
      <c r="R797" s="80"/>
      <c r="S797" s="250"/>
      <c r="T797" s="80"/>
      <c r="U797" s="80"/>
      <c r="V797" s="63"/>
      <c r="W797" s="85"/>
      <c r="X797" s="63"/>
      <c r="Y797" s="63"/>
      <c r="Z797" s="63"/>
      <c r="AA797" s="63"/>
      <c r="AB797" s="63"/>
      <c r="AC797" s="63"/>
      <c r="AD797" s="63"/>
      <c r="AE797" s="63"/>
      <c r="AF797" s="63"/>
      <c r="AG797" s="63"/>
      <c r="AH797" s="413"/>
      <c r="AI797" s="63"/>
    </row>
    <row r="798" spans="1:35" ht="15.75" customHeight="1">
      <c r="A798" s="81"/>
      <c r="B798" s="81"/>
      <c r="C798" s="82"/>
      <c r="D798" s="82"/>
      <c r="E798" s="82"/>
      <c r="F798" s="82"/>
      <c r="G798" s="82"/>
      <c r="H798" s="82"/>
      <c r="I798" s="82"/>
      <c r="J798" s="68"/>
      <c r="K798" s="83"/>
      <c r="L798" s="83"/>
      <c r="M798" s="83"/>
      <c r="N798" s="63"/>
      <c r="O798" s="63"/>
      <c r="P798" s="84"/>
      <c r="Q798" s="250"/>
      <c r="R798" s="80"/>
      <c r="S798" s="250"/>
      <c r="T798" s="80"/>
      <c r="U798" s="80"/>
      <c r="V798" s="63"/>
      <c r="W798" s="85"/>
      <c r="X798" s="63"/>
      <c r="Y798" s="63"/>
      <c r="Z798" s="63"/>
      <c r="AA798" s="63"/>
      <c r="AB798" s="63"/>
      <c r="AC798" s="63"/>
      <c r="AD798" s="63"/>
      <c r="AE798" s="63"/>
      <c r="AF798" s="63"/>
      <c r="AG798" s="63"/>
      <c r="AH798" s="413"/>
      <c r="AI798" s="63"/>
    </row>
    <row r="799" spans="1:35" ht="15.75" customHeight="1">
      <c r="A799" s="81"/>
      <c r="B799" s="81"/>
      <c r="C799" s="82"/>
      <c r="D799" s="82"/>
      <c r="E799" s="82"/>
      <c r="F799" s="82"/>
      <c r="G799" s="82"/>
      <c r="H799" s="82"/>
      <c r="I799" s="82"/>
      <c r="J799" s="68"/>
      <c r="K799" s="83"/>
      <c r="L799" s="83"/>
      <c r="M799" s="83"/>
      <c r="N799" s="63"/>
      <c r="O799" s="63"/>
      <c r="P799" s="84"/>
      <c r="Q799" s="250"/>
      <c r="R799" s="80"/>
      <c r="S799" s="250"/>
      <c r="T799" s="80"/>
      <c r="U799" s="80"/>
      <c r="V799" s="63"/>
      <c r="W799" s="85"/>
      <c r="X799" s="63"/>
      <c r="Y799" s="63"/>
      <c r="Z799" s="63"/>
      <c r="AA799" s="63"/>
      <c r="AB799" s="63"/>
      <c r="AC799" s="63"/>
      <c r="AD799" s="63"/>
      <c r="AE799" s="63"/>
      <c r="AF799" s="63"/>
      <c r="AG799" s="63"/>
      <c r="AH799" s="413"/>
      <c r="AI799" s="63"/>
    </row>
    <row r="800" spans="1:35" ht="15.75" customHeight="1">
      <c r="A800" s="81"/>
      <c r="B800" s="81"/>
      <c r="C800" s="82"/>
      <c r="D800" s="82"/>
      <c r="E800" s="82"/>
      <c r="F800" s="82"/>
      <c r="G800" s="82"/>
      <c r="H800" s="82"/>
      <c r="I800" s="82"/>
      <c r="J800" s="68"/>
      <c r="K800" s="83"/>
      <c r="L800" s="83"/>
      <c r="M800" s="83"/>
      <c r="N800" s="63"/>
      <c r="O800" s="63"/>
      <c r="P800" s="84"/>
      <c r="Q800" s="250"/>
      <c r="R800" s="80"/>
      <c r="S800" s="250"/>
      <c r="T800" s="80"/>
      <c r="U800" s="80"/>
      <c r="V800" s="63"/>
      <c r="W800" s="85"/>
      <c r="X800" s="63"/>
      <c r="Y800" s="63"/>
      <c r="Z800" s="63"/>
      <c r="AA800" s="63"/>
      <c r="AB800" s="63"/>
      <c r="AC800" s="63"/>
      <c r="AD800" s="63"/>
      <c r="AE800" s="63"/>
      <c r="AF800" s="63"/>
      <c r="AG800" s="63"/>
      <c r="AH800" s="413"/>
      <c r="AI800" s="63"/>
    </row>
    <row r="801" spans="1:35" ht="15.75" customHeight="1">
      <c r="A801" s="81"/>
      <c r="B801" s="81"/>
      <c r="C801" s="82"/>
      <c r="D801" s="82"/>
      <c r="E801" s="82"/>
      <c r="F801" s="82"/>
      <c r="G801" s="82"/>
      <c r="H801" s="82"/>
      <c r="I801" s="82"/>
      <c r="J801" s="68"/>
      <c r="K801" s="83"/>
      <c r="L801" s="83"/>
      <c r="M801" s="83"/>
      <c r="N801" s="63"/>
      <c r="O801" s="63"/>
      <c r="P801" s="84"/>
      <c r="Q801" s="250"/>
      <c r="R801" s="80"/>
      <c r="S801" s="250"/>
      <c r="T801" s="80"/>
      <c r="U801" s="80"/>
      <c r="V801" s="63"/>
      <c r="W801" s="85"/>
      <c r="X801" s="63"/>
      <c r="Y801" s="63"/>
      <c r="Z801" s="63"/>
      <c r="AA801" s="63"/>
      <c r="AB801" s="63"/>
      <c r="AC801" s="63"/>
      <c r="AD801" s="63"/>
      <c r="AE801" s="63"/>
      <c r="AF801" s="63"/>
      <c r="AG801" s="63"/>
      <c r="AH801" s="413"/>
      <c r="AI801" s="63"/>
    </row>
    <row r="802" spans="1:35" ht="15.75" customHeight="1">
      <c r="A802" s="81"/>
      <c r="B802" s="81"/>
      <c r="C802" s="82"/>
      <c r="D802" s="82"/>
      <c r="E802" s="82"/>
      <c r="F802" s="82"/>
      <c r="G802" s="82"/>
      <c r="H802" s="82"/>
      <c r="I802" s="82"/>
      <c r="J802" s="68"/>
      <c r="K802" s="83"/>
      <c r="L802" s="83"/>
      <c r="M802" s="83"/>
      <c r="N802" s="63"/>
      <c r="O802" s="63"/>
      <c r="P802" s="84"/>
      <c r="Q802" s="250"/>
      <c r="R802" s="80"/>
      <c r="S802" s="250"/>
      <c r="T802" s="80"/>
      <c r="U802" s="80"/>
      <c r="V802" s="63"/>
      <c r="W802" s="85"/>
      <c r="X802" s="63"/>
      <c r="Y802" s="63"/>
      <c r="Z802" s="63"/>
      <c r="AA802" s="63"/>
      <c r="AB802" s="63"/>
      <c r="AC802" s="63"/>
      <c r="AD802" s="63"/>
      <c r="AE802" s="63"/>
      <c r="AF802" s="63"/>
      <c r="AG802" s="63"/>
      <c r="AH802" s="413"/>
      <c r="AI802" s="63"/>
    </row>
    <row r="803" spans="1:35" ht="15.75" customHeight="1">
      <c r="A803" s="81"/>
      <c r="B803" s="81"/>
      <c r="C803" s="82"/>
      <c r="D803" s="82"/>
      <c r="E803" s="82"/>
      <c r="F803" s="82"/>
      <c r="G803" s="82"/>
      <c r="H803" s="82"/>
      <c r="I803" s="82"/>
      <c r="J803" s="68"/>
      <c r="K803" s="83"/>
      <c r="L803" s="83"/>
      <c r="M803" s="83"/>
      <c r="N803" s="63"/>
      <c r="O803" s="63"/>
      <c r="P803" s="84"/>
      <c r="Q803" s="250"/>
      <c r="R803" s="80"/>
      <c r="S803" s="250"/>
      <c r="T803" s="80"/>
      <c r="U803" s="80"/>
      <c r="V803" s="63"/>
      <c r="W803" s="85"/>
      <c r="X803" s="63"/>
      <c r="Y803" s="63"/>
      <c r="Z803" s="63"/>
      <c r="AA803" s="63"/>
      <c r="AB803" s="63"/>
      <c r="AC803" s="63"/>
      <c r="AD803" s="63"/>
      <c r="AE803" s="63"/>
      <c r="AF803" s="63"/>
      <c r="AG803" s="63"/>
      <c r="AH803" s="413"/>
      <c r="AI803" s="63"/>
    </row>
    <row r="804" spans="1:35" ht="15.75" customHeight="1">
      <c r="A804" s="81"/>
      <c r="B804" s="81"/>
      <c r="C804" s="82"/>
      <c r="D804" s="82"/>
      <c r="E804" s="82"/>
      <c r="F804" s="82"/>
      <c r="G804" s="82"/>
      <c r="H804" s="82"/>
      <c r="I804" s="82"/>
      <c r="J804" s="68"/>
      <c r="K804" s="83"/>
      <c r="L804" s="83"/>
      <c r="M804" s="83"/>
      <c r="N804" s="63"/>
      <c r="O804" s="63"/>
      <c r="P804" s="84"/>
      <c r="Q804" s="250"/>
      <c r="R804" s="80"/>
      <c r="S804" s="250"/>
      <c r="T804" s="80"/>
      <c r="U804" s="80"/>
      <c r="V804" s="63"/>
      <c r="W804" s="85"/>
      <c r="X804" s="63"/>
      <c r="Y804" s="63"/>
      <c r="Z804" s="63"/>
      <c r="AA804" s="63"/>
      <c r="AB804" s="63"/>
      <c r="AC804" s="63"/>
      <c r="AD804" s="63"/>
      <c r="AE804" s="63"/>
      <c r="AF804" s="63"/>
      <c r="AG804" s="63"/>
      <c r="AH804" s="413"/>
      <c r="AI804" s="63"/>
    </row>
    <row r="805" spans="1:35" ht="15.75" customHeight="1">
      <c r="A805" s="81"/>
      <c r="B805" s="81"/>
      <c r="C805" s="82"/>
      <c r="D805" s="82"/>
      <c r="E805" s="82"/>
      <c r="F805" s="82"/>
      <c r="G805" s="82"/>
      <c r="H805" s="82"/>
      <c r="I805" s="82"/>
      <c r="J805" s="68"/>
      <c r="K805" s="83"/>
      <c r="L805" s="83"/>
      <c r="M805" s="83"/>
      <c r="N805" s="63"/>
      <c r="O805" s="63"/>
      <c r="P805" s="84"/>
      <c r="Q805" s="250"/>
      <c r="R805" s="80"/>
      <c r="S805" s="250"/>
      <c r="T805" s="80"/>
      <c r="U805" s="80"/>
      <c r="V805" s="63"/>
      <c r="W805" s="85"/>
      <c r="X805" s="63"/>
      <c r="Y805" s="63"/>
      <c r="Z805" s="63"/>
      <c r="AA805" s="63"/>
      <c r="AB805" s="63"/>
      <c r="AC805" s="63"/>
      <c r="AD805" s="63"/>
      <c r="AE805" s="63"/>
      <c r="AF805" s="63"/>
      <c r="AG805" s="63"/>
      <c r="AH805" s="413"/>
      <c r="AI805" s="63"/>
    </row>
    <row r="806" spans="1:35" ht="15.75" customHeight="1">
      <c r="A806" s="81"/>
      <c r="B806" s="81"/>
      <c r="C806" s="82"/>
      <c r="D806" s="82"/>
      <c r="E806" s="82"/>
      <c r="F806" s="82"/>
      <c r="G806" s="82"/>
      <c r="H806" s="82"/>
      <c r="I806" s="82"/>
      <c r="J806" s="68"/>
      <c r="K806" s="83"/>
      <c r="L806" s="83"/>
      <c r="M806" s="83"/>
      <c r="N806" s="63"/>
      <c r="O806" s="63"/>
      <c r="P806" s="84"/>
      <c r="Q806" s="250"/>
      <c r="R806" s="80"/>
      <c r="S806" s="250"/>
      <c r="T806" s="80"/>
      <c r="U806" s="80"/>
      <c r="V806" s="63"/>
      <c r="W806" s="85"/>
      <c r="X806" s="63"/>
      <c r="Y806" s="63"/>
      <c r="Z806" s="63"/>
      <c r="AA806" s="63"/>
      <c r="AB806" s="63"/>
      <c r="AC806" s="63"/>
      <c r="AD806" s="63"/>
      <c r="AE806" s="63"/>
      <c r="AF806" s="63"/>
      <c r="AG806" s="63"/>
      <c r="AH806" s="413"/>
      <c r="AI806" s="63"/>
    </row>
    <row r="807" spans="1:35" ht="15.75" customHeight="1">
      <c r="A807" s="81"/>
      <c r="B807" s="81"/>
      <c r="C807" s="82"/>
      <c r="D807" s="82"/>
      <c r="E807" s="82"/>
      <c r="F807" s="82"/>
      <c r="G807" s="82"/>
      <c r="H807" s="82"/>
      <c r="I807" s="82"/>
      <c r="J807" s="68"/>
      <c r="K807" s="83"/>
      <c r="L807" s="83"/>
      <c r="M807" s="83"/>
      <c r="N807" s="63"/>
      <c r="O807" s="63"/>
      <c r="P807" s="84"/>
      <c r="Q807" s="250"/>
      <c r="R807" s="80"/>
      <c r="S807" s="250"/>
      <c r="T807" s="80"/>
      <c r="U807" s="80"/>
      <c r="V807" s="63"/>
      <c r="W807" s="85"/>
      <c r="X807" s="63"/>
      <c r="Y807" s="63"/>
      <c r="Z807" s="63"/>
      <c r="AA807" s="63"/>
      <c r="AB807" s="63"/>
      <c r="AC807" s="63"/>
      <c r="AD807" s="63"/>
      <c r="AE807" s="63"/>
      <c r="AF807" s="63"/>
      <c r="AG807" s="63"/>
      <c r="AH807" s="413"/>
      <c r="AI807" s="63"/>
    </row>
    <row r="808" spans="1:35" ht="15.75" customHeight="1">
      <c r="A808" s="81"/>
      <c r="B808" s="81"/>
      <c r="C808" s="82"/>
      <c r="D808" s="82"/>
      <c r="E808" s="82"/>
      <c r="F808" s="82"/>
      <c r="G808" s="82"/>
      <c r="H808" s="82"/>
      <c r="I808" s="82"/>
      <c r="J808" s="68"/>
      <c r="K808" s="83"/>
      <c r="L808" s="83"/>
      <c r="M808" s="83"/>
      <c r="N808" s="63"/>
      <c r="O808" s="63"/>
      <c r="P808" s="84"/>
      <c r="Q808" s="250"/>
      <c r="R808" s="80"/>
      <c r="S808" s="250"/>
      <c r="T808" s="80"/>
      <c r="U808" s="80"/>
      <c r="V808" s="63"/>
      <c r="W808" s="85"/>
      <c r="X808" s="63"/>
      <c r="Y808" s="63"/>
      <c r="Z808" s="63"/>
      <c r="AA808" s="63"/>
      <c r="AB808" s="63"/>
      <c r="AC808" s="63"/>
      <c r="AD808" s="63"/>
      <c r="AE808" s="63"/>
      <c r="AF808" s="63"/>
      <c r="AG808" s="63"/>
      <c r="AH808" s="413"/>
      <c r="AI808" s="63"/>
    </row>
    <row r="809" spans="1:35" ht="15.75" customHeight="1">
      <c r="A809" s="81"/>
      <c r="B809" s="81"/>
      <c r="C809" s="82"/>
      <c r="D809" s="82"/>
      <c r="E809" s="82"/>
      <c r="F809" s="82"/>
      <c r="G809" s="82"/>
      <c r="H809" s="82"/>
      <c r="I809" s="82"/>
      <c r="J809" s="68"/>
      <c r="K809" s="83"/>
      <c r="L809" s="83"/>
      <c r="M809" s="83"/>
      <c r="N809" s="63"/>
      <c r="O809" s="63"/>
      <c r="P809" s="84"/>
      <c r="Q809" s="250"/>
      <c r="R809" s="80"/>
      <c r="S809" s="250"/>
      <c r="T809" s="80"/>
      <c r="U809" s="80"/>
      <c r="V809" s="63"/>
      <c r="W809" s="85"/>
      <c r="X809" s="63"/>
      <c r="Y809" s="63"/>
      <c r="Z809" s="63"/>
      <c r="AA809" s="63"/>
      <c r="AB809" s="63"/>
      <c r="AC809" s="63"/>
      <c r="AD809" s="63"/>
      <c r="AE809" s="63"/>
      <c r="AF809" s="63"/>
      <c r="AG809" s="63"/>
      <c r="AH809" s="413"/>
      <c r="AI809" s="63"/>
    </row>
    <row r="810" spans="1:35" ht="15.75" customHeight="1">
      <c r="A810" s="81"/>
      <c r="B810" s="81"/>
      <c r="C810" s="82"/>
      <c r="D810" s="82"/>
      <c r="E810" s="82"/>
      <c r="F810" s="82"/>
      <c r="G810" s="82"/>
      <c r="H810" s="82"/>
      <c r="I810" s="82"/>
      <c r="J810" s="68"/>
      <c r="K810" s="83"/>
      <c r="L810" s="83"/>
      <c r="M810" s="83"/>
      <c r="N810" s="63"/>
      <c r="O810" s="63"/>
      <c r="P810" s="84"/>
      <c r="Q810" s="250"/>
      <c r="R810" s="80"/>
      <c r="S810" s="250"/>
      <c r="T810" s="80"/>
      <c r="U810" s="80"/>
      <c r="V810" s="63"/>
      <c r="W810" s="85"/>
      <c r="X810" s="63"/>
      <c r="Y810" s="63"/>
      <c r="Z810" s="63"/>
      <c r="AA810" s="63"/>
      <c r="AB810" s="63"/>
      <c r="AC810" s="63"/>
      <c r="AD810" s="63"/>
      <c r="AE810" s="63"/>
      <c r="AF810" s="63"/>
      <c r="AG810" s="63"/>
      <c r="AH810" s="413"/>
      <c r="AI810" s="63"/>
    </row>
    <row r="811" spans="1:35" ht="15.75" customHeight="1">
      <c r="A811" s="81"/>
      <c r="B811" s="81"/>
      <c r="C811" s="82"/>
      <c r="D811" s="82"/>
      <c r="E811" s="82"/>
      <c r="F811" s="82"/>
      <c r="G811" s="82"/>
      <c r="H811" s="82"/>
      <c r="I811" s="82"/>
      <c r="J811" s="68"/>
      <c r="K811" s="83"/>
      <c r="L811" s="83"/>
      <c r="M811" s="83"/>
      <c r="N811" s="63"/>
      <c r="O811" s="63"/>
      <c r="P811" s="84"/>
      <c r="Q811" s="250"/>
      <c r="R811" s="80"/>
      <c r="S811" s="250"/>
      <c r="T811" s="80"/>
      <c r="U811" s="80"/>
      <c r="V811" s="63"/>
      <c r="W811" s="85"/>
      <c r="X811" s="63"/>
      <c r="Y811" s="63"/>
      <c r="Z811" s="63"/>
      <c r="AA811" s="63"/>
      <c r="AB811" s="63"/>
      <c r="AC811" s="63"/>
      <c r="AD811" s="63"/>
      <c r="AE811" s="63"/>
      <c r="AF811" s="63"/>
      <c r="AG811" s="63"/>
      <c r="AH811" s="413"/>
      <c r="AI811" s="63"/>
    </row>
    <row r="812" spans="1:35" ht="15.75" customHeight="1">
      <c r="A812" s="81"/>
      <c r="B812" s="81"/>
      <c r="C812" s="82"/>
      <c r="D812" s="82"/>
      <c r="E812" s="82"/>
      <c r="F812" s="82"/>
      <c r="G812" s="82"/>
      <c r="H812" s="82"/>
      <c r="I812" s="82"/>
      <c r="J812" s="68"/>
      <c r="K812" s="83"/>
      <c r="L812" s="83"/>
      <c r="M812" s="83"/>
      <c r="N812" s="63"/>
      <c r="O812" s="63"/>
      <c r="P812" s="84"/>
      <c r="Q812" s="250"/>
      <c r="R812" s="80"/>
      <c r="S812" s="250"/>
      <c r="T812" s="80"/>
      <c r="U812" s="80"/>
      <c r="V812" s="63"/>
      <c r="W812" s="85"/>
      <c r="X812" s="63"/>
      <c r="Y812" s="63"/>
      <c r="Z812" s="63"/>
      <c r="AA812" s="63"/>
      <c r="AB812" s="63"/>
      <c r="AC812" s="63"/>
      <c r="AD812" s="63"/>
      <c r="AE812" s="63"/>
      <c r="AF812" s="63"/>
      <c r="AG812" s="63"/>
      <c r="AH812" s="413"/>
      <c r="AI812" s="63"/>
    </row>
    <row r="813" spans="1:35" ht="15.75" customHeight="1">
      <c r="A813" s="81"/>
      <c r="B813" s="81"/>
      <c r="C813" s="82"/>
      <c r="D813" s="82"/>
      <c r="E813" s="82"/>
      <c r="F813" s="82"/>
      <c r="G813" s="82"/>
      <c r="H813" s="82"/>
      <c r="I813" s="82"/>
      <c r="J813" s="68"/>
      <c r="K813" s="83"/>
      <c r="L813" s="83"/>
      <c r="M813" s="83"/>
      <c r="N813" s="63"/>
      <c r="O813" s="63"/>
      <c r="P813" s="84"/>
      <c r="Q813" s="250"/>
      <c r="R813" s="80"/>
      <c r="S813" s="250"/>
      <c r="T813" s="80"/>
      <c r="U813" s="80"/>
      <c r="V813" s="63"/>
      <c r="W813" s="85"/>
      <c r="X813" s="63"/>
      <c r="Y813" s="63"/>
      <c r="Z813" s="63"/>
      <c r="AA813" s="63"/>
      <c r="AB813" s="63"/>
      <c r="AC813" s="63"/>
      <c r="AD813" s="63"/>
      <c r="AE813" s="63"/>
      <c r="AF813" s="63"/>
      <c r="AG813" s="63"/>
      <c r="AH813" s="413"/>
      <c r="AI813" s="63"/>
    </row>
    <row r="814" spans="1:35" ht="15.75" customHeight="1">
      <c r="A814" s="81"/>
      <c r="B814" s="81"/>
      <c r="C814" s="82"/>
      <c r="D814" s="82"/>
      <c r="E814" s="82"/>
      <c r="F814" s="82"/>
      <c r="G814" s="82"/>
      <c r="H814" s="82"/>
      <c r="I814" s="82"/>
      <c r="J814" s="68"/>
      <c r="K814" s="83"/>
      <c r="L814" s="83"/>
      <c r="M814" s="83"/>
      <c r="N814" s="63"/>
      <c r="O814" s="63"/>
      <c r="P814" s="84"/>
      <c r="Q814" s="250"/>
      <c r="R814" s="80"/>
      <c r="S814" s="250"/>
      <c r="T814" s="80"/>
      <c r="U814" s="80"/>
      <c r="V814" s="63"/>
      <c r="W814" s="85"/>
      <c r="X814" s="63"/>
      <c r="Y814" s="63"/>
      <c r="Z814" s="63"/>
      <c r="AA814" s="63"/>
      <c r="AB814" s="63"/>
      <c r="AC814" s="63"/>
      <c r="AD814" s="63"/>
      <c r="AE814" s="63"/>
      <c r="AF814" s="63"/>
      <c r="AG814" s="63"/>
      <c r="AH814" s="413"/>
      <c r="AI814" s="63"/>
    </row>
    <row r="815" spans="1:35" ht="15.75" customHeight="1">
      <c r="A815" s="81"/>
      <c r="B815" s="81"/>
      <c r="C815" s="82"/>
      <c r="D815" s="82"/>
      <c r="E815" s="82"/>
      <c r="F815" s="82"/>
      <c r="G815" s="82"/>
      <c r="H815" s="82"/>
      <c r="I815" s="82"/>
      <c r="J815" s="68"/>
      <c r="K815" s="83"/>
      <c r="L815" s="83"/>
      <c r="M815" s="83"/>
      <c r="N815" s="63"/>
      <c r="O815" s="63"/>
      <c r="P815" s="84"/>
      <c r="Q815" s="250"/>
      <c r="R815" s="80"/>
      <c r="S815" s="250"/>
      <c r="T815" s="80"/>
      <c r="U815" s="80"/>
      <c r="V815" s="63"/>
      <c r="W815" s="85"/>
      <c r="X815" s="63"/>
      <c r="Y815" s="63"/>
      <c r="Z815" s="63"/>
      <c r="AA815" s="63"/>
      <c r="AB815" s="63"/>
      <c r="AC815" s="63"/>
      <c r="AD815" s="63"/>
      <c r="AE815" s="63"/>
      <c r="AF815" s="63"/>
      <c r="AG815" s="63"/>
      <c r="AH815" s="413"/>
      <c r="AI815" s="63"/>
    </row>
    <row r="816" spans="1:35" ht="15.75" customHeight="1">
      <c r="A816" s="81"/>
      <c r="B816" s="81"/>
      <c r="C816" s="82"/>
      <c r="D816" s="82"/>
      <c r="E816" s="82"/>
      <c r="F816" s="82"/>
      <c r="G816" s="82"/>
      <c r="H816" s="82"/>
      <c r="I816" s="82"/>
      <c r="J816" s="68"/>
      <c r="K816" s="83"/>
      <c r="L816" s="83"/>
      <c r="M816" s="83"/>
      <c r="N816" s="63"/>
      <c r="O816" s="63"/>
      <c r="P816" s="84"/>
      <c r="Q816" s="250"/>
      <c r="R816" s="80"/>
      <c r="S816" s="250"/>
      <c r="T816" s="80"/>
      <c r="U816" s="80"/>
      <c r="V816" s="63"/>
      <c r="W816" s="85"/>
      <c r="X816" s="63"/>
      <c r="Y816" s="63"/>
      <c r="Z816" s="63"/>
      <c r="AA816" s="63"/>
      <c r="AB816" s="63"/>
      <c r="AC816" s="63"/>
      <c r="AD816" s="63"/>
      <c r="AE816" s="63"/>
      <c r="AF816" s="63"/>
      <c r="AG816" s="63"/>
      <c r="AH816" s="413"/>
      <c r="AI816" s="63"/>
    </row>
    <row r="817" spans="1:35" ht="15.75" customHeight="1">
      <c r="A817" s="81"/>
      <c r="B817" s="81"/>
      <c r="C817" s="82"/>
      <c r="D817" s="82"/>
      <c r="E817" s="82"/>
      <c r="F817" s="82"/>
      <c r="G817" s="82"/>
      <c r="H817" s="82"/>
      <c r="I817" s="82"/>
      <c r="J817" s="68"/>
      <c r="K817" s="83"/>
      <c r="L817" s="83"/>
      <c r="M817" s="83"/>
      <c r="N817" s="63"/>
      <c r="O817" s="63"/>
      <c r="P817" s="84"/>
      <c r="Q817" s="250"/>
      <c r="R817" s="80"/>
      <c r="S817" s="250"/>
      <c r="T817" s="80"/>
      <c r="U817" s="80"/>
      <c r="V817" s="63"/>
      <c r="W817" s="85"/>
      <c r="X817" s="63"/>
      <c r="Y817" s="63"/>
      <c r="Z817" s="63"/>
      <c r="AA817" s="63"/>
      <c r="AB817" s="63"/>
      <c r="AC817" s="63"/>
      <c r="AD817" s="63"/>
      <c r="AE817" s="63"/>
      <c r="AF817" s="63"/>
      <c r="AG817" s="63"/>
      <c r="AH817" s="413"/>
      <c r="AI817" s="63"/>
    </row>
    <row r="818" spans="1:35" ht="15.75" customHeight="1">
      <c r="A818" s="81"/>
      <c r="B818" s="81"/>
      <c r="C818" s="82"/>
      <c r="D818" s="82"/>
      <c r="E818" s="82"/>
      <c r="F818" s="82"/>
      <c r="G818" s="82"/>
      <c r="H818" s="82"/>
      <c r="I818" s="82"/>
      <c r="J818" s="68"/>
      <c r="K818" s="83"/>
      <c r="L818" s="83"/>
      <c r="M818" s="83"/>
      <c r="N818" s="63"/>
      <c r="O818" s="63"/>
      <c r="P818" s="84"/>
      <c r="Q818" s="250"/>
      <c r="R818" s="80"/>
      <c r="S818" s="250"/>
      <c r="T818" s="80"/>
      <c r="U818" s="80"/>
      <c r="V818" s="63"/>
      <c r="W818" s="85"/>
      <c r="X818" s="63"/>
      <c r="Y818" s="63"/>
      <c r="Z818" s="63"/>
      <c r="AA818" s="63"/>
      <c r="AB818" s="63"/>
      <c r="AC818" s="63"/>
      <c r="AD818" s="63"/>
      <c r="AE818" s="63"/>
      <c r="AF818" s="63"/>
      <c r="AG818" s="63"/>
      <c r="AH818" s="413"/>
      <c r="AI818" s="63"/>
    </row>
    <row r="819" spans="1:35" ht="15.75" customHeight="1">
      <c r="A819" s="81"/>
      <c r="B819" s="81"/>
      <c r="C819" s="82"/>
      <c r="D819" s="82"/>
      <c r="E819" s="82"/>
      <c r="F819" s="82"/>
      <c r="G819" s="82"/>
      <c r="H819" s="82"/>
      <c r="I819" s="82"/>
      <c r="J819" s="68"/>
      <c r="K819" s="83"/>
      <c r="L819" s="83"/>
      <c r="M819" s="83"/>
      <c r="N819" s="63"/>
      <c r="O819" s="63"/>
      <c r="P819" s="84"/>
      <c r="Q819" s="250"/>
      <c r="R819" s="80"/>
      <c r="S819" s="250"/>
      <c r="T819" s="80"/>
      <c r="U819" s="80"/>
      <c r="V819" s="63"/>
      <c r="W819" s="85"/>
      <c r="X819" s="63"/>
      <c r="Y819" s="63"/>
      <c r="Z819" s="63"/>
      <c r="AA819" s="63"/>
      <c r="AB819" s="63"/>
      <c r="AC819" s="63"/>
      <c r="AD819" s="63"/>
      <c r="AE819" s="63"/>
      <c r="AF819" s="63"/>
      <c r="AG819" s="63"/>
      <c r="AH819" s="413"/>
      <c r="AI819" s="63"/>
    </row>
    <row r="820" spans="1:35" ht="15.75" customHeight="1">
      <c r="A820" s="81"/>
      <c r="B820" s="81"/>
      <c r="C820" s="82"/>
      <c r="D820" s="82"/>
      <c r="E820" s="82"/>
      <c r="F820" s="82"/>
      <c r="G820" s="82"/>
      <c r="H820" s="82"/>
      <c r="I820" s="82"/>
      <c r="J820" s="68"/>
      <c r="K820" s="83"/>
      <c r="L820" s="83"/>
      <c r="M820" s="83"/>
      <c r="N820" s="63"/>
      <c r="O820" s="63"/>
      <c r="P820" s="84"/>
      <c r="Q820" s="250"/>
      <c r="R820" s="80"/>
      <c r="S820" s="250"/>
      <c r="T820" s="80"/>
      <c r="U820" s="80"/>
      <c r="V820" s="63"/>
      <c r="W820" s="85"/>
      <c r="X820" s="63"/>
      <c r="Y820" s="63"/>
      <c r="Z820" s="63"/>
      <c r="AA820" s="63"/>
      <c r="AB820" s="63"/>
      <c r="AC820" s="63"/>
      <c r="AD820" s="63"/>
      <c r="AE820" s="63"/>
      <c r="AF820" s="63"/>
      <c r="AG820" s="63"/>
      <c r="AH820" s="413"/>
      <c r="AI820" s="63"/>
    </row>
    <row r="821" spans="1:35" ht="15.75" customHeight="1">
      <c r="A821" s="81"/>
      <c r="B821" s="81"/>
      <c r="C821" s="82"/>
      <c r="D821" s="82"/>
      <c r="E821" s="82"/>
      <c r="F821" s="82"/>
      <c r="G821" s="82"/>
      <c r="H821" s="82"/>
      <c r="I821" s="82"/>
      <c r="J821" s="68"/>
      <c r="K821" s="83"/>
      <c r="L821" s="83"/>
      <c r="M821" s="83"/>
      <c r="N821" s="63"/>
      <c r="O821" s="63"/>
      <c r="P821" s="84"/>
      <c r="Q821" s="250"/>
      <c r="R821" s="80"/>
      <c r="S821" s="250"/>
      <c r="T821" s="80"/>
      <c r="U821" s="80"/>
      <c r="V821" s="63"/>
      <c r="W821" s="85"/>
      <c r="X821" s="63"/>
      <c r="Y821" s="63"/>
      <c r="Z821" s="63"/>
      <c r="AA821" s="63"/>
      <c r="AB821" s="63"/>
      <c r="AC821" s="63"/>
      <c r="AD821" s="63"/>
      <c r="AE821" s="63"/>
      <c r="AF821" s="63"/>
      <c r="AG821" s="63"/>
      <c r="AH821" s="413"/>
      <c r="AI821" s="63"/>
    </row>
    <row r="822" spans="1:35" ht="15.75" customHeight="1">
      <c r="A822" s="81"/>
      <c r="B822" s="81"/>
      <c r="C822" s="82"/>
      <c r="D822" s="82"/>
      <c r="E822" s="82"/>
      <c r="F822" s="82"/>
      <c r="G822" s="82"/>
      <c r="H822" s="82"/>
      <c r="I822" s="82"/>
      <c r="J822" s="68"/>
      <c r="K822" s="83"/>
      <c r="L822" s="83"/>
      <c r="M822" s="83"/>
      <c r="N822" s="63"/>
      <c r="O822" s="63"/>
      <c r="P822" s="84"/>
      <c r="Q822" s="250"/>
      <c r="R822" s="80"/>
      <c r="S822" s="250"/>
      <c r="T822" s="80"/>
      <c r="U822" s="80"/>
      <c r="V822" s="63"/>
      <c r="W822" s="85"/>
      <c r="X822" s="63"/>
      <c r="Y822" s="63"/>
      <c r="Z822" s="63"/>
      <c r="AA822" s="63"/>
      <c r="AB822" s="63"/>
      <c r="AC822" s="63"/>
      <c r="AD822" s="63"/>
      <c r="AE822" s="63"/>
      <c r="AF822" s="63"/>
      <c r="AG822" s="63"/>
      <c r="AH822" s="413"/>
      <c r="AI822" s="63"/>
    </row>
    <row r="823" spans="1:35" ht="15.75" customHeight="1">
      <c r="A823" s="81"/>
      <c r="B823" s="81"/>
      <c r="C823" s="82"/>
      <c r="D823" s="82"/>
      <c r="E823" s="82"/>
      <c r="F823" s="82"/>
      <c r="G823" s="82"/>
      <c r="H823" s="82"/>
      <c r="I823" s="82"/>
      <c r="J823" s="68"/>
      <c r="K823" s="83"/>
      <c r="L823" s="83"/>
      <c r="M823" s="83"/>
      <c r="N823" s="63"/>
      <c r="O823" s="63"/>
      <c r="P823" s="84"/>
      <c r="Q823" s="250"/>
      <c r="R823" s="80"/>
      <c r="S823" s="250"/>
      <c r="T823" s="80"/>
      <c r="U823" s="80"/>
      <c r="V823" s="63"/>
      <c r="W823" s="85"/>
      <c r="X823" s="63"/>
      <c r="Y823" s="63"/>
      <c r="Z823" s="63"/>
      <c r="AA823" s="63"/>
      <c r="AB823" s="63"/>
      <c r="AC823" s="63"/>
      <c r="AD823" s="63"/>
      <c r="AE823" s="63"/>
      <c r="AF823" s="63"/>
      <c r="AG823" s="63"/>
      <c r="AH823" s="413"/>
      <c r="AI823" s="63"/>
    </row>
    <row r="824" spans="1:35" ht="15.75" customHeight="1">
      <c r="A824" s="81"/>
      <c r="B824" s="81"/>
      <c r="C824" s="82"/>
      <c r="D824" s="82"/>
      <c r="E824" s="82"/>
      <c r="F824" s="82"/>
      <c r="G824" s="82"/>
      <c r="H824" s="82"/>
      <c r="I824" s="82"/>
      <c r="J824" s="68"/>
      <c r="K824" s="83"/>
      <c r="L824" s="83"/>
      <c r="M824" s="83"/>
      <c r="N824" s="63"/>
      <c r="O824" s="63"/>
      <c r="P824" s="84"/>
      <c r="Q824" s="250"/>
      <c r="R824" s="80"/>
      <c r="S824" s="250"/>
      <c r="T824" s="80"/>
      <c r="U824" s="80"/>
      <c r="V824" s="63"/>
      <c r="W824" s="85"/>
      <c r="X824" s="63"/>
      <c r="Y824" s="63"/>
      <c r="Z824" s="63"/>
      <c r="AA824" s="63"/>
      <c r="AB824" s="63"/>
      <c r="AC824" s="63"/>
      <c r="AD824" s="63"/>
      <c r="AE824" s="63"/>
      <c r="AF824" s="63"/>
      <c r="AG824" s="63"/>
      <c r="AH824" s="413"/>
      <c r="AI824" s="63"/>
    </row>
    <row r="825" spans="1:35" ht="15.75" customHeight="1">
      <c r="A825" s="81"/>
      <c r="B825" s="81"/>
      <c r="C825" s="82"/>
      <c r="D825" s="82"/>
      <c r="E825" s="82"/>
      <c r="F825" s="82"/>
      <c r="G825" s="82"/>
      <c r="H825" s="82"/>
      <c r="I825" s="82"/>
      <c r="J825" s="68"/>
      <c r="K825" s="83"/>
      <c r="L825" s="83"/>
      <c r="M825" s="83"/>
      <c r="N825" s="63"/>
      <c r="O825" s="63"/>
      <c r="P825" s="84"/>
      <c r="Q825" s="250"/>
      <c r="R825" s="80"/>
      <c r="S825" s="250"/>
      <c r="T825" s="80"/>
      <c r="U825" s="80"/>
      <c r="V825" s="63"/>
      <c r="W825" s="85"/>
      <c r="X825" s="63"/>
      <c r="Y825" s="63"/>
      <c r="Z825" s="63"/>
      <c r="AA825" s="63"/>
      <c r="AB825" s="63"/>
      <c r="AC825" s="63"/>
      <c r="AD825" s="63"/>
      <c r="AE825" s="63"/>
      <c r="AF825" s="63"/>
      <c r="AG825" s="63"/>
      <c r="AH825" s="413"/>
      <c r="AI825" s="63"/>
    </row>
    <row r="826" spans="1:35" ht="15.75" customHeight="1">
      <c r="A826" s="81"/>
      <c r="B826" s="81"/>
      <c r="C826" s="82"/>
      <c r="D826" s="82"/>
      <c r="E826" s="82"/>
      <c r="F826" s="82"/>
      <c r="G826" s="82"/>
      <c r="H826" s="82"/>
      <c r="I826" s="82"/>
      <c r="J826" s="68"/>
      <c r="K826" s="83"/>
      <c r="L826" s="83"/>
      <c r="M826" s="83"/>
      <c r="N826" s="63"/>
      <c r="O826" s="63"/>
      <c r="P826" s="84"/>
      <c r="Q826" s="250"/>
      <c r="R826" s="80"/>
      <c r="S826" s="250"/>
      <c r="T826" s="80"/>
      <c r="U826" s="80"/>
      <c r="V826" s="63"/>
      <c r="W826" s="85"/>
      <c r="X826" s="63"/>
      <c r="Y826" s="63"/>
      <c r="Z826" s="63"/>
      <c r="AA826" s="63"/>
      <c r="AB826" s="63"/>
      <c r="AC826" s="63"/>
      <c r="AD826" s="63"/>
      <c r="AE826" s="63"/>
      <c r="AF826" s="63"/>
      <c r="AG826" s="63"/>
      <c r="AH826" s="413"/>
      <c r="AI826" s="63"/>
    </row>
    <row r="827" spans="1:35" ht="15.75" customHeight="1">
      <c r="A827" s="81"/>
      <c r="B827" s="81"/>
      <c r="C827" s="82"/>
      <c r="D827" s="82"/>
      <c r="E827" s="82"/>
      <c r="F827" s="82"/>
      <c r="G827" s="82"/>
      <c r="H827" s="82"/>
      <c r="I827" s="82"/>
      <c r="J827" s="68"/>
      <c r="K827" s="83"/>
      <c r="L827" s="83"/>
      <c r="M827" s="83"/>
      <c r="N827" s="63"/>
      <c r="O827" s="63"/>
      <c r="P827" s="84"/>
      <c r="Q827" s="250"/>
      <c r="R827" s="80"/>
      <c r="S827" s="250"/>
      <c r="T827" s="80"/>
      <c r="U827" s="80"/>
      <c r="V827" s="63"/>
      <c r="W827" s="85"/>
      <c r="X827" s="63"/>
      <c r="Y827" s="63"/>
      <c r="Z827" s="63"/>
      <c r="AA827" s="63"/>
      <c r="AB827" s="63"/>
      <c r="AC827" s="63"/>
      <c r="AD827" s="63"/>
      <c r="AE827" s="63"/>
      <c r="AF827" s="63"/>
      <c r="AG827" s="63"/>
      <c r="AH827" s="413"/>
      <c r="AI827" s="63"/>
    </row>
    <row r="828" spans="1:35" ht="15.75" customHeight="1">
      <c r="A828" s="81"/>
      <c r="B828" s="81"/>
      <c r="C828" s="82"/>
      <c r="D828" s="82"/>
      <c r="E828" s="82"/>
      <c r="F828" s="82"/>
      <c r="G828" s="82"/>
      <c r="H828" s="82"/>
      <c r="I828" s="82"/>
      <c r="J828" s="68"/>
      <c r="K828" s="83"/>
      <c r="L828" s="83"/>
      <c r="M828" s="83"/>
      <c r="N828" s="63"/>
      <c r="O828" s="63"/>
      <c r="P828" s="84"/>
      <c r="Q828" s="250"/>
      <c r="R828" s="80"/>
      <c r="S828" s="250"/>
      <c r="T828" s="80"/>
      <c r="U828" s="80"/>
      <c r="V828" s="63"/>
      <c r="W828" s="85"/>
      <c r="X828" s="63"/>
      <c r="Y828" s="63"/>
      <c r="Z828" s="63"/>
      <c r="AA828" s="63"/>
      <c r="AB828" s="63"/>
      <c r="AC828" s="63"/>
      <c r="AD828" s="63"/>
      <c r="AE828" s="63"/>
      <c r="AF828" s="63"/>
      <c r="AG828" s="63"/>
      <c r="AH828" s="413"/>
      <c r="AI828" s="63"/>
    </row>
    <row r="829" spans="1:35" ht="15.75" customHeight="1">
      <c r="A829" s="81"/>
      <c r="B829" s="81"/>
      <c r="C829" s="82"/>
      <c r="D829" s="82"/>
      <c r="E829" s="82"/>
      <c r="F829" s="82"/>
      <c r="G829" s="82"/>
      <c r="H829" s="82"/>
      <c r="I829" s="82"/>
      <c r="J829" s="68"/>
      <c r="K829" s="83"/>
      <c r="L829" s="83"/>
      <c r="M829" s="83"/>
      <c r="N829" s="63"/>
      <c r="O829" s="63"/>
      <c r="P829" s="84"/>
      <c r="Q829" s="250"/>
      <c r="R829" s="80"/>
      <c r="S829" s="250"/>
      <c r="T829" s="80"/>
      <c r="U829" s="80"/>
      <c r="V829" s="63"/>
      <c r="W829" s="85"/>
      <c r="X829" s="63"/>
      <c r="Y829" s="63"/>
      <c r="Z829" s="63"/>
      <c r="AA829" s="63"/>
      <c r="AB829" s="63"/>
      <c r="AC829" s="63"/>
      <c r="AD829" s="63"/>
      <c r="AE829" s="63"/>
      <c r="AF829" s="63"/>
      <c r="AG829" s="63"/>
      <c r="AH829" s="413"/>
      <c r="AI829" s="63"/>
    </row>
    <row r="830" spans="1:35" ht="15.75" customHeight="1">
      <c r="A830" s="81"/>
      <c r="B830" s="81"/>
      <c r="C830" s="82"/>
      <c r="D830" s="82"/>
      <c r="E830" s="82"/>
      <c r="F830" s="82"/>
      <c r="G830" s="82"/>
      <c r="H830" s="82"/>
      <c r="I830" s="82"/>
      <c r="J830" s="68"/>
      <c r="K830" s="83"/>
      <c r="L830" s="83"/>
      <c r="M830" s="83"/>
      <c r="N830" s="63"/>
      <c r="O830" s="63"/>
      <c r="P830" s="84"/>
      <c r="Q830" s="250"/>
      <c r="R830" s="80"/>
      <c r="S830" s="250"/>
      <c r="T830" s="80"/>
      <c r="U830" s="80"/>
      <c r="V830" s="63"/>
      <c r="W830" s="85"/>
      <c r="X830" s="63"/>
      <c r="Y830" s="63"/>
      <c r="Z830" s="63"/>
      <c r="AA830" s="63"/>
      <c r="AB830" s="63"/>
      <c r="AC830" s="63"/>
      <c r="AD830" s="63"/>
      <c r="AE830" s="63"/>
      <c r="AF830" s="63"/>
      <c r="AG830" s="63"/>
      <c r="AH830" s="413"/>
      <c r="AI830" s="63"/>
    </row>
    <row r="831" spans="1:35" ht="15.75" customHeight="1">
      <c r="A831" s="81"/>
      <c r="B831" s="81"/>
      <c r="C831" s="82"/>
      <c r="D831" s="82"/>
      <c r="E831" s="82"/>
      <c r="F831" s="82"/>
      <c r="G831" s="82"/>
      <c r="H831" s="82"/>
      <c r="I831" s="82"/>
      <c r="J831" s="68"/>
      <c r="K831" s="83"/>
      <c r="L831" s="83"/>
      <c r="M831" s="83"/>
      <c r="N831" s="63"/>
      <c r="O831" s="63"/>
      <c r="P831" s="84"/>
      <c r="Q831" s="250"/>
      <c r="R831" s="80"/>
      <c r="S831" s="250"/>
      <c r="T831" s="80"/>
      <c r="U831" s="80"/>
      <c r="V831" s="63"/>
      <c r="W831" s="85"/>
      <c r="X831" s="63"/>
      <c r="Y831" s="63"/>
      <c r="Z831" s="63"/>
      <c r="AA831" s="63"/>
      <c r="AB831" s="63"/>
      <c r="AC831" s="63"/>
      <c r="AD831" s="63"/>
      <c r="AE831" s="63"/>
      <c r="AF831" s="63"/>
      <c r="AG831" s="63"/>
      <c r="AH831" s="413"/>
      <c r="AI831" s="63"/>
    </row>
    <row r="832" spans="1:35" ht="15.75" customHeight="1">
      <c r="A832" s="81"/>
      <c r="B832" s="81"/>
      <c r="C832" s="82"/>
      <c r="D832" s="82"/>
      <c r="E832" s="82"/>
      <c r="F832" s="82"/>
      <c r="G832" s="82"/>
      <c r="H832" s="82"/>
      <c r="I832" s="82"/>
      <c r="J832" s="68"/>
      <c r="K832" s="83"/>
      <c r="L832" s="83"/>
      <c r="M832" s="83"/>
      <c r="N832" s="63"/>
      <c r="O832" s="63"/>
      <c r="P832" s="84"/>
      <c r="Q832" s="250"/>
      <c r="R832" s="80"/>
      <c r="S832" s="250"/>
      <c r="T832" s="80"/>
      <c r="U832" s="80"/>
      <c r="V832" s="63"/>
      <c r="W832" s="85"/>
      <c r="X832" s="63"/>
      <c r="Y832" s="63"/>
      <c r="Z832" s="63"/>
      <c r="AA832" s="63"/>
      <c r="AB832" s="63"/>
      <c r="AC832" s="63"/>
      <c r="AD832" s="63"/>
      <c r="AE832" s="63"/>
      <c r="AF832" s="63"/>
      <c r="AG832" s="63"/>
      <c r="AH832" s="413"/>
      <c r="AI832" s="63"/>
    </row>
    <row r="833" spans="1:35" ht="15.75" customHeight="1">
      <c r="A833" s="81"/>
      <c r="B833" s="81"/>
      <c r="C833" s="82"/>
      <c r="D833" s="82"/>
      <c r="E833" s="82"/>
      <c r="F833" s="82"/>
      <c r="G833" s="82"/>
      <c r="H833" s="82"/>
      <c r="I833" s="82"/>
      <c r="J833" s="68"/>
      <c r="K833" s="83"/>
      <c r="L833" s="83"/>
      <c r="M833" s="83"/>
      <c r="N833" s="63"/>
      <c r="O833" s="63"/>
      <c r="P833" s="84"/>
      <c r="Q833" s="250"/>
      <c r="R833" s="80"/>
      <c r="S833" s="250"/>
      <c r="T833" s="80"/>
      <c r="U833" s="80"/>
      <c r="V833" s="63"/>
      <c r="W833" s="85"/>
      <c r="X833" s="63"/>
      <c r="Y833" s="63"/>
      <c r="Z833" s="63"/>
      <c r="AA833" s="63"/>
      <c r="AB833" s="63"/>
      <c r="AC833" s="63"/>
      <c r="AD833" s="63"/>
      <c r="AE833" s="63"/>
      <c r="AF833" s="63"/>
      <c r="AG833" s="63"/>
      <c r="AH833" s="413"/>
      <c r="AI833" s="63"/>
    </row>
    <row r="834" spans="1:35" ht="15.75" customHeight="1">
      <c r="A834" s="81"/>
      <c r="B834" s="81"/>
      <c r="C834" s="82"/>
      <c r="D834" s="82"/>
      <c r="E834" s="82"/>
      <c r="F834" s="82"/>
      <c r="G834" s="82"/>
      <c r="H834" s="82"/>
      <c r="I834" s="82"/>
      <c r="J834" s="68"/>
      <c r="K834" s="83"/>
      <c r="L834" s="83"/>
      <c r="M834" s="83"/>
      <c r="N834" s="63"/>
      <c r="O834" s="63"/>
      <c r="P834" s="84"/>
      <c r="Q834" s="250"/>
      <c r="R834" s="80"/>
      <c r="S834" s="250"/>
      <c r="T834" s="80"/>
      <c r="U834" s="80"/>
      <c r="V834" s="63"/>
      <c r="W834" s="85"/>
      <c r="X834" s="63"/>
      <c r="Y834" s="63"/>
      <c r="Z834" s="63"/>
      <c r="AA834" s="63"/>
      <c r="AB834" s="63"/>
      <c r="AC834" s="63"/>
      <c r="AD834" s="63"/>
      <c r="AE834" s="63"/>
      <c r="AF834" s="63"/>
      <c r="AG834" s="63"/>
      <c r="AH834" s="413"/>
      <c r="AI834" s="63"/>
    </row>
    <row r="835" spans="1:35" ht="15.75" customHeight="1">
      <c r="A835" s="81"/>
      <c r="B835" s="81"/>
      <c r="C835" s="82"/>
      <c r="D835" s="82"/>
      <c r="E835" s="82"/>
      <c r="F835" s="82"/>
      <c r="G835" s="82"/>
      <c r="H835" s="82"/>
      <c r="I835" s="82"/>
      <c r="J835" s="68"/>
      <c r="K835" s="83"/>
      <c r="L835" s="83"/>
      <c r="M835" s="83"/>
      <c r="N835" s="63"/>
      <c r="O835" s="63"/>
      <c r="P835" s="84"/>
      <c r="Q835" s="250"/>
      <c r="R835" s="80"/>
      <c r="S835" s="250"/>
      <c r="T835" s="80"/>
      <c r="U835" s="80"/>
      <c r="V835" s="63"/>
      <c r="W835" s="85"/>
      <c r="X835" s="63"/>
      <c r="Y835" s="63"/>
      <c r="Z835" s="63"/>
      <c r="AA835" s="63"/>
      <c r="AB835" s="63"/>
      <c r="AC835" s="63"/>
      <c r="AD835" s="63"/>
      <c r="AE835" s="63"/>
      <c r="AF835" s="63"/>
      <c r="AG835" s="63"/>
      <c r="AH835" s="413"/>
      <c r="AI835" s="63"/>
    </row>
    <row r="836" spans="1:35" ht="15.75" customHeight="1">
      <c r="A836" s="81"/>
      <c r="B836" s="81"/>
      <c r="C836" s="82"/>
      <c r="D836" s="82"/>
      <c r="E836" s="82"/>
      <c r="F836" s="82"/>
      <c r="G836" s="82"/>
      <c r="H836" s="82"/>
      <c r="I836" s="82"/>
      <c r="J836" s="68"/>
      <c r="K836" s="83"/>
      <c r="L836" s="83"/>
      <c r="M836" s="83"/>
      <c r="N836" s="63"/>
      <c r="O836" s="63"/>
      <c r="P836" s="84"/>
      <c r="Q836" s="250"/>
      <c r="R836" s="80"/>
      <c r="S836" s="250"/>
      <c r="T836" s="80"/>
      <c r="U836" s="80"/>
      <c r="V836" s="63"/>
      <c r="W836" s="85"/>
      <c r="X836" s="63"/>
      <c r="Y836" s="63"/>
      <c r="Z836" s="63"/>
      <c r="AA836" s="63"/>
      <c r="AB836" s="63"/>
      <c r="AC836" s="63"/>
      <c r="AD836" s="63"/>
      <c r="AE836" s="63"/>
      <c r="AF836" s="63"/>
      <c r="AG836" s="63"/>
      <c r="AH836" s="413"/>
      <c r="AI836" s="63"/>
    </row>
    <row r="837" spans="1:35" ht="15.75" customHeight="1">
      <c r="A837" s="81"/>
      <c r="B837" s="81"/>
      <c r="C837" s="82"/>
      <c r="D837" s="82"/>
      <c r="E837" s="82"/>
      <c r="F837" s="82"/>
      <c r="G837" s="82"/>
      <c r="H837" s="82"/>
      <c r="I837" s="82"/>
      <c r="J837" s="68"/>
      <c r="K837" s="83"/>
      <c r="L837" s="83"/>
      <c r="M837" s="83"/>
      <c r="N837" s="63"/>
      <c r="O837" s="63"/>
      <c r="P837" s="84"/>
      <c r="Q837" s="250"/>
      <c r="R837" s="80"/>
      <c r="S837" s="250"/>
      <c r="T837" s="80"/>
      <c r="U837" s="80"/>
      <c r="V837" s="63"/>
      <c r="W837" s="85"/>
      <c r="X837" s="63"/>
      <c r="Y837" s="63"/>
      <c r="Z837" s="63"/>
      <c r="AA837" s="63"/>
      <c r="AB837" s="63"/>
      <c r="AC837" s="63"/>
      <c r="AD837" s="63"/>
      <c r="AE837" s="63"/>
      <c r="AF837" s="63"/>
      <c r="AG837" s="63"/>
      <c r="AH837" s="413"/>
      <c r="AI837" s="63"/>
    </row>
    <row r="838" spans="1:35" ht="15.75" customHeight="1">
      <c r="A838" s="81"/>
      <c r="B838" s="81"/>
      <c r="C838" s="82"/>
      <c r="D838" s="82"/>
      <c r="E838" s="82"/>
      <c r="F838" s="82"/>
      <c r="G838" s="82"/>
      <c r="H838" s="82"/>
      <c r="I838" s="82"/>
      <c r="J838" s="68"/>
      <c r="K838" s="83"/>
      <c r="L838" s="83"/>
      <c r="M838" s="83"/>
      <c r="N838" s="63"/>
      <c r="O838" s="63"/>
      <c r="P838" s="84"/>
      <c r="Q838" s="250"/>
      <c r="R838" s="80"/>
      <c r="S838" s="250"/>
      <c r="T838" s="80"/>
      <c r="U838" s="80"/>
      <c r="V838" s="63"/>
      <c r="W838" s="85"/>
      <c r="X838" s="63"/>
      <c r="Y838" s="63"/>
      <c r="Z838" s="63"/>
      <c r="AA838" s="63"/>
      <c r="AB838" s="63"/>
      <c r="AC838" s="63"/>
      <c r="AD838" s="63"/>
      <c r="AE838" s="63"/>
      <c r="AF838" s="63"/>
      <c r="AG838" s="63"/>
      <c r="AH838" s="413"/>
      <c r="AI838" s="63"/>
    </row>
    <row r="839" spans="1:35" ht="15.75" customHeight="1">
      <c r="A839" s="81"/>
      <c r="B839" s="81"/>
      <c r="C839" s="82"/>
      <c r="D839" s="82"/>
      <c r="E839" s="82"/>
      <c r="F839" s="82"/>
      <c r="G839" s="82"/>
      <c r="H839" s="82"/>
      <c r="I839" s="82"/>
      <c r="J839" s="68"/>
      <c r="K839" s="83"/>
      <c r="L839" s="83"/>
      <c r="M839" s="83"/>
      <c r="N839" s="63"/>
      <c r="O839" s="63"/>
      <c r="P839" s="84"/>
      <c r="Q839" s="250"/>
      <c r="R839" s="80"/>
      <c r="S839" s="250"/>
      <c r="T839" s="80"/>
      <c r="U839" s="80"/>
      <c r="V839" s="63"/>
      <c r="W839" s="85"/>
      <c r="X839" s="63"/>
      <c r="Y839" s="63"/>
      <c r="Z839" s="63"/>
      <c r="AA839" s="63"/>
      <c r="AB839" s="63"/>
      <c r="AC839" s="63"/>
      <c r="AD839" s="63"/>
      <c r="AE839" s="63"/>
      <c r="AF839" s="63"/>
      <c r="AG839" s="63"/>
      <c r="AH839" s="413"/>
      <c r="AI839" s="63"/>
    </row>
    <row r="840" spans="1:35" ht="15.75" customHeight="1">
      <c r="A840" s="81"/>
      <c r="B840" s="81"/>
      <c r="C840" s="82"/>
      <c r="D840" s="82"/>
      <c r="E840" s="82"/>
      <c r="F840" s="82"/>
      <c r="G840" s="82"/>
      <c r="H840" s="82"/>
      <c r="I840" s="82"/>
      <c r="J840" s="68"/>
      <c r="K840" s="83"/>
      <c r="L840" s="83"/>
      <c r="M840" s="83"/>
      <c r="N840" s="63"/>
      <c r="O840" s="63"/>
      <c r="P840" s="84"/>
      <c r="Q840" s="250"/>
      <c r="R840" s="80"/>
      <c r="S840" s="250"/>
      <c r="T840" s="80"/>
      <c r="U840" s="80"/>
      <c r="V840" s="63"/>
      <c r="W840" s="85"/>
      <c r="X840" s="63"/>
      <c r="Y840" s="63"/>
      <c r="Z840" s="63"/>
      <c r="AA840" s="63"/>
      <c r="AB840" s="63"/>
      <c r="AC840" s="63"/>
      <c r="AD840" s="63"/>
      <c r="AE840" s="63"/>
      <c r="AF840" s="63"/>
      <c r="AG840" s="63"/>
      <c r="AH840" s="413"/>
      <c r="AI840" s="63"/>
    </row>
    <row r="841" spans="1:35" ht="15.75" customHeight="1">
      <c r="A841" s="81"/>
      <c r="B841" s="81"/>
      <c r="C841" s="82"/>
      <c r="D841" s="82"/>
      <c r="E841" s="82"/>
      <c r="F841" s="82"/>
      <c r="G841" s="82"/>
      <c r="H841" s="82"/>
      <c r="I841" s="82"/>
      <c r="J841" s="68"/>
      <c r="K841" s="83"/>
      <c r="L841" s="83"/>
      <c r="M841" s="83"/>
      <c r="N841" s="63"/>
      <c r="O841" s="63"/>
      <c r="P841" s="84"/>
      <c r="Q841" s="250"/>
      <c r="R841" s="80"/>
      <c r="S841" s="250"/>
      <c r="T841" s="80"/>
      <c r="U841" s="80"/>
      <c r="V841" s="63"/>
      <c r="W841" s="85"/>
      <c r="X841" s="63"/>
      <c r="Y841" s="63"/>
      <c r="Z841" s="63"/>
      <c r="AA841" s="63"/>
      <c r="AB841" s="63"/>
      <c r="AC841" s="63"/>
      <c r="AD841" s="63"/>
      <c r="AE841" s="63"/>
      <c r="AF841" s="63"/>
      <c r="AG841" s="63"/>
      <c r="AH841" s="413"/>
      <c r="AI841" s="63"/>
    </row>
    <row r="842" spans="1:35" ht="15.75" customHeight="1">
      <c r="A842" s="81"/>
      <c r="B842" s="81"/>
      <c r="C842" s="82"/>
      <c r="D842" s="82"/>
      <c r="E842" s="82"/>
      <c r="F842" s="82"/>
      <c r="G842" s="82"/>
      <c r="H842" s="82"/>
      <c r="I842" s="82"/>
      <c r="J842" s="68"/>
      <c r="K842" s="83"/>
      <c r="L842" s="83"/>
      <c r="M842" s="83"/>
      <c r="N842" s="63"/>
      <c r="O842" s="63"/>
      <c r="P842" s="84"/>
      <c r="Q842" s="250"/>
      <c r="R842" s="80"/>
      <c r="S842" s="250"/>
      <c r="T842" s="80"/>
      <c r="U842" s="80"/>
      <c r="V842" s="63"/>
      <c r="W842" s="85"/>
      <c r="X842" s="63"/>
      <c r="Y842" s="63"/>
      <c r="Z842" s="63"/>
      <c r="AA842" s="63"/>
      <c r="AB842" s="63"/>
      <c r="AC842" s="63"/>
      <c r="AD842" s="63"/>
      <c r="AE842" s="63"/>
      <c r="AF842" s="63"/>
      <c r="AG842" s="63"/>
      <c r="AH842" s="413"/>
      <c r="AI842" s="63"/>
    </row>
    <row r="843" spans="1:35" ht="15.75" customHeight="1">
      <c r="A843" s="81"/>
      <c r="B843" s="81"/>
      <c r="C843" s="82"/>
      <c r="D843" s="82"/>
      <c r="E843" s="82"/>
      <c r="F843" s="82"/>
      <c r="G843" s="82"/>
      <c r="H843" s="82"/>
      <c r="I843" s="82"/>
      <c r="J843" s="68"/>
      <c r="K843" s="83"/>
      <c r="L843" s="83"/>
      <c r="M843" s="83"/>
      <c r="N843" s="63"/>
      <c r="O843" s="63"/>
      <c r="P843" s="84"/>
      <c r="Q843" s="250"/>
      <c r="R843" s="80"/>
      <c r="S843" s="250"/>
      <c r="T843" s="80"/>
      <c r="U843" s="80"/>
      <c r="V843" s="63"/>
      <c r="W843" s="85"/>
      <c r="X843" s="63"/>
      <c r="Y843" s="63"/>
      <c r="Z843" s="63"/>
      <c r="AA843" s="63"/>
      <c r="AB843" s="63"/>
      <c r="AC843" s="63"/>
      <c r="AD843" s="63"/>
      <c r="AE843" s="63"/>
      <c r="AF843" s="63"/>
      <c r="AG843" s="63"/>
      <c r="AH843" s="413"/>
      <c r="AI843" s="63"/>
    </row>
    <row r="844" spans="1:35" ht="15.75" customHeight="1">
      <c r="A844" s="81"/>
      <c r="B844" s="81"/>
      <c r="C844" s="82"/>
      <c r="D844" s="82"/>
      <c r="E844" s="82"/>
      <c r="F844" s="82"/>
      <c r="G844" s="82"/>
      <c r="H844" s="82"/>
      <c r="I844" s="82"/>
      <c r="J844" s="68"/>
      <c r="K844" s="83"/>
      <c r="L844" s="83"/>
      <c r="M844" s="83"/>
      <c r="N844" s="63"/>
      <c r="O844" s="63"/>
      <c r="P844" s="84"/>
      <c r="Q844" s="250"/>
      <c r="R844" s="80"/>
      <c r="S844" s="250"/>
      <c r="T844" s="80"/>
      <c r="U844" s="80"/>
      <c r="V844" s="63"/>
      <c r="W844" s="85"/>
      <c r="X844" s="63"/>
      <c r="Y844" s="63"/>
      <c r="Z844" s="63"/>
      <c r="AA844" s="63"/>
      <c r="AB844" s="63"/>
      <c r="AC844" s="63"/>
      <c r="AD844" s="63"/>
      <c r="AE844" s="63"/>
      <c r="AF844" s="63"/>
      <c r="AG844" s="63"/>
      <c r="AH844" s="413"/>
      <c r="AI844" s="63"/>
    </row>
    <row r="845" spans="1:35" ht="15.75" customHeight="1">
      <c r="A845" s="81"/>
      <c r="B845" s="81"/>
      <c r="C845" s="82"/>
      <c r="D845" s="82"/>
      <c r="E845" s="82"/>
      <c r="F845" s="82"/>
      <c r="G845" s="82"/>
      <c r="H845" s="82"/>
      <c r="I845" s="82"/>
      <c r="J845" s="68"/>
      <c r="K845" s="83"/>
      <c r="L845" s="83"/>
      <c r="M845" s="83"/>
      <c r="N845" s="63"/>
      <c r="O845" s="63"/>
      <c r="P845" s="84"/>
      <c r="Q845" s="250"/>
      <c r="R845" s="80"/>
      <c r="S845" s="250"/>
      <c r="T845" s="80"/>
      <c r="U845" s="80"/>
      <c r="V845" s="63"/>
      <c r="W845" s="85"/>
      <c r="X845" s="63"/>
      <c r="Y845" s="63"/>
      <c r="Z845" s="63"/>
      <c r="AA845" s="63"/>
      <c r="AB845" s="63"/>
      <c r="AC845" s="63"/>
      <c r="AD845" s="63"/>
      <c r="AE845" s="63"/>
      <c r="AF845" s="63"/>
      <c r="AG845" s="63"/>
      <c r="AH845" s="413"/>
      <c r="AI845" s="63"/>
    </row>
    <row r="846" spans="1:35" ht="15.75" customHeight="1">
      <c r="A846" s="81"/>
      <c r="B846" s="81"/>
      <c r="C846" s="82"/>
      <c r="D846" s="82"/>
      <c r="E846" s="82"/>
      <c r="F846" s="82"/>
      <c r="G846" s="82"/>
      <c r="H846" s="82"/>
      <c r="I846" s="82"/>
      <c r="J846" s="68"/>
      <c r="K846" s="83"/>
      <c r="L846" s="83"/>
      <c r="M846" s="83"/>
      <c r="N846" s="63"/>
      <c r="O846" s="63"/>
      <c r="P846" s="84"/>
      <c r="Q846" s="250"/>
      <c r="R846" s="80"/>
      <c r="S846" s="250"/>
      <c r="T846" s="80"/>
      <c r="U846" s="80"/>
      <c r="V846" s="63"/>
      <c r="W846" s="85"/>
      <c r="X846" s="63"/>
      <c r="Y846" s="63"/>
      <c r="Z846" s="63"/>
      <c r="AA846" s="63"/>
      <c r="AB846" s="63"/>
      <c r="AC846" s="63"/>
      <c r="AD846" s="63"/>
      <c r="AE846" s="63"/>
      <c r="AF846" s="63"/>
      <c r="AG846" s="63"/>
      <c r="AH846" s="413"/>
      <c r="AI846" s="63"/>
    </row>
    <row r="847" spans="1:35" ht="15.75" customHeight="1">
      <c r="A847" s="81"/>
      <c r="B847" s="81"/>
      <c r="C847" s="82"/>
      <c r="D847" s="82"/>
      <c r="E847" s="82"/>
      <c r="F847" s="82"/>
      <c r="G847" s="82"/>
      <c r="H847" s="82"/>
      <c r="I847" s="82"/>
      <c r="J847" s="68"/>
      <c r="K847" s="83"/>
      <c r="L847" s="83"/>
      <c r="M847" s="83"/>
      <c r="N847" s="63"/>
      <c r="O847" s="63"/>
      <c r="P847" s="84"/>
      <c r="Q847" s="250"/>
      <c r="R847" s="80"/>
      <c r="S847" s="250"/>
      <c r="T847" s="80"/>
      <c r="U847" s="80"/>
      <c r="V847" s="63"/>
      <c r="W847" s="85"/>
      <c r="X847" s="63"/>
      <c r="Y847" s="63"/>
      <c r="Z847" s="63"/>
      <c r="AA847" s="63"/>
      <c r="AB847" s="63"/>
      <c r="AC847" s="63"/>
      <c r="AD847" s="63"/>
      <c r="AE847" s="63"/>
      <c r="AF847" s="63"/>
      <c r="AG847" s="63"/>
      <c r="AH847" s="413"/>
      <c r="AI847" s="63"/>
    </row>
    <row r="848" spans="1:35" ht="15.75" customHeight="1">
      <c r="A848" s="81"/>
      <c r="B848" s="81"/>
      <c r="C848" s="82"/>
      <c r="D848" s="82"/>
      <c r="E848" s="82"/>
      <c r="F848" s="82"/>
      <c r="G848" s="82"/>
      <c r="H848" s="82"/>
      <c r="I848" s="82"/>
      <c r="J848" s="68"/>
      <c r="K848" s="83"/>
      <c r="L848" s="83"/>
      <c r="M848" s="83"/>
      <c r="N848" s="63"/>
      <c r="O848" s="63"/>
      <c r="P848" s="84"/>
      <c r="Q848" s="250"/>
      <c r="R848" s="80"/>
      <c r="S848" s="250"/>
      <c r="T848" s="80"/>
      <c r="U848" s="80"/>
      <c r="V848" s="63"/>
      <c r="W848" s="85"/>
      <c r="X848" s="63"/>
      <c r="Y848" s="63"/>
      <c r="Z848" s="63"/>
      <c r="AA848" s="63"/>
      <c r="AB848" s="63"/>
      <c r="AC848" s="63"/>
      <c r="AD848" s="63"/>
      <c r="AE848" s="63"/>
      <c r="AF848" s="63"/>
      <c r="AG848" s="63"/>
      <c r="AH848" s="413"/>
      <c r="AI848" s="63"/>
    </row>
    <row r="849" spans="1:35" ht="15.75" customHeight="1">
      <c r="A849" s="81"/>
      <c r="B849" s="81"/>
      <c r="C849" s="82"/>
      <c r="D849" s="82"/>
      <c r="E849" s="82"/>
      <c r="F849" s="82"/>
      <c r="G849" s="82"/>
      <c r="H849" s="82"/>
      <c r="I849" s="82"/>
      <c r="J849" s="68"/>
      <c r="K849" s="83"/>
      <c r="L849" s="83"/>
      <c r="M849" s="83"/>
      <c r="N849" s="63"/>
      <c r="O849" s="63"/>
      <c r="P849" s="84"/>
      <c r="Q849" s="250"/>
      <c r="R849" s="80"/>
      <c r="S849" s="250"/>
      <c r="T849" s="80"/>
      <c r="U849" s="80"/>
      <c r="V849" s="63"/>
      <c r="W849" s="85"/>
      <c r="X849" s="63"/>
      <c r="Y849" s="63"/>
      <c r="Z849" s="63"/>
      <c r="AA849" s="63"/>
      <c r="AB849" s="63"/>
      <c r="AC849" s="63"/>
      <c r="AD849" s="63"/>
      <c r="AE849" s="63"/>
      <c r="AF849" s="63"/>
      <c r="AG849" s="63"/>
      <c r="AH849" s="413"/>
      <c r="AI849" s="63"/>
    </row>
    <row r="850" spans="1:35" ht="15.75" customHeight="1">
      <c r="A850" s="81"/>
      <c r="B850" s="81"/>
      <c r="C850" s="82"/>
      <c r="D850" s="82"/>
      <c r="E850" s="82"/>
      <c r="F850" s="82"/>
      <c r="G850" s="82"/>
      <c r="H850" s="82"/>
      <c r="I850" s="82"/>
      <c r="J850" s="68"/>
      <c r="K850" s="83"/>
      <c r="L850" s="83"/>
      <c r="M850" s="83"/>
      <c r="N850" s="63"/>
      <c r="O850" s="63"/>
      <c r="P850" s="84"/>
      <c r="Q850" s="250"/>
      <c r="R850" s="80"/>
      <c r="S850" s="250"/>
      <c r="T850" s="80"/>
      <c r="U850" s="80"/>
      <c r="V850" s="63"/>
      <c r="W850" s="85"/>
      <c r="X850" s="63"/>
      <c r="Y850" s="63"/>
      <c r="Z850" s="63"/>
      <c r="AA850" s="63"/>
      <c r="AB850" s="63"/>
      <c r="AC850" s="63"/>
      <c r="AD850" s="63"/>
      <c r="AE850" s="63"/>
      <c r="AF850" s="63"/>
      <c r="AG850" s="63"/>
      <c r="AH850" s="413"/>
      <c r="AI850" s="63"/>
    </row>
    <row r="851" spans="1:35" ht="15.75" customHeight="1">
      <c r="A851" s="81"/>
      <c r="B851" s="81"/>
      <c r="C851" s="82"/>
      <c r="D851" s="82"/>
      <c r="E851" s="82"/>
      <c r="F851" s="82"/>
      <c r="G851" s="82"/>
      <c r="H851" s="82"/>
      <c r="I851" s="82"/>
      <c r="J851" s="68"/>
      <c r="K851" s="83"/>
      <c r="L851" s="83"/>
      <c r="M851" s="83"/>
      <c r="N851" s="63"/>
      <c r="O851" s="63"/>
      <c r="P851" s="84"/>
      <c r="Q851" s="250"/>
      <c r="R851" s="80"/>
      <c r="S851" s="250"/>
      <c r="T851" s="80"/>
      <c r="U851" s="80"/>
      <c r="V851" s="63"/>
      <c r="W851" s="85"/>
      <c r="X851" s="63"/>
      <c r="Y851" s="63"/>
      <c r="Z851" s="63"/>
      <c r="AA851" s="63"/>
      <c r="AB851" s="63"/>
      <c r="AC851" s="63"/>
      <c r="AD851" s="63"/>
      <c r="AE851" s="63"/>
      <c r="AF851" s="63"/>
      <c r="AG851" s="63"/>
      <c r="AH851" s="413"/>
      <c r="AI851" s="63"/>
    </row>
    <row r="852" spans="1:35" ht="15.75" customHeight="1">
      <c r="A852" s="81"/>
      <c r="B852" s="81"/>
      <c r="C852" s="82"/>
      <c r="D852" s="82"/>
      <c r="E852" s="82"/>
      <c r="F852" s="82"/>
      <c r="G852" s="82"/>
      <c r="H852" s="82"/>
      <c r="I852" s="82"/>
      <c r="J852" s="68"/>
      <c r="K852" s="83"/>
      <c r="L852" s="83"/>
      <c r="M852" s="83"/>
      <c r="N852" s="63"/>
      <c r="O852" s="63"/>
      <c r="P852" s="84"/>
      <c r="Q852" s="250"/>
      <c r="R852" s="80"/>
      <c r="S852" s="250"/>
      <c r="T852" s="80"/>
      <c r="U852" s="80"/>
      <c r="V852" s="63"/>
      <c r="W852" s="85"/>
      <c r="X852" s="63"/>
      <c r="Y852" s="63"/>
      <c r="Z852" s="63"/>
      <c r="AA852" s="63"/>
      <c r="AB852" s="63"/>
      <c r="AC852" s="63"/>
      <c r="AD852" s="63"/>
      <c r="AE852" s="63"/>
      <c r="AF852" s="63"/>
      <c r="AG852" s="63"/>
      <c r="AH852" s="413"/>
      <c r="AI852" s="63"/>
    </row>
    <row r="853" spans="1:35" ht="15.75" customHeight="1">
      <c r="A853" s="81"/>
      <c r="B853" s="81"/>
      <c r="C853" s="82"/>
      <c r="D853" s="82"/>
      <c r="E853" s="82"/>
      <c r="F853" s="82"/>
      <c r="G853" s="82"/>
      <c r="H853" s="82"/>
      <c r="I853" s="82"/>
      <c r="J853" s="68"/>
      <c r="K853" s="83"/>
      <c r="L853" s="83"/>
      <c r="M853" s="83"/>
      <c r="N853" s="63"/>
      <c r="O853" s="63"/>
      <c r="P853" s="84"/>
      <c r="Q853" s="250"/>
      <c r="R853" s="80"/>
      <c r="S853" s="250"/>
      <c r="T853" s="80"/>
      <c r="U853" s="80"/>
      <c r="V853" s="63"/>
      <c r="W853" s="85"/>
      <c r="X853" s="63"/>
      <c r="Y853" s="63"/>
      <c r="Z853" s="63"/>
      <c r="AA853" s="63"/>
      <c r="AB853" s="63"/>
      <c r="AC853" s="63"/>
      <c r="AD853" s="63"/>
      <c r="AE853" s="63"/>
      <c r="AF853" s="63"/>
      <c r="AG853" s="63"/>
      <c r="AH853" s="413"/>
      <c r="AI853" s="63"/>
    </row>
    <row r="854" spans="1:35" ht="15.75" customHeight="1">
      <c r="A854" s="81"/>
      <c r="B854" s="81"/>
      <c r="C854" s="82"/>
      <c r="D854" s="82"/>
      <c r="E854" s="82"/>
      <c r="F854" s="82"/>
      <c r="G854" s="82"/>
      <c r="H854" s="82"/>
      <c r="I854" s="82"/>
      <c r="J854" s="68"/>
      <c r="K854" s="83"/>
      <c r="L854" s="83"/>
      <c r="M854" s="83"/>
      <c r="N854" s="63"/>
      <c r="O854" s="63"/>
      <c r="P854" s="84"/>
      <c r="Q854" s="250"/>
      <c r="R854" s="80"/>
      <c r="S854" s="250"/>
      <c r="T854" s="80"/>
      <c r="U854" s="80"/>
      <c r="V854" s="63"/>
      <c r="W854" s="85"/>
      <c r="X854" s="63"/>
      <c r="Y854" s="63"/>
      <c r="Z854" s="63"/>
      <c r="AA854" s="63"/>
      <c r="AB854" s="63"/>
      <c r="AC854" s="63"/>
      <c r="AD854" s="63"/>
      <c r="AE854" s="63"/>
      <c r="AF854" s="63"/>
      <c r="AG854" s="63"/>
      <c r="AH854" s="413"/>
      <c r="AI854" s="63"/>
    </row>
    <row r="855" spans="1:35" ht="15.75" customHeight="1">
      <c r="A855" s="81"/>
      <c r="B855" s="81"/>
      <c r="C855" s="82"/>
      <c r="D855" s="82"/>
      <c r="E855" s="82"/>
      <c r="F855" s="82"/>
      <c r="G855" s="82"/>
      <c r="H855" s="82"/>
      <c r="I855" s="82"/>
      <c r="J855" s="68"/>
      <c r="K855" s="83"/>
      <c r="L855" s="83"/>
      <c r="M855" s="83"/>
      <c r="N855" s="63"/>
      <c r="O855" s="63"/>
      <c r="P855" s="84"/>
      <c r="Q855" s="250"/>
      <c r="R855" s="80"/>
      <c r="S855" s="250"/>
      <c r="T855" s="80"/>
      <c r="U855" s="80"/>
      <c r="V855" s="63"/>
      <c r="W855" s="85"/>
      <c r="X855" s="63"/>
      <c r="Y855" s="63"/>
      <c r="Z855" s="63"/>
      <c r="AA855" s="63"/>
      <c r="AB855" s="63"/>
      <c r="AC855" s="63"/>
      <c r="AD855" s="63"/>
      <c r="AE855" s="63"/>
      <c r="AF855" s="63"/>
      <c r="AG855" s="63"/>
      <c r="AH855" s="413"/>
      <c r="AI855" s="63"/>
    </row>
    <row r="856" spans="1:35" ht="15.75" customHeight="1">
      <c r="A856" s="81"/>
      <c r="B856" s="81"/>
      <c r="C856" s="82"/>
      <c r="D856" s="82"/>
      <c r="E856" s="82"/>
      <c r="F856" s="82"/>
      <c r="G856" s="82"/>
      <c r="H856" s="82"/>
      <c r="I856" s="82"/>
      <c r="J856" s="68"/>
      <c r="K856" s="83"/>
      <c r="L856" s="83"/>
      <c r="M856" s="83"/>
      <c r="N856" s="63"/>
      <c r="O856" s="63"/>
      <c r="P856" s="84"/>
      <c r="Q856" s="250"/>
      <c r="R856" s="80"/>
      <c r="S856" s="250"/>
      <c r="T856" s="80"/>
      <c r="U856" s="80"/>
      <c r="V856" s="63"/>
      <c r="W856" s="85"/>
      <c r="X856" s="63"/>
      <c r="Y856" s="63"/>
      <c r="Z856" s="63"/>
      <c r="AA856" s="63"/>
      <c r="AB856" s="63"/>
      <c r="AC856" s="63"/>
      <c r="AD856" s="63"/>
      <c r="AE856" s="63"/>
      <c r="AF856" s="63"/>
      <c r="AG856" s="63"/>
      <c r="AH856" s="413"/>
      <c r="AI856" s="63"/>
    </row>
    <row r="857" spans="1:35" ht="15.75" customHeight="1">
      <c r="A857" s="81"/>
      <c r="B857" s="81"/>
      <c r="C857" s="82"/>
      <c r="D857" s="82"/>
      <c r="E857" s="82"/>
      <c r="F857" s="82"/>
      <c r="G857" s="82"/>
      <c r="H857" s="82"/>
      <c r="I857" s="82"/>
      <c r="J857" s="68"/>
      <c r="K857" s="83"/>
      <c r="L857" s="83"/>
      <c r="M857" s="83"/>
      <c r="N857" s="63"/>
      <c r="O857" s="63"/>
      <c r="P857" s="84"/>
      <c r="Q857" s="250"/>
      <c r="R857" s="80"/>
      <c r="S857" s="250"/>
      <c r="T857" s="80"/>
      <c r="U857" s="80"/>
      <c r="V857" s="63"/>
      <c r="W857" s="85"/>
      <c r="X857" s="63"/>
      <c r="Y857" s="63"/>
      <c r="Z857" s="63"/>
      <c r="AA857" s="63"/>
      <c r="AB857" s="63"/>
      <c r="AC857" s="63"/>
      <c r="AD857" s="63"/>
      <c r="AE857" s="63"/>
      <c r="AF857" s="63"/>
      <c r="AG857" s="63"/>
      <c r="AH857" s="413"/>
      <c r="AI857" s="63"/>
    </row>
    <row r="858" spans="1:35" ht="15.75" customHeight="1">
      <c r="A858" s="81"/>
      <c r="B858" s="81"/>
      <c r="C858" s="82"/>
      <c r="D858" s="82"/>
      <c r="E858" s="82"/>
      <c r="F858" s="82"/>
      <c r="G858" s="82"/>
      <c r="H858" s="82"/>
      <c r="I858" s="82"/>
      <c r="J858" s="68"/>
      <c r="K858" s="83"/>
      <c r="L858" s="83"/>
      <c r="M858" s="83"/>
      <c r="N858" s="63"/>
      <c r="O858" s="63"/>
      <c r="P858" s="84"/>
      <c r="Q858" s="250"/>
      <c r="R858" s="80"/>
      <c r="S858" s="250"/>
      <c r="T858" s="80"/>
      <c r="U858" s="80"/>
      <c r="V858" s="63"/>
      <c r="W858" s="85"/>
      <c r="X858" s="63"/>
      <c r="Y858" s="63"/>
      <c r="Z858" s="63"/>
      <c r="AA858" s="63"/>
      <c r="AB858" s="63"/>
      <c r="AC858" s="63"/>
      <c r="AD858" s="63"/>
      <c r="AE858" s="63"/>
      <c r="AF858" s="63"/>
      <c r="AG858" s="63"/>
      <c r="AH858" s="413"/>
      <c r="AI858" s="63"/>
    </row>
    <row r="859" spans="1:35" ht="15.75" customHeight="1">
      <c r="A859" s="81"/>
      <c r="B859" s="81"/>
      <c r="C859" s="82"/>
      <c r="D859" s="82"/>
      <c r="E859" s="82"/>
      <c r="F859" s="82"/>
      <c r="G859" s="82"/>
      <c r="H859" s="82"/>
      <c r="I859" s="82"/>
      <c r="J859" s="68"/>
      <c r="K859" s="83"/>
      <c r="L859" s="83"/>
      <c r="M859" s="83"/>
      <c r="N859" s="63"/>
      <c r="O859" s="63"/>
      <c r="P859" s="84"/>
      <c r="Q859" s="250"/>
      <c r="R859" s="80"/>
      <c r="S859" s="250"/>
      <c r="T859" s="80"/>
      <c r="U859" s="80"/>
      <c r="V859" s="63"/>
      <c r="W859" s="85"/>
      <c r="X859" s="63"/>
      <c r="Y859" s="63"/>
      <c r="Z859" s="63"/>
      <c r="AA859" s="63"/>
      <c r="AB859" s="63"/>
      <c r="AC859" s="63"/>
      <c r="AD859" s="63"/>
      <c r="AE859" s="63"/>
      <c r="AF859" s="63"/>
      <c r="AG859" s="63"/>
      <c r="AH859" s="413"/>
      <c r="AI859" s="63"/>
    </row>
    <row r="860" spans="1:35" ht="15.75" customHeight="1">
      <c r="A860" s="81"/>
      <c r="B860" s="81"/>
      <c r="C860" s="82"/>
      <c r="D860" s="82"/>
      <c r="E860" s="82"/>
      <c r="F860" s="82"/>
      <c r="G860" s="82"/>
      <c r="H860" s="82"/>
      <c r="I860" s="82"/>
      <c r="J860" s="68"/>
      <c r="K860" s="83"/>
      <c r="L860" s="83"/>
      <c r="M860" s="83"/>
      <c r="N860" s="63"/>
      <c r="O860" s="63"/>
      <c r="P860" s="84"/>
      <c r="Q860" s="250"/>
      <c r="R860" s="80"/>
      <c r="S860" s="250"/>
      <c r="T860" s="80"/>
      <c r="U860" s="80"/>
      <c r="V860" s="63"/>
      <c r="W860" s="85"/>
      <c r="X860" s="63"/>
      <c r="Y860" s="63"/>
      <c r="Z860" s="63"/>
      <c r="AA860" s="63"/>
      <c r="AB860" s="63"/>
      <c r="AC860" s="63"/>
      <c r="AD860" s="63"/>
      <c r="AE860" s="63"/>
      <c r="AF860" s="63"/>
      <c r="AG860" s="63"/>
      <c r="AH860" s="413"/>
      <c r="AI860" s="63"/>
    </row>
    <row r="861" spans="1:35" ht="15.75" customHeight="1">
      <c r="A861" s="81"/>
      <c r="B861" s="81"/>
      <c r="C861" s="82"/>
      <c r="D861" s="82"/>
      <c r="E861" s="82"/>
      <c r="F861" s="82"/>
      <c r="G861" s="82"/>
      <c r="H861" s="82"/>
      <c r="I861" s="82"/>
      <c r="J861" s="68"/>
      <c r="K861" s="83"/>
      <c r="L861" s="83"/>
      <c r="M861" s="83"/>
      <c r="N861" s="63"/>
      <c r="O861" s="63"/>
      <c r="P861" s="84"/>
      <c r="Q861" s="250"/>
      <c r="R861" s="80"/>
      <c r="S861" s="250"/>
      <c r="T861" s="80"/>
      <c r="U861" s="80"/>
      <c r="V861" s="63"/>
      <c r="W861" s="85"/>
      <c r="X861" s="63"/>
      <c r="Y861" s="63"/>
      <c r="Z861" s="63"/>
      <c r="AA861" s="63"/>
      <c r="AB861" s="63"/>
      <c r="AC861" s="63"/>
      <c r="AD861" s="63"/>
      <c r="AE861" s="63"/>
      <c r="AF861" s="63"/>
      <c r="AG861" s="63"/>
      <c r="AH861" s="413"/>
      <c r="AI861" s="63"/>
    </row>
    <row r="862" spans="1:35" ht="15.75" customHeight="1">
      <c r="A862" s="81"/>
      <c r="B862" s="81"/>
      <c r="C862" s="82"/>
      <c r="D862" s="82"/>
      <c r="E862" s="82"/>
      <c r="F862" s="82"/>
      <c r="G862" s="82"/>
      <c r="H862" s="82"/>
      <c r="I862" s="82"/>
      <c r="J862" s="68"/>
      <c r="K862" s="83"/>
      <c r="L862" s="83"/>
      <c r="M862" s="83"/>
      <c r="N862" s="63"/>
      <c r="O862" s="63"/>
      <c r="P862" s="84"/>
      <c r="Q862" s="250"/>
      <c r="R862" s="80"/>
      <c r="S862" s="250"/>
      <c r="T862" s="80"/>
      <c r="U862" s="80"/>
      <c r="V862" s="63"/>
      <c r="W862" s="85"/>
      <c r="X862" s="63"/>
      <c r="Y862" s="63"/>
      <c r="Z862" s="63"/>
      <c r="AA862" s="63"/>
      <c r="AB862" s="63"/>
      <c r="AC862" s="63"/>
      <c r="AD862" s="63"/>
      <c r="AE862" s="63"/>
      <c r="AF862" s="63"/>
      <c r="AG862" s="63"/>
      <c r="AH862" s="413"/>
      <c r="AI862" s="63"/>
    </row>
    <row r="863" spans="1:35" ht="15.75" customHeight="1">
      <c r="A863" s="81"/>
      <c r="B863" s="81"/>
      <c r="C863" s="82"/>
      <c r="D863" s="82"/>
      <c r="E863" s="82"/>
      <c r="F863" s="82"/>
      <c r="G863" s="82"/>
      <c r="H863" s="82"/>
      <c r="I863" s="82"/>
      <c r="J863" s="68"/>
      <c r="K863" s="83"/>
      <c r="L863" s="83"/>
      <c r="M863" s="83"/>
      <c r="N863" s="63"/>
      <c r="O863" s="63"/>
      <c r="P863" s="84"/>
      <c r="Q863" s="250"/>
      <c r="R863" s="80"/>
      <c r="S863" s="250"/>
      <c r="T863" s="80"/>
      <c r="U863" s="80"/>
      <c r="V863" s="63"/>
      <c r="W863" s="85"/>
      <c r="X863" s="63"/>
      <c r="Y863" s="63"/>
      <c r="Z863" s="63"/>
      <c r="AA863" s="63"/>
      <c r="AB863" s="63"/>
      <c r="AC863" s="63"/>
      <c r="AD863" s="63"/>
      <c r="AE863" s="63"/>
      <c r="AF863" s="63"/>
      <c r="AG863" s="63"/>
      <c r="AH863" s="413"/>
      <c r="AI863" s="63"/>
    </row>
    <row r="864" spans="1:35" ht="15.75" customHeight="1">
      <c r="A864" s="81"/>
      <c r="B864" s="81"/>
      <c r="C864" s="82"/>
      <c r="D864" s="82"/>
      <c r="E864" s="82"/>
      <c r="F864" s="82"/>
      <c r="G864" s="82"/>
      <c r="H864" s="82"/>
      <c r="I864" s="82"/>
      <c r="J864" s="68"/>
      <c r="K864" s="83"/>
      <c r="L864" s="83"/>
      <c r="M864" s="83"/>
      <c r="N864" s="63"/>
      <c r="O864" s="63"/>
      <c r="P864" s="84"/>
      <c r="Q864" s="250"/>
      <c r="R864" s="80"/>
      <c r="S864" s="250"/>
      <c r="T864" s="80"/>
      <c r="U864" s="80"/>
      <c r="V864" s="63"/>
      <c r="W864" s="85"/>
      <c r="X864" s="63"/>
      <c r="Y864" s="63"/>
      <c r="Z864" s="63"/>
      <c r="AA864" s="63"/>
      <c r="AB864" s="63"/>
      <c r="AC864" s="63"/>
      <c r="AD864" s="63"/>
      <c r="AE864" s="63"/>
      <c r="AF864" s="63"/>
      <c r="AG864" s="63"/>
      <c r="AH864" s="413"/>
      <c r="AI864" s="63"/>
    </row>
    <row r="865" spans="1:35" ht="15.75" customHeight="1">
      <c r="A865" s="81"/>
      <c r="B865" s="81"/>
      <c r="C865" s="82"/>
      <c r="D865" s="82"/>
      <c r="E865" s="82"/>
      <c r="F865" s="82"/>
      <c r="G865" s="82"/>
      <c r="H865" s="82"/>
      <c r="I865" s="82"/>
      <c r="J865" s="68"/>
      <c r="K865" s="83"/>
      <c r="L865" s="83"/>
      <c r="M865" s="83"/>
      <c r="N865" s="63"/>
      <c r="O865" s="63"/>
      <c r="P865" s="84"/>
      <c r="Q865" s="250"/>
      <c r="R865" s="80"/>
      <c r="S865" s="250"/>
      <c r="T865" s="80"/>
      <c r="U865" s="80"/>
      <c r="V865" s="63"/>
      <c r="W865" s="85"/>
      <c r="X865" s="63"/>
      <c r="Y865" s="63"/>
      <c r="Z865" s="63"/>
      <c r="AA865" s="63"/>
      <c r="AB865" s="63"/>
      <c r="AC865" s="63"/>
      <c r="AD865" s="63"/>
      <c r="AE865" s="63"/>
      <c r="AF865" s="63"/>
      <c r="AG865" s="63"/>
      <c r="AH865" s="413"/>
      <c r="AI865" s="63"/>
    </row>
    <row r="866" spans="1:35" ht="15.75" customHeight="1">
      <c r="A866" s="81"/>
      <c r="B866" s="81"/>
      <c r="C866" s="82"/>
      <c r="D866" s="82"/>
      <c r="E866" s="82"/>
      <c r="F866" s="82"/>
      <c r="G866" s="82"/>
      <c r="H866" s="82"/>
      <c r="I866" s="82"/>
      <c r="J866" s="68"/>
      <c r="K866" s="83"/>
      <c r="L866" s="83"/>
      <c r="M866" s="83"/>
      <c r="N866" s="63"/>
      <c r="O866" s="63"/>
      <c r="P866" s="84"/>
      <c r="Q866" s="250"/>
      <c r="R866" s="80"/>
      <c r="S866" s="250"/>
      <c r="T866" s="80"/>
      <c r="U866" s="80"/>
      <c r="V866" s="63"/>
      <c r="W866" s="85"/>
      <c r="X866" s="63"/>
      <c r="Y866" s="63"/>
      <c r="Z866" s="63"/>
      <c r="AA866" s="63"/>
      <c r="AB866" s="63"/>
      <c r="AC866" s="63"/>
      <c r="AD866" s="63"/>
      <c r="AE866" s="63"/>
      <c r="AF866" s="63"/>
      <c r="AG866" s="63"/>
      <c r="AH866" s="413"/>
      <c r="AI866" s="63"/>
    </row>
    <row r="867" spans="1:35" ht="15.75" customHeight="1">
      <c r="A867" s="81"/>
      <c r="B867" s="81"/>
      <c r="C867" s="82"/>
      <c r="D867" s="82"/>
      <c r="E867" s="82"/>
      <c r="F867" s="82"/>
      <c r="G867" s="82"/>
      <c r="H867" s="82"/>
      <c r="I867" s="82"/>
      <c r="J867" s="68"/>
      <c r="K867" s="83"/>
      <c r="L867" s="83"/>
      <c r="M867" s="83"/>
      <c r="N867" s="63"/>
      <c r="O867" s="63"/>
      <c r="P867" s="84"/>
      <c r="Q867" s="250"/>
      <c r="R867" s="80"/>
      <c r="S867" s="250"/>
      <c r="T867" s="80"/>
      <c r="U867" s="80"/>
      <c r="V867" s="63"/>
      <c r="W867" s="85"/>
      <c r="X867" s="63"/>
      <c r="Y867" s="63"/>
      <c r="Z867" s="63"/>
      <c r="AA867" s="63"/>
      <c r="AB867" s="63"/>
      <c r="AC867" s="63"/>
      <c r="AD867" s="63"/>
      <c r="AE867" s="63"/>
      <c r="AF867" s="63"/>
      <c r="AG867" s="63"/>
      <c r="AH867" s="413"/>
      <c r="AI867" s="63"/>
    </row>
    <row r="868" spans="1:35" ht="15.75" customHeight="1">
      <c r="A868" s="81"/>
      <c r="B868" s="81"/>
      <c r="C868" s="82"/>
      <c r="D868" s="82"/>
      <c r="E868" s="82"/>
      <c r="F868" s="82"/>
      <c r="G868" s="82"/>
      <c r="H868" s="82"/>
      <c r="I868" s="82"/>
      <c r="J868" s="68"/>
      <c r="K868" s="83"/>
      <c r="L868" s="83"/>
      <c r="M868" s="83"/>
      <c r="N868" s="63"/>
      <c r="O868" s="63"/>
      <c r="P868" s="84"/>
      <c r="Q868" s="250"/>
      <c r="R868" s="80"/>
      <c r="S868" s="250"/>
      <c r="T868" s="80"/>
      <c r="U868" s="80"/>
      <c r="V868" s="63"/>
      <c r="W868" s="85"/>
      <c r="X868" s="63"/>
      <c r="Y868" s="63"/>
      <c r="Z868" s="63"/>
      <c r="AA868" s="63"/>
      <c r="AB868" s="63"/>
      <c r="AC868" s="63"/>
      <c r="AD868" s="63"/>
      <c r="AE868" s="63"/>
      <c r="AF868" s="63"/>
      <c r="AG868" s="63"/>
      <c r="AH868" s="413"/>
      <c r="AI868" s="63"/>
    </row>
    <row r="869" spans="1:35" ht="15.75" customHeight="1">
      <c r="A869" s="81"/>
      <c r="B869" s="81"/>
      <c r="C869" s="82"/>
      <c r="D869" s="82"/>
      <c r="E869" s="82"/>
      <c r="F869" s="82"/>
      <c r="G869" s="82"/>
      <c r="H869" s="82"/>
      <c r="I869" s="82"/>
      <c r="J869" s="68"/>
      <c r="K869" s="83"/>
      <c r="L869" s="83"/>
      <c r="M869" s="83"/>
      <c r="N869" s="63"/>
      <c r="O869" s="63"/>
      <c r="P869" s="84"/>
      <c r="Q869" s="250"/>
      <c r="R869" s="80"/>
      <c r="S869" s="250"/>
      <c r="T869" s="80"/>
      <c r="U869" s="80"/>
      <c r="V869" s="63"/>
      <c r="W869" s="85"/>
      <c r="X869" s="63"/>
      <c r="Y869" s="63"/>
      <c r="Z869" s="63"/>
      <c r="AA869" s="63"/>
      <c r="AB869" s="63"/>
      <c r="AC869" s="63"/>
      <c r="AD869" s="63"/>
      <c r="AE869" s="63"/>
      <c r="AF869" s="63"/>
      <c r="AG869" s="63"/>
      <c r="AH869" s="413"/>
      <c r="AI869" s="63"/>
    </row>
    <row r="870" spans="1:35" ht="15.75" customHeight="1">
      <c r="A870" s="81"/>
      <c r="B870" s="81"/>
      <c r="C870" s="82"/>
      <c r="D870" s="82"/>
      <c r="E870" s="82"/>
      <c r="F870" s="82"/>
      <c r="G870" s="82"/>
      <c r="H870" s="82"/>
      <c r="I870" s="82"/>
      <c r="J870" s="68"/>
      <c r="K870" s="83"/>
      <c r="L870" s="83"/>
      <c r="M870" s="83"/>
      <c r="N870" s="63"/>
      <c r="O870" s="63"/>
      <c r="P870" s="84"/>
      <c r="Q870" s="250"/>
      <c r="R870" s="80"/>
      <c r="S870" s="250"/>
      <c r="T870" s="80"/>
      <c r="U870" s="80"/>
      <c r="V870" s="63"/>
      <c r="W870" s="85"/>
      <c r="X870" s="63"/>
      <c r="Y870" s="63"/>
      <c r="Z870" s="63"/>
      <c r="AA870" s="63"/>
      <c r="AB870" s="63"/>
      <c r="AC870" s="63"/>
      <c r="AD870" s="63"/>
      <c r="AE870" s="63"/>
      <c r="AF870" s="63"/>
      <c r="AG870" s="63"/>
      <c r="AH870" s="413"/>
      <c r="AI870" s="63"/>
    </row>
    <row r="871" spans="1:35" ht="15.75" customHeight="1">
      <c r="A871" s="81"/>
      <c r="B871" s="81"/>
      <c r="C871" s="82"/>
      <c r="D871" s="82"/>
      <c r="E871" s="82"/>
      <c r="F871" s="82"/>
      <c r="G871" s="82"/>
      <c r="H871" s="82"/>
      <c r="I871" s="82"/>
      <c r="J871" s="68"/>
      <c r="K871" s="83"/>
      <c r="L871" s="83"/>
      <c r="M871" s="83"/>
      <c r="N871" s="63"/>
      <c r="O871" s="63"/>
      <c r="P871" s="84"/>
      <c r="Q871" s="250"/>
      <c r="R871" s="80"/>
      <c r="S871" s="250"/>
      <c r="T871" s="80"/>
      <c r="U871" s="80"/>
      <c r="V871" s="63"/>
      <c r="W871" s="85"/>
      <c r="X871" s="63"/>
      <c r="Y871" s="63"/>
      <c r="Z871" s="63"/>
      <c r="AA871" s="63"/>
      <c r="AB871" s="63"/>
      <c r="AC871" s="63"/>
      <c r="AD871" s="63"/>
      <c r="AE871" s="63"/>
      <c r="AF871" s="63"/>
      <c r="AG871" s="63"/>
      <c r="AH871" s="413"/>
      <c r="AI871" s="63"/>
    </row>
    <row r="872" spans="1:35" ht="15.75" customHeight="1">
      <c r="A872" s="81"/>
      <c r="B872" s="81"/>
      <c r="C872" s="82"/>
      <c r="D872" s="82"/>
      <c r="E872" s="82"/>
      <c r="F872" s="82"/>
      <c r="G872" s="82"/>
      <c r="H872" s="82"/>
      <c r="I872" s="82"/>
      <c r="J872" s="68"/>
      <c r="K872" s="83"/>
      <c r="L872" s="83"/>
      <c r="M872" s="83"/>
      <c r="N872" s="63"/>
      <c r="O872" s="63"/>
      <c r="P872" s="84"/>
      <c r="Q872" s="250"/>
      <c r="R872" s="80"/>
      <c r="S872" s="250"/>
      <c r="T872" s="80"/>
      <c r="U872" s="80"/>
      <c r="V872" s="63"/>
      <c r="W872" s="85"/>
      <c r="X872" s="63"/>
      <c r="Y872" s="63"/>
      <c r="Z872" s="63"/>
      <c r="AA872" s="63"/>
      <c r="AB872" s="63"/>
      <c r="AC872" s="63"/>
      <c r="AD872" s="63"/>
      <c r="AE872" s="63"/>
      <c r="AF872" s="63"/>
      <c r="AG872" s="63"/>
      <c r="AH872" s="413"/>
      <c r="AI872" s="63"/>
    </row>
    <row r="873" spans="1:35" ht="15.75" customHeight="1">
      <c r="A873" s="81"/>
      <c r="B873" s="81"/>
      <c r="C873" s="82"/>
      <c r="D873" s="82"/>
      <c r="E873" s="82"/>
      <c r="F873" s="82"/>
      <c r="G873" s="82"/>
      <c r="H873" s="82"/>
      <c r="I873" s="82"/>
      <c r="J873" s="68"/>
      <c r="K873" s="83"/>
      <c r="L873" s="83"/>
      <c r="M873" s="83"/>
      <c r="N873" s="63"/>
      <c r="O873" s="63"/>
      <c r="P873" s="84"/>
      <c r="Q873" s="250"/>
      <c r="R873" s="80"/>
      <c r="S873" s="250"/>
      <c r="T873" s="80"/>
      <c r="U873" s="80"/>
      <c r="V873" s="63"/>
      <c r="W873" s="85"/>
      <c r="X873" s="63"/>
      <c r="Y873" s="63"/>
      <c r="Z873" s="63"/>
      <c r="AA873" s="63"/>
      <c r="AB873" s="63"/>
      <c r="AC873" s="63"/>
      <c r="AD873" s="63"/>
      <c r="AE873" s="63"/>
      <c r="AF873" s="63"/>
      <c r="AG873" s="63"/>
      <c r="AH873" s="413"/>
      <c r="AI873" s="63"/>
    </row>
    <row r="874" spans="1:35" ht="15.75" customHeight="1">
      <c r="A874" s="81"/>
      <c r="B874" s="81"/>
      <c r="C874" s="82"/>
      <c r="D874" s="82"/>
      <c r="E874" s="82"/>
      <c r="F874" s="82"/>
      <c r="G874" s="82"/>
      <c r="H874" s="82"/>
      <c r="I874" s="82"/>
      <c r="J874" s="68"/>
      <c r="K874" s="83"/>
      <c r="L874" s="83"/>
      <c r="M874" s="83"/>
      <c r="N874" s="63"/>
      <c r="O874" s="63"/>
      <c r="P874" s="84"/>
      <c r="Q874" s="250"/>
      <c r="R874" s="80"/>
      <c r="S874" s="250"/>
      <c r="T874" s="80"/>
      <c r="U874" s="80"/>
      <c r="V874" s="63"/>
      <c r="W874" s="85"/>
      <c r="X874" s="63"/>
      <c r="Y874" s="63"/>
      <c r="Z874" s="63"/>
      <c r="AA874" s="63"/>
      <c r="AB874" s="63"/>
      <c r="AC874" s="63"/>
      <c r="AD874" s="63"/>
      <c r="AE874" s="63"/>
      <c r="AF874" s="63"/>
      <c r="AG874" s="63"/>
      <c r="AH874" s="413"/>
      <c r="AI874" s="63"/>
    </row>
    <row r="875" spans="1:35" ht="15.75" customHeight="1">
      <c r="A875" s="81"/>
      <c r="B875" s="81"/>
      <c r="C875" s="82"/>
      <c r="D875" s="82"/>
      <c r="E875" s="82"/>
      <c r="F875" s="82"/>
      <c r="G875" s="82"/>
      <c r="H875" s="82"/>
      <c r="I875" s="82"/>
      <c r="J875" s="68"/>
      <c r="K875" s="83"/>
      <c r="L875" s="83"/>
      <c r="M875" s="83"/>
      <c r="N875" s="63"/>
      <c r="O875" s="63"/>
      <c r="P875" s="84"/>
      <c r="Q875" s="250"/>
      <c r="R875" s="80"/>
      <c r="S875" s="250"/>
      <c r="T875" s="80"/>
      <c r="U875" s="80"/>
      <c r="V875" s="63"/>
      <c r="W875" s="85"/>
      <c r="X875" s="63"/>
      <c r="Y875" s="63"/>
      <c r="Z875" s="63"/>
      <c r="AA875" s="63"/>
      <c r="AB875" s="63"/>
      <c r="AC875" s="63"/>
      <c r="AD875" s="63"/>
      <c r="AE875" s="63"/>
      <c r="AF875" s="63"/>
      <c r="AG875" s="63"/>
      <c r="AH875" s="413"/>
      <c r="AI875" s="63"/>
    </row>
    <row r="876" spans="1:35" ht="15.75" customHeight="1">
      <c r="A876" s="81"/>
      <c r="B876" s="81"/>
      <c r="C876" s="82"/>
      <c r="D876" s="82"/>
      <c r="E876" s="82"/>
      <c r="F876" s="82"/>
      <c r="G876" s="82"/>
      <c r="H876" s="82"/>
      <c r="I876" s="82"/>
      <c r="J876" s="68"/>
      <c r="K876" s="83"/>
      <c r="L876" s="83"/>
      <c r="M876" s="83"/>
      <c r="N876" s="63"/>
      <c r="O876" s="63"/>
      <c r="P876" s="84"/>
      <c r="Q876" s="250"/>
      <c r="R876" s="80"/>
      <c r="S876" s="250"/>
      <c r="T876" s="80"/>
      <c r="U876" s="80"/>
      <c r="V876" s="63"/>
      <c r="W876" s="85"/>
      <c r="X876" s="63"/>
      <c r="Y876" s="63"/>
      <c r="Z876" s="63"/>
      <c r="AA876" s="63"/>
      <c r="AB876" s="63"/>
      <c r="AC876" s="63"/>
      <c r="AD876" s="63"/>
      <c r="AE876" s="63"/>
      <c r="AF876" s="63"/>
      <c r="AG876" s="63"/>
      <c r="AH876" s="413"/>
      <c r="AI876" s="63"/>
    </row>
    <row r="877" spans="1:35" ht="15.75" customHeight="1">
      <c r="A877" s="81"/>
      <c r="B877" s="81"/>
      <c r="C877" s="82"/>
      <c r="D877" s="82"/>
      <c r="E877" s="82"/>
      <c r="F877" s="82"/>
      <c r="G877" s="82"/>
      <c r="H877" s="82"/>
      <c r="I877" s="82"/>
      <c r="J877" s="68"/>
      <c r="K877" s="83"/>
      <c r="L877" s="83"/>
      <c r="M877" s="83"/>
      <c r="N877" s="63"/>
      <c r="O877" s="63"/>
      <c r="P877" s="84"/>
      <c r="Q877" s="250"/>
      <c r="R877" s="80"/>
      <c r="S877" s="250"/>
      <c r="T877" s="80"/>
      <c r="U877" s="80"/>
      <c r="V877" s="63"/>
      <c r="W877" s="85"/>
      <c r="X877" s="63"/>
      <c r="Y877" s="63"/>
      <c r="Z877" s="63"/>
      <c r="AA877" s="63"/>
      <c r="AB877" s="63"/>
      <c r="AC877" s="63"/>
      <c r="AD877" s="63"/>
      <c r="AE877" s="63"/>
      <c r="AF877" s="63"/>
      <c r="AG877" s="63"/>
      <c r="AH877" s="413"/>
      <c r="AI877" s="63"/>
    </row>
    <row r="878" spans="1:35" ht="15.75" customHeight="1">
      <c r="A878" s="81"/>
      <c r="B878" s="81"/>
      <c r="C878" s="82"/>
      <c r="D878" s="82"/>
      <c r="E878" s="82"/>
      <c r="F878" s="82"/>
      <c r="G878" s="82"/>
      <c r="H878" s="82"/>
      <c r="I878" s="82"/>
      <c r="J878" s="68"/>
      <c r="K878" s="83"/>
      <c r="L878" s="83"/>
      <c r="M878" s="83"/>
      <c r="N878" s="63"/>
      <c r="O878" s="63"/>
      <c r="P878" s="84"/>
      <c r="Q878" s="250"/>
      <c r="R878" s="80"/>
      <c r="S878" s="250"/>
      <c r="T878" s="80"/>
      <c r="U878" s="80"/>
      <c r="V878" s="63"/>
      <c r="W878" s="85"/>
      <c r="X878" s="63"/>
      <c r="Y878" s="63"/>
      <c r="Z878" s="63"/>
      <c r="AA878" s="63"/>
      <c r="AB878" s="63"/>
      <c r="AC878" s="63"/>
      <c r="AD878" s="63"/>
      <c r="AE878" s="63"/>
      <c r="AF878" s="63"/>
      <c r="AG878" s="63"/>
      <c r="AH878" s="413"/>
      <c r="AI878" s="63"/>
    </row>
    <row r="879" spans="1:35" ht="15.75" customHeight="1">
      <c r="A879" s="81"/>
      <c r="B879" s="81"/>
      <c r="C879" s="82"/>
      <c r="D879" s="82"/>
      <c r="E879" s="82"/>
      <c r="F879" s="82"/>
      <c r="G879" s="82"/>
      <c r="H879" s="82"/>
      <c r="I879" s="82"/>
      <c r="J879" s="68"/>
      <c r="K879" s="83"/>
      <c r="L879" s="83"/>
      <c r="M879" s="83"/>
      <c r="N879" s="63"/>
      <c r="O879" s="63"/>
      <c r="P879" s="84"/>
      <c r="Q879" s="250"/>
      <c r="R879" s="80"/>
      <c r="S879" s="250"/>
      <c r="T879" s="80"/>
      <c r="U879" s="80"/>
      <c r="V879" s="63"/>
      <c r="W879" s="85"/>
      <c r="X879" s="63"/>
      <c r="Y879" s="63"/>
      <c r="Z879" s="63"/>
      <c r="AA879" s="63"/>
      <c r="AB879" s="63"/>
      <c r="AC879" s="63"/>
      <c r="AD879" s="63"/>
      <c r="AE879" s="63"/>
      <c r="AF879" s="63"/>
      <c r="AG879" s="63"/>
      <c r="AH879" s="413"/>
      <c r="AI879" s="63"/>
    </row>
    <row r="880" spans="1:35" ht="15.75" customHeight="1">
      <c r="A880" s="81"/>
      <c r="B880" s="81"/>
      <c r="C880" s="82"/>
      <c r="D880" s="82"/>
      <c r="E880" s="82"/>
      <c r="F880" s="82"/>
      <c r="G880" s="82"/>
      <c r="H880" s="82"/>
      <c r="I880" s="82"/>
      <c r="J880" s="68"/>
      <c r="K880" s="83"/>
      <c r="L880" s="83"/>
      <c r="M880" s="83"/>
      <c r="N880" s="63"/>
      <c r="O880" s="63"/>
      <c r="P880" s="84"/>
      <c r="Q880" s="250"/>
      <c r="R880" s="80"/>
      <c r="S880" s="250"/>
      <c r="T880" s="80"/>
      <c r="U880" s="80"/>
      <c r="V880" s="63"/>
      <c r="W880" s="85"/>
      <c r="X880" s="63"/>
      <c r="Y880" s="63"/>
      <c r="Z880" s="63"/>
      <c r="AA880" s="63"/>
      <c r="AB880" s="63"/>
      <c r="AC880" s="63"/>
      <c r="AD880" s="63"/>
      <c r="AE880" s="63"/>
      <c r="AF880" s="63"/>
      <c r="AG880" s="63"/>
      <c r="AH880" s="413"/>
      <c r="AI880" s="63"/>
    </row>
    <row r="881" spans="1:35" ht="15.75" customHeight="1">
      <c r="A881" s="81"/>
      <c r="B881" s="81"/>
      <c r="C881" s="82"/>
      <c r="D881" s="82"/>
      <c r="E881" s="82"/>
      <c r="F881" s="82"/>
      <c r="G881" s="82"/>
      <c r="H881" s="82"/>
      <c r="I881" s="82"/>
      <c r="J881" s="68"/>
      <c r="K881" s="83"/>
      <c r="L881" s="83"/>
      <c r="M881" s="83"/>
      <c r="N881" s="63"/>
      <c r="O881" s="63"/>
      <c r="P881" s="84"/>
      <c r="Q881" s="250"/>
      <c r="R881" s="80"/>
      <c r="S881" s="250"/>
      <c r="T881" s="80"/>
      <c r="U881" s="80"/>
      <c r="V881" s="63"/>
      <c r="W881" s="85"/>
      <c r="X881" s="63"/>
      <c r="Y881" s="63"/>
      <c r="Z881" s="63"/>
      <c r="AA881" s="63"/>
      <c r="AB881" s="63"/>
      <c r="AC881" s="63"/>
      <c r="AD881" s="63"/>
      <c r="AE881" s="63"/>
      <c r="AF881" s="63"/>
      <c r="AG881" s="63"/>
      <c r="AH881" s="413"/>
      <c r="AI881" s="63"/>
    </row>
    <row r="882" spans="1:35" ht="15.75" customHeight="1">
      <c r="A882" s="81"/>
      <c r="B882" s="81"/>
      <c r="C882" s="82"/>
      <c r="D882" s="82"/>
      <c r="E882" s="82"/>
      <c r="F882" s="82"/>
      <c r="G882" s="82"/>
      <c r="H882" s="82"/>
      <c r="I882" s="82"/>
      <c r="J882" s="68"/>
      <c r="K882" s="83"/>
      <c r="L882" s="83"/>
      <c r="M882" s="83"/>
      <c r="N882" s="63"/>
      <c r="O882" s="63"/>
      <c r="P882" s="84"/>
      <c r="Q882" s="250"/>
      <c r="R882" s="80"/>
      <c r="S882" s="250"/>
      <c r="T882" s="80"/>
      <c r="U882" s="80"/>
      <c r="V882" s="63"/>
      <c r="W882" s="85"/>
      <c r="X882" s="63"/>
      <c r="Y882" s="63"/>
      <c r="Z882" s="63"/>
      <c r="AA882" s="63"/>
      <c r="AB882" s="63"/>
      <c r="AC882" s="63"/>
      <c r="AD882" s="63"/>
      <c r="AE882" s="63"/>
      <c r="AF882" s="63"/>
      <c r="AG882" s="63"/>
      <c r="AH882" s="413"/>
      <c r="AI882" s="63"/>
    </row>
    <row r="883" spans="1:35" ht="15.75" customHeight="1">
      <c r="A883" s="81"/>
      <c r="B883" s="81"/>
      <c r="C883" s="82"/>
      <c r="D883" s="82"/>
      <c r="E883" s="82"/>
      <c r="F883" s="82"/>
      <c r="G883" s="82"/>
      <c r="H883" s="82"/>
      <c r="I883" s="82"/>
      <c r="J883" s="68"/>
      <c r="K883" s="83"/>
      <c r="L883" s="83"/>
      <c r="M883" s="83"/>
      <c r="N883" s="63"/>
      <c r="O883" s="63"/>
      <c r="P883" s="84"/>
      <c r="Q883" s="250"/>
      <c r="R883" s="80"/>
      <c r="S883" s="250"/>
      <c r="T883" s="80"/>
      <c r="U883" s="80"/>
      <c r="V883" s="63"/>
      <c r="W883" s="85"/>
      <c r="X883" s="63"/>
      <c r="Y883" s="63"/>
      <c r="Z883" s="63"/>
      <c r="AA883" s="63"/>
      <c r="AB883" s="63"/>
      <c r="AC883" s="63"/>
      <c r="AD883" s="63"/>
      <c r="AE883" s="63"/>
      <c r="AF883" s="63"/>
      <c r="AG883" s="63"/>
      <c r="AH883" s="413"/>
      <c r="AI883" s="63"/>
    </row>
    <row r="884" spans="1:35" ht="15.75" customHeight="1">
      <c r="A884" s="81"/>
      <c r="B884" s="81"/>
      <c r="C884" s="82"/>
      <c r="D884" s="82"/>
      <c r="E884" s="82"/>
      <c r="F884" s="82"/>
      <c r="G884" s="82"/>
      <c r="H884" s="82"/>
      <c r="I884" s="82"/>
      <c r="J884" s="68"/>
      <c r="K884" s="83"/>
      <c r="L884" s="83"/>
      <c r="M884" s="83"/>
      <c r="N884" s="63"/>
      <c r="O884" s="63"/>
      <c r="P884" s="84"/>
      <c r="Q884" s="250"/>
      <c r="R884" s="80"/>
      <c r="S884" s="250"/>
      <c r="T884" s="80"/>
      <c r="U884" s="80"/>
      <c r="V884" s="63"/>
      <c r="W884" s="85"/>
      <c r="X884" s="63"/>
      <c r="Y884" s="63"/>
      <c r="Z884" s="63"/>
      <c r="AA884" s="63"/>
      <c r="AB884" s="63"/>
      <c r="AC884" s="63"/>
      <c r="AD884" s="63"/>
      <c r="AE884" s="63"/>
      <c r="AF884" s="63"/>
      <c r="AG884" s="63"/>
      <c r="AH884" s="413"/>
      <c r="AI884" s="63"/>
    </row>
    <row r="885" spans="1:35" ht="15.75" customHeight="1">
      <c r="A885" s="81"/>
      <c r="B885" s="81"/>
      <c r="C885" s="82"/>
      <c r="D885" s="82"/>
      <c r="E885" s="82"/>
      <c r="F885" s="82"/>
      <c r="G885" s="82"/>
      <c r="H885" s="82"/>
      <c r="I885" s="82"/>
      <c r="J885" s="68"/>
      <c r="K885" s="83"/>
      <c r="L885" s="83"/>
      <c r="M885" s="83"/>
      <c r="N885" s="63"/>
      <c r="O885" s="63"/>
      <c r="P885" s="84"/>
      <c r="Q885" s="250"/>
      <c r="R885" s="80"/>
      <c r="S885" s="250"/>
      <c r="T885" s="80"/>
      <c r="U885" s="80"/>
      <c r="V885" s="63"/>
      <c r="W885" s="85"/>
      <c r="X885" s="63"/>
      <c r="Y885" s="63"/>
      <c r="Z885" s="63"/>
      <c r="AA885" s="63"/>
      <c r="AB885" s="63"/>
      <c r="AC885" s="63"/>
      <c r="AD885" s="63"/>
      <c r="AE885" s="63"/>
      <c r="AF885" s="63"/>
      <c r="AG885" s="63"/>
      <c r="AH885" s="413"/>
      <c r="AI885" s="63"/>
    </row>
    <row r="886" spans="1:35" ht="15.75" customHeight="1">
      <c r="A886" s="81"/>
      <c r="B886" s="81"/>
      <c r="C886" s="82"/>
      <c r="D886" s="82"/>
      <c r="E886" s="82"/>
      <c r="F886" s="82"/>
      <c r="G886" s="82"/>
      <c r="H886" s="82"/>
      <c r="I886" s="82"/>
      <c r="J886" s="68"/>
      <c r="K886" s="83"/>
      <c r="L886" s="83"/>
      <c r="M886" s="83"/>
      <c r="N886" s="63"/>
      <c r="O886" s="63"/>
      <c r="P886" s="84"/>
      <c r="Q886" s="250"/>
      <c r="R886" s="80"/>
      <c r="S886" s="250"/>
      <c r="T886" s="80"/>
      <c r="U886" s="80"/>
      <c r="V886" s="63"/>
      <c r="W886" s="85"/>
      <c r="X886" s="63"/>
      <c r="Y886" s="63"/>
      <c r="Z886" s="63"/>
      <c r="AA886" s="63"/>
      <c r="AB886" s="63"/>
      <c r="AC886" s="63"/>
      <c r="AD886" s="63"/>
      <c r="AE886" s="63"/>
      <c r="AF886" s="63"/>
      <c r="AG886" s="63"/>
      <c r="AH886" s="413"/>
      <c r="AI886" s="63"/>
    </row>
    <row r="887" spans="1:35" ht="15.75" customHeight="1">
      <c r="A887" s="81"/>
      <c r="B887" s="81"/>
      <c r="C887" s="82"/>
      <c r="D887" s="82"/>
      <c r="E887" s="82"/>
      <c r="F887" s="82"/>
      <c r="G887" s="82"/>
      <c r="H887" s="82"/>
      <c r="I887" s="82"/>
      <c r="J887" s="68"/>
      <c r="K887" s="83"/>
      <c r="L887" s="83"/>
      <c r="M887" s="83"/>
      <c r="N887" s="63"/>
      <c r="O887" s="63"/>
      <c r="P887" s="84"/>
      <c r="Q887" s="250"/>
      <c r="R887" s="80"/>
      <c r="S887" s="250"/>
      <c r="T887" s="80"/>
      <c r="U887" s="80"/>
      <c r="V887" s="63"/>
      <c r="W887" s="85"/>
      <c r="X887" s="63"/>
      <c r="Y887" s="63"/>
      <c r="Z887" s="63"/>
      <c r="AA887" s="63"/>
      <c r="AB887" s="63"/>
      <c r="AC887" s="63"/>
      <c r="AD887" s="63"/>
      <c r="AE887" s="63"/>
      <c r="AF887" s="63"/>
      <c r="AG887" s="63"/>
      <c r="AH887" s="413"/>
      <c r="AI887" s="63"/>
    </row>
    <row r="888" spans="1:35" ht="15.75" customHeight="1">
      <c r="A888" s="81"/>
      <c r="B888" s="81"/>
      <c r="C888" s="82"/>
      <c r="D888" s="82"/>
      <c r="E888" s="82"/>
      <c r="F888" s="82"/>
      <c r="G888" s="82"/>
      <c r="H888" s="82"/>
      <c r="I888" s="82"/>
      <c r="J888" s="68"/>
      <c r="K888" s="83"/>
      <c r="L888" s="83"/>
      <c r="M888" s="83"/>
      <c r="N888" s="63"/>
      <c r="O888" s="63"/>
      <c r="P888" s="84"/>
      <c r="Q888" s="250"/>
      <c r="R888" s="80"/>
      <c r="S888" s="250"/>
      <c r="T888" s="80"/>
      <c r="U888" s="80"/>
      <c r="V888" s="63"/>
      <c r="W888" s="85"/>
      <c r="X888" s="63"/>
      <c r="Y888" s="63"/>
      <c r="Z888" s="63"/>
      <c r="AA888" s="63"/>
      <c r="AB888" s="63"/>
      <c r="AC888" s="63"/>
      <c r="AD888" s="63"/>
      <c r="AE888" s="63"/>
      <c r="AF888" s="63"/>
      <c r="AG888" s="63"/>
      <c r="AH888" s="413"/>
      <c r="AI888" s="63"/>
    </row>
    <row r="889" spans="1:35" ht="15.75" customHeight="1">
      <c r="A889" s="81"/>
      <c r="B889" s="81"/>
      <c r="C889" s="82"/>
      <c r="D889" s="82"/>
      <c r="E889" s="82"/>
      <c r="F889" s="82"/>
      <c r="G889" s="82"/>
      <c r="H889" s="82"/>
      <c r="I889" s="82"/>
      <c r="J889" s="68"/>
      <c r="K889" s="83"/>
      <c r="L889" s="83"/>
      <c r="M889" s="83"/>
      <c r="N889" s="63"/>
      <c r="O889" s="63"/>
      <c r="P889" s="84"/>
      <c r="Q889" s="250"/>
      <c r="R889" s="80"/>
      <c r="S889" s="250"/>
      <c r="T889" s="80"/>
      <c r="U889" s="80"/>
      <c r="V889" s="63"/>
      <c r="W889" s="85"/>
      <c r="X889" s="63"/>
      <c r="Y889" s="63"/>
      <c r="Z889" s="63"/>
      <c r="AA889" s="63"/>
      <c r="AB889" s="63"/>
      <c r="AC889" s="63"/>
      <c r="AD889" s="63"/>
      <c r="AE889" s="63"/>
      <c r="AF889" s="63"/>
      <c r="AG889" s="63"/>
      <c r="AH889" s="413"/>
      <c r="AI889" s="63"/>
    </row>
    <row r="890" spans="1:35" ht="15.75" customHeight="1">
      <c r="A890" s="81"/>
      <c r="B890" s="81"/>
      <c r="C890" s="82"/>
      <c r="D890" s="82"/>
      <c r="E890" s="82"/>
      <c r="F890" s="82"/>
      <c r="G890" s="82"/>
      <c r="H890" s="82"/>
      <c r="I890" s="82"/>
      <c r="J890" s="68"/>
      <c r="K890" s="83"/>
      <c r="L890" s="83"/>
      <c r="M890" s="83"/>
      <c r="N890" s="63"/>
      <c r="O890" s="63"/>
      <c r="P890" s="84"/>
      <c r="Q890" s="250"/>
      <c r="R890" s="80"/>
      <c r="S890" s="250"/>
      <c r="T890" s="80"/>
      <c r="U890" s="80"/>
      <c r="V890" s="63"/>
      <c r="W890" s="85"/>
      <c r="X890" s="63"/>
      <c r="Y890" s="63"/>
      <c r="Z890" s="63"/>
      <c r="AA890" s="63"/>
      <c r="AB890" s="63"/>
      <c r="AC890" s="63"/>
      <c r="AD890" s="63"/>
      <c r="AE890" s="63"/>
      <c r="AF890" s="63"/>
      <c r="AG890" s="63"/>
      <c r="AH890" s="413"/>
      <c r="AI890" s="63"/>
    </row>
    <row r="891" spans="1:35" ht="15.75" customHeight="1">
      <c r="A891" s="81"/>
      <c r="B891" s="81"/>
      <c r="C891" s="82"/>
      <c r="D891" s="82"/>
      <c r="E891" s="82"/>
      <c r="F891" s="82"/>
      <c r="G891" s="82"/>
      <c r="H891" s="82"/>
      <c r="I891" s="82"/>
      <c r="J891" s="68"/>
      <c r="K891" s="83"/>
      <c r="L891" s="83"/>
      <c r="M891" s="83"/>
      <c r="N891" s="63"/>
      <c r="O891" s="63"/>
      <c r="P891" s="84"/>
      <c r="Q891" s="250"/>
      <c r="R891" s="80"/>
      <c r="S891" s="250"/>
      <c r="T891" s="80"/>
      <c r="U891" s="80"/>
      <c r="V891" s="63"/>
      <c r="W891" s="85"/>
      <c r="X891" s="63"/>
      <c r="Y891" s="63"/>
      <c r="Z891" s="63"/>
      <c r="AA891" s="63"/>
      <c r="AB891" s="63"/>
      <c r="AC891" s="63"/>
      <c r="AD891" s="63"/>
      <c r="AE891" s="63"/>
      <c r="AF891" s="63"/>
      <c r="AG891" s="63"/>
      <c r="AH891" s="413"/>
      <c r="AI891" s="63"/>
    </row>
    <row r="892" spans="1:35" ht="15.75" customHeight="1">
      <c r="A892" s="81"/>
      <c r="B892" s="81"/>
      <c r="C892" s="82"/>
      <c r="D892" s="82"/>
      <c r="E892" s="82"/>
      <c r="F892" s="82"/>
      <c r="G892" s="82"/>
      <c r="H892" s="82"/>
      <c r="I892" s="82"/>
      <c r="J892" s="68"/>
      <c r="K892" s="83"/>
      <c r="L892" s="83"/>
      <c r="M892" s="83"/>
      <c r="N892" s="63"/>
      <c r="O892" s="63"/>
      <c r="P892" s="84"/>
      <c r="Q892" s="250"/>
      <c r="R892" s="80"/>
      <c r="S892" s="250"/>
      <c r="T892" s="80"/>
      <c r="U892" s="80"/>
      <c r="V892" s="63"/>
      <c r="W892" s="85"/>
      <c r="X892" s="63"/>
      <c r="Y892" s="63"/>
      <c r="Z892" s="63"/>
      <c r="AA892" s="63"/>
      <c r="AB892" s="63"/>
      <c r="AC892" s="63"/>
      <c r="AD892" s="63"/>
      <c r="AE892" s="63"/>
      <c r="AF892" s="63"/>
      <c r="AG892" s="63"/>
      <c r="AH892" s="413"/>
      <c r="AI892" s="63"/>
    </row>
    <row r="893" spans="1:35" ht="15.75" customHeight="1">
      <c r="A893" s="81"/>
      <c r="B893" s="81"/>
      <c r="C893" s="82"/>
      <c r="D893" s="82"/>
      <c r="E893" s="82"/>
      <c r="F893" s="82"/>
      <c r="G893" s="82"/>
      <c r="H893" s="82"/>
      <c r="I893" s="82"/>
      <c r="J893" s="68"/>
      <c r="K893" s="83"/>
      <c r="L893" s="83"/>
      <c r="M893" s="83"/>
      <c r="N893" s="63"/>
      <c r="O893" s="63"/>
      <c r="P893" s="84"/>
      <c r="Q893" s="250"/>
      <c r="R893" s="80"/>
      <c r="S893" s="250"/>
      <c r="T893" s="80"/>
      <c r="U893" s="80"/>
      <c r="V893" s="63"/>
      <c r="W893" s="85"/>
      <c r="X893" s="63"/>
      <c r="Y893" s="63"/>
      <c r="Z893" s="63"/>
      <c r="AA893" s="63"/>
      <c r="AB893" s="63"/>
      <c r="AC893" s="63"/>
      <c r="AD893" s="63"/>
      <c r="AE893" s="63"/>
      <c r="AF893" s="63"/>
      <c r="AG893" s="63"/>
      <c r="AH893" s="413"/>
      <c r="AI893" s="63"/>
    </row>
    <row r="894" spans="1:35" ht="15.75" customHeight="1">
      <c r="A894" s="81"/>
      <c r="B894" s="81"/>
      <c r="C894" s="82"/>
      <c r="D894" s="82"/>
      <c r="E894" s="82"/>
      <c r="F894" s="82"/>
      <c r="G894" s="82"/>
      <c r="H894" s="82"/>
      <c r="I894" s="82"/>
      <c r="J894" s="68"/>
      <c r="K894" s="83"/>
      <c r="L894" s="83"/>
      <c r="M894" s="83"/>
      <c r="N894" s="63"/>
      <c r="O894" s="63"/>
      <c r="P894" s="84"/>
      <c r="Q894" s="250"/>
      <c r="R894" s="80"/>
      <c r="S894" s="250"/>
      <c r="T894" s="80"/>
      <c r="U894" s="80"/>
      <c r="V894" s="63"/>
      <c r="W894" s="85"/>
      <c r="X894" s="63"/>
      <c r="Y894" s="63"/>
      <c r="Z894" s="63"/>
      <c r="AA894" s="63"/>
      <c r="AB894" s="63"/>
      <c r="AC894" s="63"/>
      <c r="AD894" s="63"/>
      <c r="AE894" s="63"/>
      <c r="AF894" s="63"/>
      <c r="AG894" s="63"/>
      <c r="AH894" s="413"/>
      <c r="AI894" s="63"/>
    </row>
    <row r="895" spans="1:35" ht="15.75" customHeight="1">
      <c r="A895" s="81"/>
      <c r="B895" s="81"/>
      <c r="C895" s="82"/>
      <c r="D895" s="82"/>
      <c r="E895" s="82"/>
      <c r="F895" s="82"/>
      <c r="G895" s="82"/>
      <c r="H895" s="82"/>
      <c r="I895" s="82"/>
      <c r="J895" s="68"/>
      <c r="K895" s="83"/>
      <c r="L895" s="83"/>
      <c r="M895" s="83"/>
      <c r="N895" s="63"/>
      <c r="O895" s="63"/>
      <c r="P895" s="84"/>
      <c r="Q895" s="250"/>
      <c r="R895" s="80"/>
      <c r="S895" s="250"/>
      <c r="T895" s="80"/>
      <c r="U895" s="80"/>
      <c r="V895" s="63"/>
      <c r="W895" s="85"/>
      <c r="X895" s="63"/>
      <c r="Y895" s="63"/>
      <c r="Z895" s="63"/>
      <c r="AA895" s="63"/>
      <c r="AB895" s="63"/>
      <c r="AC895" s="63"/>
      <c r="AD895" s="63"/>
      <c r="AE895" s="63"/>
      <c r="AF895" s="63"/>
      <c r="AG895" s="63"/>
      <c r="AH895" s="413"/>
      <c r="AI895" s="63"/>
    </row>
    <row r="896" spans="1:35" ht="15.75" customHeight="1">
      <c r="A896" s="81"/>
      <c r="B896" s="81"/>
      <c r="C896" s="82"/>
      <c r="D896" s="82"/>
      <c r="E896" s="82"/>
      <c r="F896" s="82"/>
      <c r="G896" s="82"/>
      <c r="H896" s="82"/>
      <c r="I896" s="82"/>
      <c r="J896" s="68"/>
      <c r="K896" s="83"/>
      <c r="L896" s="83"/>
      <c r="M896" s="83"/>
      <c r="N896" s="63"/>
      <c r="O896" s="63"/>
      <c r="P896" s="84"/>
      <c r="Q896" s="250"/>
      <c r="R896" s="80"/>
      <c r="S896" s="250"/>
      <c r="T896" s="80"/>
      <c r="U896" s="80"/>
      <c r="V896" s="63"/>
      <c r="W896" s="85"/>
      <c r="X896" s="63"/>
      <c r="Y896" s="63"/>
      <c r="Z896" s="63"/>
      <c r="AA896" s="63"/>
      <c r="AB896" s="63"/>
      <c r="AC896" s="63"/>
      <c r="AD896" s="63"/>
      <c r="AE896" s="63"/>
      <c r="AF896" s="63"/>
      <c r="AG896" s="63"/>
      <c r="AH896" s="413"/>
      <c r="AI896" s="63"/>
    </row>
    <row r="897" spans="1:35" ht="15.75" customHeight="1">
      <c r="A897" s="81"/>
      <c r="B897" s="81"/>
      <c r="C897" s="82"/>
      <c r="D897" s="82"/>
      <c r="E897" s="82"/>
      <c r="F897" s="82"/>
      <c r="G897" s="82"/>
      <c r="H897" s="82"/>
      <c r="I897" s="82"/>
      <c r="J897" s="68"/>
      <c r="K897" s="83"/>
      <c r="L897" s="83"/>
      <c r="M897" s="83"/>
      <c r="N897" s="63"/>
      <c r="O897" s="63"/>
      <c r="P897" s="84"/>
      <c r="Q897" s="250"/>
      <c r="R897" s="80"/>
      <c r="S897" s="250"/>
      <c r="T897" s="80"/>
      <c r="U897" s="80"/>
      <c r="V897" s="63"/>
      <c r="W897" s="85"/>
      <c r="X897" s="63"/>
      <c r="Y897" s="63"/>
      <c r="Z897" s="63"/>
      <c r="AA897" s="63"/>
      <c r="AB897" s="63"/>
      <c r="AC897" s="63"/>
      <c r="AD897" s="63"/>
      <c r="AE897" s="63"/>
      <c r="AF897" s="63"/>
      <c r="AG897" s="63"/>
      <c r="AH897" s="413"/>
      <c r="AI897" s="63"/>
    </row>
    <row r="898" spans="1:35" ht="15.75" customHeight="1">
      <c r="A898" s="81"/>
      <c r="B898" s="81"/>
      <c r="C898" s="82"/>
      <c r="D898" s="82"/>
      <c r="E898" s="82"/>
      <c r="F898" s="82"/>
      <c r="G898" s="82"/>
      <c r="H898" s="82"/>
      <c r="I898" s="82"/>
      <c r="J898" s="68"/>
      <c r="K898" s="83"/>
      <c r="L898" s="83"/>
      <c r="M898" s="83"/>
      <c r="N898" s="63"/>
      <c r="O898" s="63"/>
      <c r="P898" s="84"/>
      <c r="Q898" s="250"/>
      <c r="R898" s="80"/>
      <c r="S898" s="250"/>
      <c r="T898" s="80"/>
      <c r="U898" s="80"/>
      <c r="V898" s="63"/>
      <c r="W898" s="85"/>
      <c r="X898" s="63"/>
      <c r="Y898" s="63"/>
      <c r="Z898" s="63"/>
      <c r="AA898" s="63"/>
      <c r="AB898" s="63"/>
      <c r="AC898" s="63"/>
      <c r="AD898" s="63"/>
      <c r="AE898" s="63"/>
      <c r="AF898" s="63"/>
      <c r="AG898" s="63"/>
      <c r="AH898" s="413"/>
      <c r="AI898" s="63"/>
    </row>
    <row r="899" spans="1:35" ht="15.75" customHeight="1">
      <c r="A899" s="81"/>
      <c r="B899" s="81"/>
      <c r="C899" s="82"/>
      <c r="D899" s="82"/>
      <c r="E899" s="82"/>
      <c r="F899" s="82"/>
      <c r="G899" s="82"/>
      <c r="H899" s="82"/>
      <c r="I899" s="82"/>
      <c r="J899" s="68"/>
      <c r="K899" s="83"/>
      <c r="L899" s="83"/>
      <c r="M899" s="83"/>
      <c r="N899" s="63"/>
      <c r="O899" s="63"/>
      <c r="P899" s="84"/>
      <c r="Q899" s="250"/>
      <c r="R899" s="80"/>
      <c r="S899" s="250"/>
      <c r="T899" s="80"/>
      <c r="U899" s="80"/>
      <c r="V899" s="63"/>
      <c r="W899" s="85"/>
      <c r="X899" s="63"/>
      <c r="Y899" s="63"/>
      <c r="Z899" s="63"/>
      <c r="AA899" s="63"/>
      <c r="AB899" s="63"/>
      <c r="AC899" s="63"/>
      <c r="AD899" s="63"/>
      <c r="AE899" s="63"/>
      <c r="AF899" s="63"/>
      <c r="AG899" s="63"/>
      <c r="AH899" s="413"/>
      <c r="AI899" s="63"/>
    </row>
    <row r="900" spans="1:35" ht="15.75" customHeight="1">
      <c r="A900" s="81"/>
      <c r="B900" s="81"/>
      <c r="C900" s="82"/>
      <c r="D900" s="82"/>
      <c r="E900" s="82"/>
      <c r="F900" s="82"/>
      <c r="G900" s="82"/>
      <c r="H900" s="82"/>
      <c r="I900" s="82"/>
      <c r="J900" s="68"/>
      <c r="K900" s="83"/>
      <c r="L900" s="83"/>
      <c r="M900" s="83"/>
      <c r="N900" s="63"/>
      <c r="O900" s="63"/>
      <c r="P900" s="84"/>
      <c r="Q900" s="250"/>
      <c r="R900" s="80"/>
      <c r="S900" s="250"/>
      <c r="T900" s="80"/>
      <c r="U900" s="80"/>
      <c r="V900" s="63"/>
      <c r="W900" s="85"/>
      <c r="X900" s="63"/>
      <c r="Y900" s="63"/>
      <c r="Z900" s="63"/>
      <c r="AA900" s="63"/>
      <c r="AB900" s="63"/>
      <c r="AC900" s="63"/>
      <c r="AD900" s="63"/>
      <c r="AE900" s="63"/>
      <c r="AF900" s="63"/>
      <c r="AG900" s="63"/>
      <c r="AH900" s="413"/>
      <c r="AI900" s="63"/>
    </row>
    <row r="901" spans="1:35" ht="15.75" customHeight="1">
      <c r="A901" s="81"/>
      <c r="B901" s="81"/>
      <c r="C901" s="82"/>
      <c r="D901" s="82"/>
      <c r="E901" s="82"/>
      <c r="F901" s="82"/>
      <c r="G901" s="82"/>
      <c r="H901" s="82"/>
      <c r="I901" s="82"/>
      <c r="J901" s="68"/>
      <c r="K901" s="83"/>
      <c r="L901" s="83"/>
      <c r="M901" s="83"/>
      <c r="N901" s="63"/>
      <c r="O901" s="63"/>
      <c r="P901" s="84"/>
      <c r="Q901" s="250"/>
      <c r="R901" s="80"/>
      <c r="S901" s="250"/>
      <c r="T901" s="80"/>
      <c r="U901" s="80"/>
      <c r="V901" s="63"/>
      <c r="W901" s="85"/>
      <c r="X901" s="63"/>
      <c r="Y901" s="63"/>
      <c r="Z901" s="63"/>
      <c r="AA901" s="63"/>
      <c r="AB901" s="63"/>
      <c r="AC901" s="63"/>
      <c r="AD901" s="63"/>
      <c r="AE901" s="63"/>
      <c r="AF901" s="63"/>
      <c r="AG901" s="63"/>
      <c r="AH901" s="413"/>
      <c r="AI901" s="63"/>
    </row>
    <row r="902" spans="1:35" ht="15.75" customHeight="1">
      <c r="A902" s="81"/>
      <c r="B902" s="81"/>
      <c r="C902" s="82"/>
      <c r="D902" s="82"/>
      <c r="E902" s="82"/>
      <c r="F902" s="82"/>
      <c r="G902" s="82"/>
      <c r="H902" s="82"/>
      <c r="I902" s="82"/>
      <c r="J902" s="68"/>
      <c r="K902" s="83"/>
      <c r="L902" s="83"/>
      <c r="M902" s="83"/>
      <c r="N902" s="63"/>
      <c r="O902" s="63"/>
      <c r="P902" s="84"/>
      <c r="Q902" s="250"/>
      <c r="R902" s="80"/>
      <c r="S902" s="250"/>
      <c r="T902" s="80"/>
      <c r="U902" s="80"/>
      <c r="V902" s="63"/>
      <c r="W902" s="85"/>
      <c r="X902" s="63"/>
      <c r="Y902" s="63"/>
      <c r="Z902" s="63"/>
      <c r="AA902" s="63"/>
      <c r="AB902" s="63"/>
      <c r="AC902" s="63"/>
      <c r="AD902" s="63"/>
      <c r="AE902" s="63"/>
      <c r="AF902" s="63"/>
      <c r="AG902" s="63"/>
      <c r="AH902" s="413"/>
      <c r="AI902" s="63"/>
    </row>
    <row r="903" spans="1:35" ht="15.75" customHeight="1">
      <c r="A903" s="81"/>
      <c r="B903" s="81"/>
      <c r="C903" s="82"/>
      <c r="D903" s="82"/>
      <c r="E903" s="82"/>
      <c r="F903" s="82"/>
      <c r="G903" s="82"/>
      <c r="H903" s="82"/>
      <c r="I903" s="82"/>
      <c r="J903" s="68"/>
      <c r="K903" s="83"/>
      <c r="L903" s="83"/>
      <c r="M903" s="83"/>
      <c r="N903" s="63"/>
      <c r="O903" s="63"/>
      <c r="P903" s="84"/>
      <c r="Q903" s="250"/>
      <c r="R903" s="80"/>
      <c r="S903" s="250"/>
      <c r="T903" s="80"/>
      <c r="U903" s="80"/>
      <c r="V903" s="63"/>
      <c r="W903" s="85"/>
      <c r="X903" s="63"/>
      <c r="Y903" s="63"/>
      <c r="Z903" s="63"/>
      <c r="AA903" s="63"/>
      <c r="AB903" s="63"/>
      <c r="AC903" s="63"/>
      <c r="AD903" s="63"/>
      <c r="AE903" s="63"/>
      <c r="AF903" s="63"/>
      <c r="AG903" s="63"/>
      <c r="AH903" s="413"/>
      <c r="AI903" s="63"/>
    </row>
    <row r="904" spans="1:35" ht="15.75" customHeight="1">
      <c r="A904" s="81"/>
      <c r="B904" s="81"/>
      <c r="C904" s="82"/>
      <c r="D904" s="82"/>
      <c r="E904" s="82"/>
      <c r="F904" s="82"/>
      <c r="G904" s="82"/>
      <c r="H904" s="82"/>
      <c r="I904" s="82"/>
      <c r="J904" s="68"/>
      <c r="K904" s="83"/>
      <c r="L904" s="83"/>
      <c r="M904" s="83"/>
      <c r="N904" s="63"/>
      <c r="O904" s="63"/>
      <c r="P904" s="84"/>
      <c r="Q904" s="250"/>
      <c r="R904" s="80"/>
      <c r="S904" s="250"/>
      <c r="T904" s="80"/>
      <c r="U904" s="80"/>
      <c r="V904" s="63"/>
      <c r="W904" s="85"/>
      <c r="X904" s="63"/>
      <c r="Y904" s="63"/>
      <c r="Z904" s="63"/>
      <c r="AA904" s="63"/>
      <c r="AB904" s="63"/>
      <c r="AC904" s="63"/>
      <c r="AD904" s="63"/>
      <c r="AE904" s="63"/>
      <c r="AF904" s="63"/>
      <c r="AG904" s="63"/>
      <c r="AH904" s="413"/>
      <c r="AI904" s="63"/>
    </row>
    <row r="905" spans="1:35" ht="15.75" customHeight="1">
      <c r="A905" s="81"/>
      <c r="B905" s="81"/>
      <c r="C905" s="82"/>
      <c r="D905" s="82"/>
      <c r="E905" s="82"/>
      <c r="F905" s="82"/>
      <c r="G905" s="82"/>
      <c r="H905" s="82"/>
      <c r="I905" s="82"/>
      <c r="J905" s="68"/>
      <c r="K905" s="83"/>
      <c r="L905" s="83"/>
      <c r="M905" s="83"/>
      <c r="N905" s="63"/>
      <c r="O905" s="63"/>
      <c r="P905" s="84"/>
      <c r="Q905" s="250"/>
      <c r="R905" s="80"/>
      <c r="S905" s="250"/>
      <c r="T905" s="80"/>
      <c r="U905" s="80"/>
      <c r="V905" s="63"/>
      <c r="W905" s="85"/>
      <c r="X905" s="63"/>
      <c r="Y905" s="63"/>
      <c r="Z905" s="63"/>
      <c r="AA905" s="63"/>
      <c r="AB905" s="63"/>
      <c r="AC905" s="63"/>
      <c r="AD905" s="63"/>
      <c r="AE905" s="63"/>
      <c r="AF905" s="63"/>
      <c r="AG905" s="63"/>
      <c r="AH905" s="413"/>
      <c r="AI905" s="63"/>
    </row>
    <row r="906" spans="1:35" ht="15.75" customHeight="1">
      <c r="A906" s="81"/>
      <c r="B906" s="81"/>
      <c r="C906" s="82"/>
      <c r="D906" s="82"/>
      <c r="E906" s="82"/>
      <c r="F906" s="82"/>
      <c r="G906" s="82"/>
      <c r="H906" s="82"/>
      <c r="I906" s="82"/>
      <c r="J906" s="68"/>
      <c r="K906" s="83"/>
      <c r="L906" s="83"/>
      <c r="M906" s="83"/>
      <c r="N906" s="63"/>
      <c r="O906" s="63"/>
      <c r="P906" s="84"/>
      <c r="Q906" s="250"/>
      <c r="R906" s="80"/>
      <c r="S906" s="250"/>
      <c r="T906" s="80"/>
      <c r="U906" s="80"/>
      <c r="V906" s="63"/>
      <c r="W906" s="85"/>
      <c r="X906" s="63"/>
      <c r="Y906" s="63"/>
      <c r="Z906" s="63"/>
      <c r="AA906" s="63"/>
      <c r="AB906" s="63"/>
      <c r="AC906" s="63"/>
      <c r="AD906" s="63"/>
      <c r="AE906" s="63"/>
      <c r="AF906" s="63"/>
      <c r="AG906" s="63"/>
      <c r="AH906" s="413"/>
      <c r="AI906" s="63"/>
    </row>
    <row r="907" spans="1:35" ht="15.75" customHeight="1">
      <c r="A907" s="81"/>
      <c r="B907" s="81"/>
      <c r="C907" s="82"/>
      <c r="D907" s="82"/>
      <c r="E907" s="82"/>
      <c r="F907" s="82"/>
      <c r="G907" s="82"/>
      <c r="H907" s="82"/>
      <c r="I907" s="82"/>
      <c r="J907" s="68"/>
      <c r="K907" s="83"/>
      <c r="L907" s="83"/>
      <c r="M907" s="83"/>
      <c r="N907" s="63"/>
      <c r="O907" s="63"/>
      <c r="P907" s="84"/>
      <c r="Q907" s="250"/>
      <c r="R907" s="80"/>
      <c r="S907" s="250"/>
      <c r="T907" s="80"/>
      <c r="U907" s="80"/>
      <c r="V907" s="63"/>
      <c r="W907" s="85"/>
      <c r="X907" s="63"/>
      <c r="Y907" s="63"/>
      <c r="Z907" s="63"/>
      <c r="AA907" s="63"/>
      <c r="AB907" s="63"/>
      <c r="AC907" s="63"/>
      <c r="AD907" s="63"/>
      <c r="AE907" s="63"/>
      <c r="AF907" s="63"/>
      <c r="AG907" s="63"/>
      <c r="AH907" s="413"/>
      <c r="AI907" s="63"/>
    </row>
    <row r="908" spans="1:35" ht="15.75" customHeight="1">
      <c r="A908" s="81"/>
      <c r="B908" s="81"/>
      <c r="C908" s="82"/>
      <c r="D908" s="82"/>
      <c r="E908" s="82"/>
      <c r="F908" s="82"/>
      <c r="G908" s="82"/>
      <c r="H908" s="82"/>
      <c r="I908" s="82"/>
      <c r="J908" s="68"/>
      <c r="K908" s="83"/>
      <c r="L908" s="83"/>
      <c r="M908" s="83"/>
      <c r="N908" s="63"/>
      <c r="O908" s="63"/>
      <c r="P908" s="84"/>
      <c r="Q908" s="250"/>
      <c r="R908" s="80"/>
      <c r="S908" s="250"/>
      <c r="T908" s="80"/>
      <c r="U908" s="80"/>
      <c r="V908" s="63"/>
      <c r="W908" s="85"/>
      <c r="X908" s="63"/>
      <c r="Y908" s="63"/>
      <c r="Z908" s="63"/>
      <c r="AA908" s="63"/>
      <c r="AB908" s="63"/>
      <c r="AC908" s="63"/>
      <c r="AD908" s="63"/>
      <c r="AE908" s="63"/>
      <c r="AF908" s="63"/>
      <c r="AG908" s="63"/>
      <c r="AH908" s="413"/>
      <c r="AI908" s="63"/>
    </row>
    <row r="909" spans="1:35" ht="15.75" customHeight="1">
      <c r="A909" s="81"/>
      <c r="B909" s="81"/>
      <c r="C909" s="82"/>
      <c r="D909" s="82"/>
      <c r="E909" s="82"/>
      <c r="F909" s="82"/>
      <c r="G909" s="82"/>
      <c r="H909" s="82"/>
      <c r="I909" s="82"/>
      <c r="J909" s="68"/>
      <c r="K909" s="83"/>
      <c r="L909" s="83"/>
      <c r="M909" s="83"/>
      <c r="N909" s="63"/>
      <c r="O909" s="63"/>
      <c r="P909" s="84"/>
      <c r="Q909" s="250"/>
      <c r="R909" s="80"/>
      <c r="S909" s="250"/>
      <c r="T909" s="80"/>
      <c r="U909" s="80"/>
      <c r="V909" s="63"/>
      <c r="W909" s="85"/>
      <c r="X909" s="63"/>
      <c r="Y909" s="63"/>
      <c r="Z909" s="63"/>
      <c r="AA909" s="63"/>
      <c r="AB909" s="63"/>
      <c r="AC909" s="63"/>
      <c r="AD909" s="63"/>
      <c r="AE909" s="63"/>
      <c r="AF909" s="63"/>
      <c r="AG909" s="63"/>
      <c r="AH909" s="413"/>
      <c r="AI909" s="63"/>
    </row>
    <row r="910" spans="1:35" ht="15.75" customHeight="1">
      <c r="A910" s="81"/>
      <c r="B910" s="81"/>
      <c r="C910" s="82"/>
      <c r="D910" s="82"/>
      <c r="E910" s="82"/>
      <c r="F910" s="82"/>
      <c r="G910" s="82"/>
      <c r="H910" s="82"/>
      <c r="I910" s="82"/>
      <c r="J910" s="68"/>
      <c r="K910" s="83"/>
      <c r="L910" s="83"/>
      <c r="M910" s="83"/>
      <c r="N910" s="63"/>
      <c r="O910" s="63"/>
      <c r="P910" s="84"/>
      <c r="Q910" s="250"/>
      <c r="R910" s="80"/>
      <c r="S910" s="250"/>
      <c r="T910" s="80"/>
      <c r="U910" s="80"/>
      <c r="V910" s="63"/>
      <c r="W910" s="85"/>
      <c r="X910" s="63"/>
      <c r="Y910" s="63"/>
      <c r="Z910" s="63"/>
      <c r="AA910" s="63"/>
      <c r="AB910" s="63"/>
      <c r="AC910" s="63"/>
      <c r="AD910" s="63"/>
      <c r="AE910" s="63"/>
      <c r="AF910" s="63"/>
      <c r="AG910" s="63"/>
      <c r="AH910" s="413"/>
      <c r="AI910" s="63"/>
    </row>
    <row r="911" spans="1:35" ht="15.75" customHeight="1">
      <c r="A911" s="81"/>
      <c r="B911" s="81"/>
      <c r="C911" s="82"/>
      <c r="D911" s="82"/>
      <c r="E911" s="82"/>
      <c r="F911" s="82"/>
      <c r="G911" s="82"/>
      <c r="H911" s="82"/>
      <c r="I911" s="82"/>
      <c r="J911" s="68"/>
      <c r="K911" s="83"/>
      <c r="L911" s="83"/>
      <c r="M911" s="83"/>
      <c r="N911" s="63"/>
      <c r="O911" s="63"/>
      <c r="P911" s="84"/>
      <c r="Q911" s="250"/>
      <c r="R911" s="80"/>
      <c r="S911" s="250"/>
      <c r="T911" s="80"/>
      <c r="U911" s="80"/>
      <c r="V911" s="63"/>
      <c r="W911" s="85"/>
      <c r="X911" s="63"/>
      <c r="Y911" s="63"/>
      <c r="Z911" s="63"/>
      <c r="AA911" s="63"/>
      <c r="AB911" s="63"/>
      <c r="AC911" s="63"/>
      <c r="AD911" s="63"/>
      <c r="AE911" s="63"/>
      <c r="AF911" s="63"/>
      <c r="AG911" s="63"/>
      <c r="AH911" s="413"/>
      <c r="AI911" s="63"/>
    </row>
    <row r="912" spans="1:35" ht="15.75" customHeight="1">
      <c r="A912" s="81"/>
      <c r="B912" s="81"/>
      <c r="C912" s="82"/>
      <c r="D912" s="82"/>
      <c r="E912" s="82"/>
      <c r="F912" s="82"/>
      <c r="G912" s="82"/>
      <c r="H912" s="82"/>
      <c r="I912" s="82"/>
      <c r="J912" s="68"/>
      <c r="K912" s="83"/>
      <c r="L912" s="83"/>
      <c r="M912" s="83"/>
      <c r="N912" s="63"/>
      <c r="O912" s="63"/>
      <c r="P912" s="84"/>
      <c r="Q912" s="250"/>
      <c r="R912" s="80"/>
      <c r="S912" s="250"/>
      <c r="T912" s="80"/>
      <c r="U912" s="80"/>
      <c r="V912" s="63"/>
      <c r="W912" s="85"/>
      <c r="X912" s="63"/>
      <c r="Y912" s="63"/>
      <c r="Z912" s="63"/>
      <c r="AA912" s="63"/>
      <c r="AB912" s="63"/>
      <c r="AC912" s="63"/>
      <c r="AD912" s="63"/>
      <c r="AE912" s="63"/>
      <c r="AF912" s="63"/>
      <c r="AG912" s="63"/>
      <c r="AH912" s="413"/>
      <c r="AI912" s="63"/>
    </row>
    <row r="913" spans="1:35" ht="15.75" customHeight="1">
      <c r="A913" s="81"/>
      <c r="B913" s="81"/>
      <c r="C913" s="82"/>
      <c r="D913" s="82"/>
      <c r="E913" s="82"/>
      <c r="F913" s="82"/>
      <c r="G913" s="82"/>
      <c r="H913" s="82"/>
      <c r="I913" s="82"/>
      <c r="J913" s="68"/>
      <c r="K913" s="83"/>
      <c r="L913" s="83"/>
      <c r="M913" s="83"/>
      <c r="N913" s="63"/>
      <c r="O913" s="63"/>
      <c r="P913" s="84"/>
      <c r="Q913" s="250"/>
      <c r="R913" s="80"/>
      <c r="S913" s="250"/>
      <c r="T913" s="80"/>
      <c r="U913" s="80"/>
      <c r="V913" s="63"/>
      <c r="W913" s="85"/>
      <c r="X913" s="63"/>
      <c r="Y913" s="63"/>
      <c r="Z913" s="63"/>
      <c r="AA913" s="63"/>
      <c r="AB913" s="63"/>
      <c r="AC913" s="63"/>
      <c r="AD913" s="63"/>
      <c r="AE913" s="63"/>
      <c r="AF913" s="63"/>
      <c r="AG913" s="63"/>
      <c r="AH913" s="413"/>
      <c r="AI913" s="63"/>
    </row>
    <row r="914" spans="1:35" ht="15.75" customHeight="1">
      <c r="A914" s="81"/>
      <c r="B914" s="81"/>
      <c r="C914" s="82"/>
      <c r="D914" s="82"/>
      <c r="E914" s="82"/>
      <c r="F914" s="82"/>
      <c r="G914" s="82"/>
      <c r="H914" s="82"/>
      <c r="I914" s="82"/>
      <c r="J914" s="68"/>
      <c r="K914" s="83"/>
      <c r="L914" s="83"/>
      <c r="M914" s="83"/>
      <c r="N914" s="63"/>
      <c r="O914" s="63"/>
      <c r="P914" s="84"/>
      <c r="Q914" s="250"/>
      <c r="R914" s="80"/>
      <c r="S914" s="250"/>
      <c r="T914" s="80"/>
      <c r="U914" s="80"/>
      <c r="V914" s="63"/>
      <c r="W914" s="85"/>
      <c r="X914" s="63"/>
      <c r="Y914" s="63"/>
      <c r="Z914" s="63"/>
      <c r="AA914" s="63"/>
      <c r="AB914" s="63"/>
      <c r="AC914" s="63"/>
      <c r="AD914" s="63"/>
      <c r="AE914" s="63"/>
      <c r="AF914" s="63"/>
      <c r="AG914" s="63"/>
      <c r="AH914" s="413"/>
      <c r="AI914" s="63"/>
    </row>
    <row r="915" spans="1:35" ht="15.75" customHeight="1">
      <c r="A915" s="81"/>
      <c r="B915" s="81"/>
      <c r="C915" s="82"/>
      <c r="D915" s="82"/>
      <c r="E915" s="82"/>
      <c r="F915" s="82"/>
      <c r="G915" s="82"/>
      <c r="H915" s="82"/>
      <c r="I915" s="82"/>
      <c r="J915" s="68"/>
      <c r="K915" s="83"/>
      <c r="L915" s="83"/>
      <c r="M915" s="83"/>
      <c r="N915" s="63"/>
      <c r="O915" s="63"/>
      <c r="P915" s="84"/>
      <c r="Q915" s="250"/>
      <c r="R915" s="80"/>
      <c r="S915" s="250"/>
      <c r="T915" s="80"/>
      <c r="U915" s="80"/>
      <c r="V915" s="63"/>
      <c r="W915" s="85"/>
      <c r="X915" s="63"/>
      <c r="Y915" s="63"/>
      <c r="Z915" s="63"/>
      <c r="AA915" s="63"/>
      <c r="AB915" s="63"/>
      <c r="AC915" s="63"/>
      <c r="AD915" s="63"/>
      <c r="AE915" s="63"/>
      <c r="AF915" s="63"/>
      <c r="AG915" s="63"/>
      <c r="AH915" s="413"/>
      <c r="AI915" s="63"/>
    </row>
    <row r="916" spans="1:35" ht="15.75" customHeight="1">
      <c r="A916" s="81"/>
      <c r="B916" s="81"/>
      <c r="C916" s="82"/>
      <c r="D916" s="82"/>
      <c r="E916" s="82"/>
      <c r="F916" s="82"/>
      <c r="G916" s="82"/>
      <c r="H916" s="82"/>
      <c r="I916" s="82"/>
      <c r="J916" s="68"/>
      <c r="K916" s="83"/>
      <c r="L916" s="83"/>
      <c r="M916" s="83"/>
      <c r="N916" s="63"/>
      <c r="O916" s="63"/>
      <c r="P916" s="84"/>
      <c r="Q916" s="250"/>
      <c r="R916" s="80"/>
      <c r="S916" s="250"/>
      <c r="T916" s="80"/>
      <c r="U916" s="80"/>
      <c r="V916" s="63"/>
      <c r="W916" s="85"/>
      <c r="X916" s="63"/>
      <c r="Y916" s="63"/>
      <c r="Z916" s="63"/>
      <c r="AA916" s="63"/>
      <c r="AB916" s="63"/>
      <c r="AC916" s="63"/>
      <c r="AD916" s="63"/>
      <c r="AE916" s="63"/>
      <c r="AF916" s="63"/>
      <c r="AG916" s="63"/>
      <c r="AH916" s="413"/>
      <c r="AI916" s="63"/>
    </row>
    <row r="917" spans="1:35" ht="15.75" customHeight="1">
      <c r="A917" s="81"/>
      <c r="B917" s="81"/>
      <c r="C917" s="82"/>
      <c r="D917" s="82"/>
      <c r="E917" s="82"/>
      <c r="F917" s="82"/>
      <c r="G917" s="82"/>
      <c r="H917" s="82"/>
      <c r="I917" s="82"/>
      <c r="J917" s="68"/>
      <c r="K917" s="83"/>
      <c r="L917" s="83"/>
      <c r="M917" s="83"/>
      <c r="N917" s="63"/>
      <c r="O917" s="63"/>
      <c r="P917" s="84"/>
      <c r="Q917" s="250"/>
      <c r="R917" s="80"/>
      <c r="S917" s="250"/>
      <c r="T917" s="80"/>
      <c r="U917" s="80"/>
      <c r="V917" s="63"/>
      <c r="W917" s="85"/>
      <c r="X917" s="63"/>
      <c r="Y917" s="63"/>
      <c r="Z917" s="63"/>
      <c r="AA917" s="63"/>
      <c r="AB917" s="63"/>
      <c r="AC917" s="63"/>
      <c r="AD917" s="63"/>
      <c r="AE917" s="63"/>
      <c r="AF917" s="63"/>
      <c r="AG917" s="63"/>
      <c r="AH917" s="413"/>
      <c r="AI917" s="63"/>
    </row>
    <row r="918" spans="1:35" ht="15.75" customHeight="1">
      <c r="A918" s="81"/>
      <c r="B918" s="81"/>
      <c r="C918" s="82"/>
      <c r="D918" s="82"/>
      <c r="E918" s="82"/>
      <c r="F918" s="82"/>
      <c r="G918" s="82"/>
      <c r="H918" s="82"/>
      <c r="I918" s="82"/>
      <c r="J918" s="68"/>
      <c r="K918" s="83"/>
      <c r="L918" s="83"/>
      <c r="M918" s="83"/>
      <c r="N918" s="63"/>
      <c r="O918" s="63"/>
      <c r="P918" s="84"/>
      <c r="Q918" s="250"/>
      <c r="R918" s="80"/>
      <c r="S918" s="250"/>
      <c r="T918" s="80"/>
      <c r="U918" s="80"/>
      <c r="V918" s="63"/>
      <c r="W918" s="85"/>
      <c r="X918" s="63"/>
      <c r="Y918" s="63"/>
      <c r="Z918" s="63"/>
      <c r="AA918" s="63"/>
      <c r="AB918" s="63"/>
      <c r="AC918" s="63"/>
      <c r="AD918" s="63"/>
      <c r="AE918" s="63"/>
      <c r="AF918" s="63"/>
      <c r="AG918" s="63"/>
      <c r="AH918" s="413"/>
      <c r="AI918" s="63"/>
    </row>
    <row r="919" spans="1:35" ht="15.75" customHeight="1">
      <c r="A919" s="81"/>
      <c r="B919" s="81"/>
      <c r="C919" s="82"/>
      <c r="D919" s="82"/>
      <c r="E919" s="82"/>
      <c r="F919" s="82"/>
      <c r="G919" s="82"/>
      <c r="H919" s="82"/>
      <c r="I919" s="82"/>
      <c r="J919" s="68"/>
      <c r="K919" s="83"/>
      <c r="L919" s="83"/>
      <c r="M919" s="83"/>
      <c r="N919" s="63"/>
      <c r="O919" s="63"/>
      <c r="P919" s="84"/>
      <c r="Q919" s="250"/>
      <c r="R919" s="80"/>
      <c r="S919" s="250"/>
      <c r="T919" s="80"/>
      <c r="U919" s="80"/>
      <c r="V919" s="63"/>
      <c r="W919" s="85"/>
      <c r="X919" s="63"/>
      <c r="Y919" s="63"/>
      <c r="Z919" s="63"/>
      <c r="AA919" s="63"/>
      <c r="AB919" s="63"/>
      <c r="AC919" s="63"/>
      <c r="AD919" s="63"/>
      <c r="AE919" s="63"/>
      <c r="AF919" s="63"/>
      <c r="AG919" s="63"/>
      <c r="AH919" s="413"/>
      <c r="AI919" s="63"/>
    </row>
    <row r="920" spans="1:35" ht="15.75" customHeight="1">
      <c r="A920" s="81"/>
      <c r="B920" s="81"/>
      <c r="C920" s="82"/>
      <c r="D920" s="82"/>
      <c r="E920" s="82"/>
      <c r="F920" s="82"/>
      <c r="G920" s="82"/>
      <c r="H920" s="82"/>
      <c r="I920" s="82"/>
      <c r="J920" s="68"/>
      <c r="K920" s="83"/>
      <c r="L920" s="83"/>
      <c r="M920" s="83"/>
      <c r="N920" s="63"/>
      <c r="O920" s="63"/>
      <c r="P920" s="84"/>
      <c r="Q920" s="250"/>
      <c r="R920" s="80"/>
      <c r="S920" s="250"/>
      <c r="T920" s="80"/>
      <c r="U920" s="80"/>
      <c r="V920" s="63"/>
      <c r="W920" s="85"/>
      <c r="X920" s="63"/>
      <c r="Y920" s="63"/>
      <c r="Z920" s="63"/>
      <c r="AA920" s="63"/>
      <c r="AB920" s="63"/>
      <c r="AC920" s="63"/>
      <c r="AD920" s="63"/>
      <c r="AE920" s="63"/>
      <c r="AF920" s="63"/>
      <c r="AG920" s="63"/>
      <c r="AH920" s="413"/>
      <c r="AI920" s="63"/>
    </row>
    <row r="921" spans="1:35" ht="15.75" customHeight="1">
      <c r="A921" s="81"/>
      <c r="B921" s="81"/>
      <c r="C921" s="82"/>
      <c r="D921" s="82"/>
      <c r="E921" s="82"/>
      <c r="F921" s="82"/>
      <c r="G921" s="82"/>
      <c r="H921" s="82"/>
      <c r="I921" s="82"/>
      <c r="J921" s="68"/>
      <c r="K921" s="83"/>
      <c r="L921" s="83"/>
      <c r="M921" s="83"/>
      <c r="N921" s="63"/>
      <c r="O921" s="63"/>
      <c r="P921" s="84"/>
      <c r="Q921" s="250"/>
      <c r="R921" s="80"/>
      <c r="S921" s="250"/>
      <c r="T921" s="80"/>
      <c r="U921" s="80"/>
      <c r="V921" s="63"/>
      <c r="W921" s="85"/>
      <c r="X921" s="63"/>
      <c r="Y921" s="63"/>
      <c r="Z921" s="63"/>
      <c r="AA921" s="63"/>
      <c r="AB921" s="63"/>
      <c r="AC921" s="63"/>
      <c r="AD921" s="63"/>
      <c r="AE921" s="63"/>
      <c r="AF921" s="63"/>
      <c r="AG921" s="63"/>
      <c r="AH921" s="413"/>
      <c r="AI921" s="63"/>
    </row>
    <row r="922" spans="1:35" ht="15.75" customHeight="1">
      <c r="A922" s="81"/>
      <c r="B922" s="81"/>
      <c r="C922" s="82"/>
      <c r="D922" s="82"/>
      <c r="E922" s="82"/>
      <c r="F922" s="82"/>
      <c r="G922" s="82"/>
      <c r="H922" s="82"/>
      <c r="I922" s="82"/>
      <c r="J922" s="68"/>
      <c r="K922" s="83"/>
      <c r="L922" s="83"/>
      <c r="M922" s="83"/>
      <c r="N922" s="63"/>
      <c r="O922" s="63"/>
      <c r="P922" s="84"/>
      <c r="Q922" s="250"/>
      <c r="R922" s="80"/>
      <c r="S922" s="250"/>
      <c r="T922" s="80"/>
      <c r="U922" s="80"/>
      <c r="V922" s="63"/>
      <c r="W922" s="85"/>
      <c r="X922" s="63"/>
      <c r="Y922" s="63"/>
      <c r="Z922" s="63"/>
      <c r="AA922" s="63"/>
      <c r="AB922" s="63"/>
      <c r="AC922" s="63"/>
      <c r="AD922" s="63"/>
      <c r="AE922" s="63"/>
      <c r="AF922" s="63"/>
      <c r="AG922" s="63"/>
      <c r="AH922" s="413"/>
      <c r="AI922" s="63"/>
    </row>
    <row r="923" spans="1:35" ht="15.75" customHeight="1">
      <c r="A923" s="81"/>
      <c r="B923" s="81"/>
      <c r="C923" s="82"/>
      <c r="D923" s="82"/>
      <c r="E923" s="82"/>
      <c r="F923" s="82"/>
      <c r="G923" s="82"/>
      <c r="H923" s="82"/>
      <c r="I923" s="82"/>
      <c r="J923" s="68"/>
      <c r="K923" s="83"/>
      <c r="L923" s="83"/>
      <c r="M923" s="83"/>
      <c r="N923" s="63"/>
      <c r="O923" s="63"/>
      <c r="P923" s="84"/>
      <c r="Q923" s="250"/>
      <c r="R923" s="80"/>
      <c r="S923" s="250"/>
      <c r="T923" s="80"/>
      <c r="U923" s="80"/>
      <c r="V923" s="63"/>
      <c r="W923" s="85"/>
      <c r="X923" s="63"/>
      <c r="Y923" s="63"/>
      <c r="Z923" s="63"/>
      <c r="AA923" s="63"/>
      <c r="AB923" s="63"/>
      <c r="AC923" s="63"/>
      <c r="AD923" s="63"/>
      <c r="AE923" s="63"/>
      <c r="AF923" s="63"/>
      <c r="AG923" s="63"/>
      <c r="AH923" s="413"/>
      <c r="AI923" s="63"/>
    </row>
    <row r="924" spans="1:35" ht="15.75" customHeight="1">
      <c r="A924" s="81"/>
      <c r="B924" s="81"/>
      <c r="C924" s="82"/>
      <c r="D924" s="82"/>
      <c r="E924" s="82"/>
      <c r="F924" s="82"/>
      <c r="G924" s="82"/>
      <c r="H924" s="82"/>
      <c r="I924" s="82"/>
      <c r="J924" s="68"/>
      <c r="K924" s="83"/>
      <c r="L924" s="83"/>
      <c r="M924" s="83"/>
      <c r="N924" s="63"/>
      <c r="O924" s="63"/>
      <c r="P924" s="84"/>
      <c r="Q924" s="250"/>
      <c r="R924" s="80"/>
      <c r="S924" s="250"/>
      <c r="T924" s="80"/>
      <c r="U924" s="80"/>
      <c r="V924" s="63"/>
      <c r="W924" s="85"/>
      <c r="X924" s="63"/>
      <c r="Y924" s="63"/>
      <c r="Z924" s="63"/>
      <c r="AA924" s="63"/>
      <c r="AB924" s="63"/>
      <c r="AC924" s="63"/>
      <c r="AD924" s="63"/>
      <c r="AE924" s="63"/>
      <c r="AF924" s="63"/>
      <c r="AG924" s="63"/>
      <c r="AH924" s="413"/>
      <c r="AI924" s="63"/>
    </row>
    <row r="925" spans="1:35" ht="15.75" customHeight="1">
      <c r="A925" s="81"/>
      <c r="B925" s="81"/>
      <c r="C925" s="82"/>
      <c r="D925" s="82"/>
      <c r="E925" s="82"/>
      <c r="F925" s="82"/>
      <c r="G925" s="82"/>
      <c r="H925" s="82"/>
      <c r="I925" s="82"/>
      <c r="J925" s="68"/>
      <c r="K925" s="83"/>
      <c r="L925" s="83"/>
      <c r="M925" s="83"/>
      <c r="N925" s="63"/>
      <c r="O925" s="63"/>
      <c r="P925" s="84"/>
      <c r="Q925" s="250"/>
      <c r="R925" s="80"/>
      <c r="S925" s="250"/>
      <c r="T925" s="80"/>
      <c r="U925" s="80"/>
      <c r="V925" s="63"/>
      <c r="W925" s="85"/>
      <c r="X925" s="63"/>
      <c r="Y925" s="63"/>
      <c r="Z925" s="63"/>
      <c r="AA925" s="63"/>
      <c r="AB925" s="63"/>
      <c r="AC925" s="63"/>
      <c r="AD925" s="63"/>
      <c r="AE925" s="63"/>
      <c r="AF925" s="63"/>
      <c r="AG925" s="63"/>
      <c r="AH925" s="413"/>
      <c r="AI925" s="63"/>
    </row>
    <row r="926" spans="1:35" ht="15.75" customHeight="1">
      <c r="A926" s="81"/>
      <c r="B926" s="81"/>
      <c r="C926" s="82"/>
      <c r="D926" s="82"/>
      <c r="E926" s="82"/>
      <c r="F926" s="82"/>
      <c r="G926" s="82"/>
      <c r="H926" s="82"/>
      <c r="I926" s="82"/>
      <c r="J926" s="68"/>
      <c r="K926" s="83"/>
      <c r="L926" s="83"/>
      <c r="M926" s="83"/>
      <c r="N926" s="63"/>
      <c r="O926" s="63"/>
      <c r="P926" s="84"/>
      <c r="Q926" s="250"/>
      <c r="R926" s="80"/>
      <c r="S926" s="250"/>
      <c r="T926" s="80"/>
      <c r="U926" s="80"/>
      <c r="V926" s="63"/>
      <c r="W926" s="85"/>
      <c r="X926" s="63"/>
      <c r="Y926" s="63"/>
      <c r="Z926" s="63"/>
      <c r="AA926" s="63"/>
      <c r="AB926" s="63"/>
      <c r="AC926" s="63"/>
      <c r="AD926" s="63"/>
      <c r="AE926" s="63"/>
      <c r="AF926" s="63"/>
      <c r="AG926" s="63"/>
      <c r="AH926" s="413"/>
      <c r="AI926" s="63"/>
    </row>
    <row r="927" spans="1:35" ht="15.75" customHeight="1">
      <c r="A927" s="81"/>
      <c r="B927" s="81"/>
      <c r="C927" s="82"/>
      <c r="D927" s="82"/>
      <c r="E927" s="82"/>
      <c r="F927" s="82"/>
      <c r="G927" s="82"/>
      <c r="H927" s="82"/>
      <c r="I927" s="82"/>
      <c r="J927" s="68"/>
      <c r="K927" s="83"/>
      <c r="L927" s="83"/>
      <c r="M927" s="83"/>
      <c r="N927" s="63"/>
      <c r="O927" s="63"/>
      <c r="P927" s="84"/>
      <c r="Q927" s="250"/>
      <c r="R927" s="80"/>
      <c r="S927" s="250"/>
      <c r="T927" s="80"/>
      <c r="U927" s="80"/>
      <c r="V927" s="63"/>
      <c r="W927" s="85"/>
      <c r="X927" s="63"/>
      <c r="Y927" s="63"/>
      <c r="Z927" s="63"/>
      <c r="AA927" s="63"/>
      <c r="AB927" s="63"/>
      <c r="AC927" s="63"/>
      <c r="AD927" s="63"/>
      <c r="AE927" s="63"/>
      <c r="AF927" s="63"/>
      <c r="AG927" s="63"/>
      <c r="AH927" s="413"/>
      <c r="AI927" s="63"/>
    </row>
    <row r="928" spans="1:35" ht="15.75" customHeight="1">
      <c r="A928" s="81"/>
      <c r="B928" s="81"/>
      <c r="C928" s="82"/>
      <c r="D928" s="82"/>
      <c r="E928" s="82"/>
      <c r="F928" s="82"/>
      <c r="G928" s="82"/>
      <c r="H928" s="82"/>
      <c r="I928" s="82"/>
      <c r="J928" s="68"/>
      <c r="K928" s="83"/>
      <c r="L928" s="83"/>
      <c r="M928" s="83"/>
      <c r="N928" s="63"/>
      <c r="O928" s="63"/>
      <c r="P928" s="84"/>
      <c r="Q928" s="250"/>
      <c r="R928" s="80"/>
      <c r="S928" s="250"/>
      <c r="T928" s="80"/>
      <c r="U928" s="80"/>
      <c r="V928" s="63"/>
      <c r="W928" s="85"/>
      <c r="X928" s="63"/>
      <c r="Y928" s="63"/>
      <c r="Z928" s="63"/>
      <c r="AA928" s="63"/>
      <c r="AB928" s="63"/>
      <c r="AC928" s="63"/>
      <c r="AD928" s="63"/>
      <c r="AE928" s="63"/>
      <c r="AF928" s="63"/>
      <c r="AG928" s="63"/>
      <c r="AH928" s="413"/>
      <c r="AI928" s="63"/>
    </row>
    <row r="929" spans="1:35" ht="15.75" customHeight="1">
      <c r="A929" s="81"/>
      <c r="B929" s="81"/>
      <c r="C929" s="82"/>
      <c r="D929" s="82"/>
      <c r="E929" s="82"/>
      <c r="F929" s="82"/>
      <c r="G929" s="82"/>
      <c r="H929" s="82"/>
      <c r="I929" s="82"/>
      <c r="J929" s="68"/>
      <c r="K929" s="83"/>
      <c r="L929" s="83"/>
      <c r="M929" s="83"/>
      <c r="N929" s="63"/>
      <c r="O929" s="63"/>
      <c r="P929" s="84"/>
      <c r="Q929" s="250"/>
      <c r="R929" s="80"/>
      <c r="S929" s="250"/>
      <c r="T929" s="80"/>
      <c r="U929" s="80"/>
      <c r="V929" s="63"/>
      <c r="W929" s="85"/>
      <c r="X929" s="63"/>
      <c r="Y929" s="63"/>
      <c r="Z929" s="63"/>
      <c r="AA929" s="63"/>
      <c r="AB929" s="63"/>
      <c r="AC929" s="63"/>
      <c r="AD929" s="63"/>
      <c r="AE929" s="63"/>
      <c r="AF929" s="63"/>
      <c r="AG929" s="63"/>
      <c r="AH929" s="413"/>
      <c r="AI929" s="63"/>
    </row>
    <row r="930" spans="1:35" ht="15.75" customHeight="1">
      <c r="A930" s="81"/>
      <c r="B930" s="81"/>
      <c r="C930" s="82"/>
      <c r="D930" s="82"/>
      <c r="E930" s="82"/>
      <c r="F930" s="82"/>
      <c r="G930" s="82"/>
      <c r="H930" s="82"/>
      <c r="I930" s="82"/>
      <c r="J930" s="68"/>
      <c r="K930" s="83"/>
      <c r="L930" s="83"/>
      <c r="M930" s="83"/>
      <c r="N930" s="63"/>
      <c r="O930" s="63"/>
      <c r="P930" s="84"/>
      <c r="Q930" s="250"/>
      <c r="R930" s="80"/>
      <c r="S930" s="250"/>
      <c r="T930" s="80"/>
      <c r="U930" s="80"/>
      <c r="V930" s="63"/>
      <c r="W930" s="85"/>
      <c r="X930" s="63"/>
      <c r="Y930" s="63"/>
      <c r="Z930" s="63"/>
      <c r="AA930" s="63"/>
      <c r="AB930" s="63"/>
      <c r="AC930" s="63"/>
      <c r="AD930" s="63"/>
      <c r="AE930" s="63"/>
      <c r="AF930" s="63"/>
      <c r="AG930" s="63"/>
      <c r="AH930" s="413"/>
      <c r="AI930" s="63"/>
    </row>
    <row r="931" spans="1:35" ht="15.75" customHeight="1">
      <c r="A931" s="81"/>
      <c r="B931" s="81"/>
      <c r="C931" s="82"/>
      <c r="D931" s="82"/>
      <c r="E931" s="82"/>
      <c r="F931" s="82"/>
      <c r="G931" s="82"/>
      <c r="H931" s="82"/>
      <c r="I931" s="82"/>
      <c r="J931" s="68"/>
      <c r="K931" s="83"/>
      <c r="L931" s="83"/>
      <c r="M931" s="83"/>
      <c r="N931" s="63"/>
      <c r="O931" s="63"/>
      <c r="P931" s="84"/>
      <c r="Q931" s="250"/>
      <c r="R931" s="80"/>
      <c r="S931" s="250"/>
      <c r="T931" s="80"/>
      <c r="U931" s="80"/>
      <c r="V931" s="63"/>
      <c r="W931" s="85"/>
      <c r="X931" s="63"/>
      <c r="Y931" s="63"/>
      <c r="Z931" s="63"/>
      <c r="AA931" s="63"/>
      <c r="AB931" s="63"/>
      <c r="AC931" s="63"/>
      <c r="AD931" s="63"/>
      <c r="AE931" s="63"/>
      <c r="AF931" s="63"/>
      <c r="AG931" s="63"/>
      <c r="AH931" s="413"/>
      <c r="AI931" s="63"/>
    </row>
    <row r="932" spans="1:35" ht="15.75" customHeight="1">
      <c r="A932" s="81"/>
      <c r="B932" s="81"/>
      <c r="C932" s="82"/>
      <c r="D932" s="82"/>
      <c r="E932" s="82"/>
      <c r="F932" s="82"/>
      <c r="G932" s="82"/>
      <c r="H932" s="82"/>
      <c r="I932" s="82"/>
      <c r="J932" s="68"/>
      <c r="K932" s="83"/>
      <c r="L932" s="83"/>
      <c r="M932" s="83"/>
      <c r="N932" s="63"/>
      <c r="O932" s="63"/>
      <c r="P932" s="84"/>
      <c r="Q932" s="250"/>
      <c r="R932" s="80"/>
      <c r="S932" s="250"/>
      <c r="T932" s="80"/>
      <c r="U932" s="80"/>
      <c r="V932" s="63"/>
      <c r="W932" s="85"/>
      <c r="X932" s="63"/>
      <c r="Y932" s="63"/>
      <c r="Z932" s="63"/>
      <c r="AA932" s="63"/>
      <c r="AB932" s="63"/>
      <c r="AC932" s="63"/>
      <c r="AD932" s="63"/>
      <c r="AE932" s="63"/>
      <c r="AF932" s="63"/>
      <c r="AG932" s="63"/>
      <c r="AH932" s="413"/>
      <c r="AI932" s="63"/>
    </row>
    <row r="933" spans="1:35" ht="15.75" customHeight="1">
      <c r="A933" s="81"/>
      <c r="B933" s="81"/>
      <c r="C933" s="82"/>
      <c r="D933" s="82"/>
      <c r="E933" s="82"/>
      <c r="F933" s="82"/>
      <c r="G933" s="82"/>
      <c r="H933" s="82"/>
      <c r="I933" s="82"/>
      <c r="J933" s="68"/>
      <c r="K933" s="83"/>
      <c r="L933" s="83"/>
      <c r="M933" s="83"/>
      <c r="N933" s="63"/>
      <c r="O933" s="63"/>
      <c r="P933" s="84"/>
      <c r="Q933" s="250"/>
      <c r="R933" s="80"/>
      <c r="S933" s="250"/>
      <c r="T933" s="80"/>
      <c r="U933" s="80"/>
      <c r="V933" s="63"/>
      <c r="W933" s="85"/>
      <c r="X933" s="63"/>
      <c r="Y933" s="63"/>
      <c r="Z933" s="63"/>
      <c r="AA933" s="63"/>
      <c r="AB933" s="63"/>
      <c r="AC933" s="63"/>
      <c r="AD933" s="63"/>
      <c r="AE933" s="63"/>
      <c r="AF933" s="63"/>
      <c r="AG933" s="63"/>
      <c r="AH933" s="413"/>
      <c r="AI933" s="63"/>
    </row>
    <row r="934" spans="1:35" ht="15.75" customHeight="1">
      <c r="A934" s="81"/>
      <c r="B934" s="81"/>
      <c r="C934" s="82"/>
      <c r="D934" s="82"/>
      <c r="E934" s="82"/>
      <c r="F934" s="82"/>
      <c r="G934" s="82"/>
      <c r="H934" s="82"/>
      <c r="I934" s="82"/>
      <c r="J934" s="68"/>
      <c r="K934" s="83"/>
      <c r="L934" s="83"/>
      <c r="M934" s="83"/>
      <c r="N934" s="63"/>
      <c r="O934" s="63"/>
      <c r="P934" s="84"/>
      <c r="Q934" s="250"/>
      <c r="R934" s="80"/>
      <c r="S934" s="250"/>
      <c r="T934" s="80"/>
      <c r="U934" s="80"/>
      <c r="V934" s="63"/>
      <c r="W934" s="85"/>
      <c r="X934" s="63"/>
      <c r="Y934" s="63"/>
      <c r="Z934" s="63"/>
      <c r="AA934" s="63"/>
      <c r="AB934" s="63"/>
      <c r="AC934" s="63"/>
      <c r="AD934" s="63"/>
      <c r="AE934" s="63"/>
      <c r="AF934" s="63"/>
      <c r="AG934" s="63"/>
      <c r="AH934" s="413"/>
      <c r="AI934" s="63"/>
    </row>
    <row r="935" spans="1:35" ht="15.75" customHeight="1">
      <c r="A935" s="81"/>
      <c r="B935" s="81"/>
      <c r="C935" s="82"/>
      <c r="D935" s="82"/>
      <c r="E935" s="82"/>
      <c r="F935" s="82"/>
      <c r="G935" s="82"/>
      <c r="H935" s="82"/>
      <c r="I935" s="82"/>
      <c r="J935" s="68"/>
      <c r="K935" s="83"/>
      <c r="L935" s="83"/>
      <c r="M935" s="83"/>
      <c r="N935" s="63"/>
      <c r="O935" s="63"/>
      <c r="P935" s="84"/>
      <c r="Q935" s="250"/>
      <c r="R935" s="80"/>
      <c r="S935" s="250"/>
      <c r="T935" s="80"/>
      <c r="U935" s="80"/>
      <c r="V935" s="63"/>
      <c r="W935" s="85"/>
      <c r="X935" s="63"/>
      <c r="Y935" s="63"/>
      <c r="Z935" s="63"/>
      <c r="AA935" s="63"/>
      <c r="AB935" s="63"/>
      <c r="AC935" s="63"/>
      <c r="AD935" s="63"/>
      <c r="AE935" s="63"/>
      <c r="AF935" s="63"/>
      <c r="AG935" s="63"/>
      <c r="AH935" s="413"/>
      <c r="AI935" s="63"/>
    </row>
    <row r="936" spans="1:35" ht="15.75" customHeight="1">
      <c r="A936" s="81"/>
      <c r="B936" s="81"/>
      <c r="C936" s="82"/>
      <c r="D936" s="82"/>
      <c r="E936" s="82"/>
      <c r="F936" s="82"/>
      <c r="G936" s="82"/>
      <c r="H936" s="82"/>
      <c r="I936" s="82"/>
      <c r="J936" s="68"/>
      <c r="K936" s="83"/>
      <c r="L936" s="83"/>
      <c r="M936" s="83"/>
      <c r="N936" s="63"/>
      <c r="O936" s="63"/>
      <c r="P936" s="84"/>
      <c r="Q936" s="250"/>
      <c r="R936" s="80"/>
      <c r="S936" s="250"/>
      <c r="T936" s="80"/>
      <c r="U936" s="80"/>
      <c r="V936" s="63"/>
      <c r="W936" s="85"/>
      <c r="X936" s="63"/>
      <c r="Y936" s="63"/>
      <c r="Z936" s="63"/>
      <c r="AA936" s="63"/>
      <c r="AB936" s="63"/>
      <c r="AC936" s="63"/>
      <c r="AD936" s="63"/>
      <c r="AE936" s="63"/>
      <c r="AF936" s="63"/>
      <c r="AG936" s="63"/>
      <c r="AH936" s="413"/>
      <c r="AI936" s="63"/>
    </row>
    <row r="937" spans="1:35" ht="15.75" customHeight="1">
      <c r="A937" s="81"/>
      <c r="B937" s="81"/>
      <c r="C937" s="82"/>
      <c r="D937" s="82"/>
      <c r="E937" s="82"/>
      <c r="F937" s="82"/>
      <c r="G937" s="82"/>
      <c r="H937" s="82"/>
      <c r="I937" s="82"/>
      <c r="J937" s="68"/>
      <c r="K937" s="83"/>
      <c r="L937" s="83"/>
      <c r="M937" s="83"/>
      <c r="N937" s="63"/>
      <c r="O937" s="63"/>
      <c r="P937" s="84"/>
      <c r="Q937" s="250"/>
      <c r="R937" s="80"/>
      <c r="S937" s="250"/>
      <c r="T937" s="80"/>
      <c r="U937" s="80"/>
      <c r="V937" s="63"/>
      <c r="W937" s="85"/>
      <c r="X937" s="63"/>
      <c r="Y937" s="63"/>
      <c r="Z937" s="63"/>
      <c r="AA937" s="63"/>
      <c r="AB937" s="63"/>
      <c r="AC937" s="63"/>
      <c r="AD937" s="63"/>
      <c r="AE937" s="63"/>
      <c r="AF937" s="63"/>
      <c r="AG937" s="63"/>
      <c r="AH937" s="413"/>
      <c r="AI937" s="63"/>
    </row>
    <row r="938" spans="1:35" ht="15.75" customHeight="1">
      <c r="A938" s="81"/>
      <c r="B938" s="81"/>
      <c r="C938" s="82"/>
      <c r="D938" s="82"/>
      <c r="E938" s="82"/>
      <c r="F938" s="82"/>
      <c r="G938" s="82"/>
      <c r="H938" s="82"/>
      <c r="I938" s="82"/>
      <c r="J938" s="68"/>
      <c r="K938" s="83"/>
      <c r="L938" s="83"/>
      <c r="M938" s="83"/>
      <c r="N938" s="63"/>
      <c r="O938" s="63"/>
      <c r="P938" s="84"/>
      <c r="Q938" s="250"/>
      <c r="R938" s="80"/>
      <c r="S938" s="250"/>
      <c r="T938" s="80"/>
      <c r="U938" s="80"/>
      <c r="V938" s="63"/>
      <c r="W938" s="85"/>
      <c r="X938" s="63"/>
      <c r="Y938" s="63"/>
      <c r="Z938" s="63"/>
      <c r="AA938" s="63"/>
      <c r="AB938" s="63"/>
      <c r="AC938" s="63"/>
      <c r="AD938" s="63"/>
      <c r="AE938" s="63"/>
      <c r="AF938" s="63"/>
      <c r="AG938" s="63"/>
      <c r="AH938" s="413"/>
      <c r="AI938" s="63"/>
    </row>
    <row r="939" spans="1:35" ht="15.75" customHeight="1">
      <c r="A939" s="81"/>
      <c r="B939" s="81"/>
      <c r="C939" s="82"/>
      <c r="D939" s="82"/>
      <c r="E939" s="82"/>
      <c r="F939" s="82"/>
      <c r="G939" s="82"/>
      <c r="H939" s="82"/>
      <c r="I939" s="82"/>
      <c r="J939" s="68"/>
      <c r="K939" s="83"/>
      <c r="L939" s="83"/>
      <c r="M939" s="83"/>
      <c r="N939" s="63"/>
      <c r="O939" s="63"/>
      <c r="P939" s="84"/>
      <c r="Q939" s="250"/>
      <c r="R939" s="80"/>
      <c r="S939" s="250"/>
      <c r="T939" s="80"/>
      <c r="U939" s="80"/>
      <c r="V939" s="63"/>
      <c r="W939" s="85"/>
      <c r="X939" s="63"/>
      <c r="Y939" s="63"/>
      <c r="Z939" s="63"/>
      <c r="AA939" s="63"/>
      <c r="AB939" s="63"/>
      <c r="AC939" s="63"/>
      <c r="AD939" s="63"/>
      <c r="AE939" s="63"/>
      <c r="AF939" s="63"/>
      <c r="AG939" s="63"/>
      <c r="AH939" s="413"/>
      <c r="AI939" s="63"/>
    </row>
    <row r="940" spans="1:35" ht="15.75" customHeight="1">
      <c r="A940" s="81"/>
      <c r="B940" s="81"/>
      <c r="C940" s="82"/>
      <c r="D940" s="82"/>
      <c r="E940" s="82"/>
      <c r="F940" s="82"/>
      <c r="G940" s="82"/>
      <c r="H940" s="82"/>
      <c r="I940" s="82"/>
      <c r="J940" s="68"/>
      <c r="K940" s="83"/>
      <c r="L940" s="83"/>
      <c r="M940" s="83"/>
      <c r="N940" s="63"/>
      <c r="O940" s="63"/>
      <c r="P940" s="84"/>
      <c r="Q940" s="250"/>
      <c r="R940" s="80"/>
      <c r="S940" s="250"/>
      <c r="T940" s="80"/>
      <c r="U940" s="80"/>
      <c r="V940" s="63"/>
      <c r="W940" s="85"/>
      <c r="X940" s="63"/>
      <c r="Y940" s="63"/>
      <c r="Z940" s="63"/>
      <c r="AA940" s="63"/>
      <c r="AB940" s="63"/>
      <c r="AC940" s="63"/>
      <c r="AD940" s="63"/>
      <c r="AE940" s="63"/>
      <c r="AF940" s="63"/>
      <c r="AG940" s="63"/>
      <c r="AH940" s="413"/>
      <c r="AI940" s="63"/>
    </row>
    <row r="941" spans="1:35" ht="15.75" customHeight="1">
      <c r="A941" s="81"/>
      <c r="B941" s="81"/>
      <c r="C941" s="82"/>
      <c r="D941" s="82"/>
      <c r="E941" s="82"/>
      <c r="F941" s="82"/>
      <c r="G941" s="82"/>
      <c r="H941" s="82"/>
      <c r="I941" s="82"/>
      <c r="J941" s="68"/>
      <c r="K941" s="83"/>
      <c r="L941" s="83"/>
      <c r="M941" s="83"/>
      <c r="N941" s="63"/>
      <c r="O941" s="63"/>
      <c r="P941" s="84"/>
      <c r="Q941" s="250"/>
      <c r="R941" s="80"/>
      <c r="S941" s="250"/>
      <c r="T941" s="80"/>
      <c r="U941" s="80"/>
      <c r="V941" s="63"/>
      <c r="W941" s="85"/>
      <c r="X941" s="63"/>
      <c r="Y941" s="63"/>
      <c r="Z941" s="63"/>
      <c r="AA941" s="63"/>
      <c r="AB941" s="63"/>
      <c r="AC941" s="63"/>
      <c r="AD941" s="63"/>
      <c r="AE941" s="63"/>
      <c r="AF941" s="63"/>
      <c r="AG941" s="63"/>
      <c r="AH941" s="413"/>
      <c r="AI941" s="63"/>
    </row>
    <row r="942" spans="1:35" ht="15.75" customHeight="1">
      <c r="A942" s="81"/>
      <c r="B942" s="81"/>
      <c r="C942" s="82"/>
      <c r="D942" s="82"/>
      <c r="E942" s="82"/>
      <c r="F942" s="82"/>
      <c r="G942" s="82"/>
      <c r="H942" s="82"/>
      <c r="I942" s="82"/>
      <c r="J942" s="68"/>
      <c r="K942" s="83"/>
      <c r="L942" s="83"/>
      <c r="M942" s="83"/>
      <c r="N942" s="63"/>
      <c r="O942" s="63"/>
      <c r="P942" s="84"/>
      <c r="Q942" s="250"/>
      <c r="R942" s="80"/>
      <c r="S942" s="250"/>
      <c r="T942" s="80"/>
      <c r="U942" s="80"/>
      <c r="V942" s="63"/>
      <c r="W942" s="85"/>
      <c r="X942" s="63"/>
      <c r="Y942" s="63"/>
      <c r="Z942" s="63"/>
      <c r="AA942" s="63"/>
      <c r="AB942" s="63"/>
      <c r="AC942" s="63"/>
      <c r="AD942" s="63"/>
      <c r="AE942" s="63"/>
      <c r="AF942" s="63"/>
      <c r="AG942" s="63"/>
      <c r="AH942" s="413"/>
      <c r="AI942" s="63"/>
    </row>
    <row r="943" spans="1:35" ht="15.75" customHeight="1">
      <c r="A943" s="81"/>
      <c r="B943" s="81"/>
      <c r="C943" s="82"/>
      <c r="D943" s="82"/>
      <c r="E943" s="82"/>
      <c r="F943" s="82"/>
      <c r="G943" s="82"/>
      <c r="H943" s="82"/>
      <c r="I943" s="82"/>
      <c r="J943" s="68"/>
      <c r="K943" s="83"/>
      <c r="L943" s="83"/>
      <c r="M943" s="83"/>
      <c r="N943" s="63"/>
      <c r="O943" s="63"/>
      <c r="P943" s="84"/>
      <c r="Q943" s="250"/>
      <c r="R943" s="80"/>
      <c r="S943" s="250"/>
      <c r="T943" s="80"/>
      <c r="U943" s="80"/>
      <c r="V943" s="63"/>
      <c r="W943" s="85"/>
      <c r="X943" s="63"/>
      <c r="Y943" s="63"/>
      <c r="Z943" s="63"/>
      <c r="AA943" s="63"/>
      <c r="AB943" s="63"/>
      <c r="AC943" s="63"/>
      <c r="AD943" s="63"/>
      <c r="AE943" s="63"/>
      <c r="AF943" s="63"/>
      <c r="AG943" s="63"/>
      <c r="AH943" s="413"/>
      <c r="AI943" s="63"/>
    </row>
    <row r="944" spans="1:35" ht="15.75" customHeight="1">
      <c r="A944" s="81"/>
      <c r="B944" s="81"/>
      <c r="C944" s="82"/>
      <c r="D944" s="82"/>
      <c r="E944" s="82"/>
      <c r="F944" s="82"/>
      <c r="G944" s="82"/>
      <c r="H944" s="82"/>
      <c r="I944" s="82"/>
      <c r="J944" s="68"/>
      <c r="K944" s="83"/>
      <c r="L944" s="83"/>
      <c r="M944" s="83"/>
      <c r="N944" s="63"/>
      <c r="O944" s="63"/>
      <c r="P944" s="84"/>
      <c r="Q944" s="250"/>
      <c r="R944" s="80"/>
      <c r="S944" s="250"/>
      <c r="T944" s="80"/>
      <c r="U944" s="80"/>
      <c r="V944" s="63"/>
      <c r="W944" s="85"/>
      <c r="X944" s="63"/>
      <c r="Y944" s="63"/>
      <c r="Z944" s="63"/>
      <c r="AA944" s="63"/>
      <c r="AB944" s="63"/>
      <c r="AC944" s="63"/>
      <c r="AD944" s="63"/>
      <c r="AE944" s="63"/>
      <c r="AF944" s="63"/>
      <c r="AG944" s="63"/>
      <c r="AH944" s="413"/>
      <c r="AI944" s="63"/>
    </row>
    <row r="945" spans="1:35" ht="15.75" customHeight="1">
      <c r="A945" s="81"/>
      <c r="B945" s="81"/>
      <c r="C945" s="82"/>
      <c r="D945" s="82"/>
      <c r="E945" s="82"/>
      <c r="F945" s="82"/>
      <c r="G945" s="82"/>
      <c r="H945" s="82"/>
      <c r="I945" s="82"/>
      <c r="J945" s="68"/>
      <c r="K945" s="83"/>
      <c r="L945" s="83"/>
      <c r="M945" s="83"/>
      <c r="N945" s="63"/>
      <c r="O945" s="63"/>
      <c r="P945" s="84"/>
      <c r="Q945" s="250"/>
      <c r="R945" s="80"/>
      <c r="S945" s="250"/>
      <c r="T945" s="80"/>
      <c r="U945" s="80"/>
      <c r="V945" s="63"/>
      <c r="W945" s="85"/>
      <c r="X945" s="63"/>
      <c r="Y945" s="63"/>
      <c r="Z945" s="63"/>
      <c r="AA945" s="63"/>
      <c r="AB945" s="63"/>
      <c r="AC945" s="63"/>
      <c r="AD945" s="63"/>
      <c r="AE945" s="63"/>
      <c r="AF945" s="63"/>
      <c r="AG945" s="63"/>
      <c r="AH945" s="413"/>
      <c r="AI945" s="63"/>
    </row>
    <row r="946" spans="1:35" ht="15.75" customHeight="1">
      <c r="A946" s="81"/>
      <c r="B946" s="81"/>
      <c r="C946" s="82"/>
      <c r="D946" s="82"/>
      <c r="E946" s="82"/>
      <c r="F946" s="82"/>
      <c r="G946" s="82"/>
      <c r="H946" s="82"/>
      <c r="I946" s="82"/>
      <c r="J946" s="68"/>
      <c r="K946" s="83"/>
      <c r="L946" s="83"/>
      <c r="M946" s="83"/>
      <c r="N946" s="63"/>
      <c r="O946" s="63"/>
      <c r="P946" s="84"/>
      <c r="Q946" s="250"/>
      <c r="R946" s="80"/>
      <c r="S946" s="250"/>
      <c r="T946" s="80"/>
      <c r="U946" s="80"/>
      <c r="V946" s="63"/>
      <c r="W946" s="85"/>
      <c r="X946" s="63"/>
      <c r="Y946" s="63"/>
      <c r="Z946" s="63"/>
      <c r="AA946" s="63"/>
      <c r="AB946" s="63"/>
      <c r="AC946" s="63"/>
      <c r="AD946" s="63"/>
      <c r="AE946" s="63"/>
      <c r="AF946" s="63"/>
      <c r="AG946" s="63"/>
      <c r="AH946" s="413"/>
      <c r="AI946" s="63"/>
    </row>
    <row r="947" spans="1:35" ht="15.75" customHeight="1">
      <c r="A947" s="81"/>
      <c r="B947" s="81"/>
      <c r="C947" s="82"/>
      <c r="D947" s="82"/>
      <c r="E947" s="82"/>
      <c r="F947" s="82"/>
      <c r="G947" s="82"/>
      <c r="H947" s="82"/>
      <c r="I947" s="82"/>
      <c r="J947" s="68"/>
      <c r="K947" s="83"/>
      <c r="L947" s="83"/>
      <c r="M947" s="83"/>
      <c r="N947" s="63"/>
      <c r="O947" s="63"/>
      <c r="P947" s="84"/>
      <c r="Q947" s="250"/>
      <c r="R947" s="80"/>
      <c r="S947" s="250"/>
      <c r="T947" s="80"/>
      <c r="U947" s="80"/>
      <c r="V947" s="63"/>
      <c r="W947" s="85"/>
      <c r="X947" s="63"/>
      <c r="Y947" s="63"/>
      <c r="Z947" s="63"/>
      <c r="AA947" s="63"/>
      <c r="AB947" s="63"/>
      <c r="AC947" s="63"/>
      <c r="AD947" s="63"/>
      <c r="AE947" s="63"/>
      <c r="AF947" s="63"/>
      <c r="AG947" s="63"/>
      <c r="AH947" s="413"/>
      <c r="AI947" s="63"/>
    </row>
    <row r="948" spans="1:35" ht="15.75" customHeight="1">
      <c r="A948" s="81"/>
      <c r="B948" s="81"/>
      <c r="C948" s="82"/>
      <c r="D948" s="82"/>
      <c r="E948" s="82"/>
      <c r="F948" s="82"/>
      <c r="G948" s="82"/>
      <c r="H948" s="82"/>
      <c r="I948" s="82"/>
      <c r="J948" s="68"/>
      <c r="K948" s="83"/>
      <c r="L948" s="83"/>
      <c r="M948" s="83"/>
      <c r="N948" s="63"/>
      <c r="O948" s="63"/>
      <c r="P948" s="84"/>
      <c r="Q948" s="250"/>
      <c r="R948" s="80"/>
      <c r="S948" s="250"/>
      <c r="T948" s="80"/>
      <c r="U948" s="80"/>
      <c r="V948" s="63"/>
      <c r="W948" s="85"/>
      <c r="X948" s="63"/>
      <c r="Y948" s="63"/>
      <c r="Z948" s="63"/>
      <c r="AA948" s="63"/>
      <c r="AB948" s="63"/>
      <c r="AC948" s="63"/>
      <c r="AD948" s="63"/>
      <c r="AE948" s="63"/>
      <c r="AF948" s="63"/>
      <c r="AG948" s="63"/>
      <c r="AH948" s="413"/>
      <c r="AI948" s="63"/>
    </row>
    <row r="949" spans="1:35" ht="15.75" customHeight="1">
      <c r="A949" s="81"/>
      <c r="B949" s="81"/>
      <c r="C949" s="82"/>
      <c r="D949" s="82"/>
      <c r="E949" s="82"/>
      <c r="F949" s="82"/>
      <c r="G949" s="82"/>
      <c r="H949" s="82"/>
      <c r="I949" s="82"/>
      <c r="J949" s="68"/>
      <c r="K949" s="83"/>
      <c r="L949" s="83"/>
      <c r="M949" s="83"/>
      <c r="N949" s="63"/>
      <c r="O949" s="63"/>
      <c r="P949" s="84"/>
      <c r="Q949" s="250"/>
      <c r="R949" s="80"/>
      <c r="S949" s="250"/>
      <c r="T949" s="80"/>
      <c r="U949" s="80"/>
      <c r="V949" s="63"/>
      <c r="W949" s="85"/>
      <c r="X949" s="63"/>
      <c r="Y949" s="63"/>
      <c r="Z949" s="63"/>
      <c r="AA949" s="63"/>
      <c r="AB949" s="63"/>
      <c r="AC949" s="63"/>
      <c r="AD949" s="63"/>
      <c r="AE949" s="63"/>
      <c r="AF949" s="63"/>
      <c r="AG949" s="63"/>
      <c r="AH949" s="413"/>
      <c r="AI949" s="63"/>
    </row>
    <row r="950" spans="1:35" ht="15.75" customHeight="1">
      <c r="A950" s="81"/>
      <c r="B950" s="81"/>
      <c r="C950" s="82"/>
      <c r="D950" s="82"/>
      <c r="E950" s="82"/>
      <c r="F950" s="82"/>
      <c r="G950" s="82"/>
      <c r="H950" s="82"/>
      <c r="I950" s="82"/>
      <c r="J950" s="68"/>
      <c r="K950" s="83"/>
      <c r="L950" s="83"/>
      <c r="M950" s="83"/>
      <c r="N950" s="63"/>
      <c r="O950" s="63"/>
      <c r="P950" s="84"/>
      <c r="Q950" s="250"/>
      <c r="R950" s="80"/>
      <c r="S950" s="250"/>
      <c r="T950" s="80"/>
      <c r="U950" s="80"/>
      <c r="V950" s="63"/>
      <c r="W950" s="85"/>
      <c r="X950" s="63"/>
      <c r="Y950" s="63"/>
      <c r="Z950" s="63"/>
      <c r="AA950" s="63"/>
      <c r="AB950" s="63"/>
      <c r="AC950" s="63"/>
      <c r="AD950" s="63"/>
      <c r="AE950" s="63"/>
      <c r="AF950" s="63"/>
      <c r="AG950" s="63"/>
      <c r="AH950" s="413"/>
      <c r="AI950" s="63"/>
    </row>
    <row r="951" spans="1:35" ht="15.75" customHeight="1">
      <c r="A951" s="81"/>
      <c r="B951" s="81"/>
      <c r="C951" s="82"/>
      <c r="D951" s="82"/>
      <c r="E951" s="82"/>
      <c r="F951" s="82"/>
      <c r="G951" s="82"/>
      <c r="H951" s="82"/>
      <c r="I951" s="82"/>
      <c r="J951" s="68"/>
      <c r="K951" s="83"/>
      <c r="L951" s="83"/>
      <c r="M951" s="83"/>
      <c r="N951" s="63"/>
      <c r="O951" s="63"/>
      <c r="P951" s="84"/>
      <c r="Q951" s="250"/>
      <c r="R951" s="80"/>
      <c r="S951" s="250"/>
      <c r="T951" s="80"/>
      <c r="U951" s="80"/>
      <c r="V951" s="63"/>
      <c r="W951" s="85"/>
      <c r="X951" s="63"/>
      <c r="Y951" s="63"/>
      <c r="Z951" s="63"/>
      <c r="AA951" s="63"/>
      <c r="AB951" s="63"/>
      <c r="AC951" s="63"/>
      <c r="AD951" s="63"/>
      <c r="AE951" s="63"/>
      <c r="AF951" s="63"/>
      <c r="AG951" s="63"/>
      <c r="AH951" s="413"/>
      <c r="AI951" s="63"/>
    </row>
    <row r="952" spans="1:35" ht="15.75" customHeight="1">
      <c r="A952" s="81"/>
      <c r="B952" s="81"/>
      <c r="C952" s="82"/>
      <c r="D952" s="82"/>
      <c r="E952" s="82"/>
      <c r="F952" s="82"/>
      <c r="G952" s="82"/>
      <c r="H952" s="82"/>
      <c r="I952" s="82"/>
      <c r="J952" s="68"/>
      <c r="K952" s="83"/>
      <c r="L952" s="83"/>
      <c r="M952" s="83"/>
      <c r="N952" s="63"/>
      <c r="O952" s="63"/>
      <c r="P952" s="84"/>
      <c r="Q952" s="250"/>
      <c r="R952" s="80"/>
      <c r="S952" s="250"/>
      <c r="T952" s="80"/>
      <c r="U952" s="80"/>
      <c r="V952" s="63"/>
      <c r="W952" s="85"/>
      <c r="X952" s="63"/>
      <c r="Y952" s="63"/>
      <c r="Z952" s="63"/>
      <c r="AA952" s="63"/>
      <c r="AB952" s="63"/>
      <c r="AC952" s="63"/>
      <c r="AD952" s="63"/>
      <c r="AE952" s="63"/>
      <c r="AF952" s="63"/>
      <c r="AG952" s="63"/>
      <c r="AH952" s="413"/>
      <c r="AI952" s="63"/>
    </row>
    <row r="953" spans="1:35" ht="15.75" customHeight="1">
      <c r="A953" s="81"/>
      <c r="B953" s="81"/>
      <c r="C953" s="82"/>
      <c r="D953" s="82"/>
      <c r="E953" s="82"/>
      <c r="F953" s="82"/>
      <c r="G953" s="82"/>
      <c r="H953" s="82"/>
      <c r="I953" s="82"/>
      <c r="J953" s="68"/>
      <c r="K953" s="83"/>
      <c r="L953" s="83"/>
      <c r="M953" s="83"/>
      <c r="N953" s="63"/>
      <c r="O953" s="63"/>
      <c r="P953" s="84"/>
      <c r="Q953" s="250"/>
      <c r="R953" s="80"/>
      <c r="S953" s="250"/>
      <c r="T953" s="80"/>
      <c r="U953" s="80"/>
      <c r="V953" s="63"/>
      <c r="W953" s="85"/>
      <c r="X953" s="63"/>
      <c r="Y953" s="63"/>
      <c r="Z953" s="63"/>
      <c r="AA953" s="63"/>
      <c r="AB953" s="63"/>
      <c r="AC953" s="63"/>
      <c r="AD953" s="63"/>
      <c r="AE953" s="63"/>
      <c r="AF953" s="63"/>
      <c r="AG953" s="63"/>
      <c r="AH953" s="413"/>
      <c r="AI953" s="63"/>
    </row>
    <row r="954" spans="1:35" ht="15.75" customHeight="1">
      <c r="A954" s="81"/>
      <c r="B954" s="81"/>
      <c r="C954" s="82"/>
      <c r="D954" s="82"/>
      <c r="E954" s="82"/>
      <c r="F954" s="82"/>
      <c r="G954" s="82"/>
      <c r="H954" s="82"/>
      <c r="I954" s="82"/>
      <c r="J954" s="68"/>
      <c r="K954" s="83"/>
      <c r="L954" s="83"/>
      <c r="M954" s="83"/>
      <c r="N954" s="63"/>
      <c r="O954" s="63"/>
      <c r="P954" s="84"/>
      <c r="Q954" s="250"/>
      <c r="R954" s="80"/>
      <c r="S954" s="250"/>
      <c r="T954" s="80"/>
      <c r="U954" s="80"/>
      <c r="V954" s="63"/>
      <c r="W954" s="85"/>
      <c r="X954" s="63"/>
      <c r="Y954" s="63"/>
      <c r="Z954" s="63"/>
      <c r="AA954" s="63"/>
      <c r="AB954" s="63"/>
      <c r="AC954" s="63"/>
      <c r="AD954" s="63"/>
      <c r="AE954" s="63"/>
      <c r="AF954" s="63"/>
      <c r="AG954" s="63"/>
      <c r="AH954" s="413"/>
      <c r="AI954" s="63"/>
    </row>
    <row r="955" spans="1:35" ht="15.75" customHeight="1">
      <c r="A955" s="81"/>
      <c r="B955" s="81"/>
      <c r="C955" s="82"/>
      <c r="D955" s="82"/>
      <c r="E955" s="82"/>
      <c r="F955" s="82"/>
      <c r="G955" s="82"/>
      <c r="H955" s="82"/>
      <c r="I955" s="82"/>
      <c r="J955" s="68"/>
      <c r="K955" s="83"/>
      <c r="L955" s="83"/>
      <c r="M955" s="83"/>
      <c r="N955" s="63"/>
      <c r="O955" s="63"/>
      <c r="P955" s="84"/>
      <c r="Q955" s="250"/>
      <c r="R955" s="80"/>
      <c r="S955" s="250"/>
      <c r="T955" s="80"/>
      <c r="U955" s="80"/>
      <c r="V955" s="63"/>
      <c r="W955" s="85"/>
      <c r="X955" s="63"/>
      <c r="Y955" s="63"/>
      <c r="Z955" s="63"/>
      <c r="AA955" s="63"/>
      <c r="AB955" s="63"/>
      <c r="AC955" s="63"/>
      <c r="AD955" s="63"/>
      <c r="AE955" s="63"/>
      <c r="AF955" s="63"/>
      <c r="AG955" s="63"/>
      <c r="AH955" s="413"/>
      <c r="AI955" s="63"/>
    </row>
    <row r="956" spans="1:35" ht="15.75" customHeight="1">
      <c r="A956" s="81"/>
      <c r="B956" s="81"/>
      <c r="C956" s="82"/>
      <c r="D956" s="82"/>
      <c r="E956" s="82"/>
      <c r="F956" s="82"/>
      <c r="G956" s="82"/>
      <c r="H956" s="82"/>
      <c r="I956" s="82"/>
      <c r="J956" s="68"/>
      <c r="K956" s="83"/>
      <c r="L956" s="83"/>
      <c r="M956" s="83"/>
      <c r="N956" s="63"/>
      <c r="O956" s="63"/>
      <c r="P956" s="84"/>
      <c r="Q956" s="250"/>
      <c r="R956" s="80"/>
      <c r="S956" s="250"/>
      <c r="T956" s="80"/>
      <c r="U956" s="80"/>
      <c r="V956" s="63"/>
      <c r="W956" s="85"/>
      <c r="X956" s="63"/>
      <c r="Y956" s="63"/>
      <c r="Z956" s="63"/>
      <c r="AA956" s="63"/>
      <c r="AB956" s="63"/>
      <c r="AC956" s="63"/>
      <c r="AD956" s="63"/>
      <c r="AE956" s="63"/>
      <c r="AF956" s="63"/>
      <c r="AG956" s="63"/>
      <c r="AH956" s="413"/>
      <c r="AI956" s="63"/>
    </row>
    <row r="957" spans="1:35" ht="15.75" customHeight="1">
      <c r="A957" s="81"/>
      <c r="B957" s="81"/>
      <c r="C957" s="82"/>
      <c r="D957" s="82"/>
      <c r="E957" s="82"/>
      <c r="F957" s="82"/>
      <c r="G957" s="82"/>
      <c r="H957" s="82"/>
      <c r="I957" s="82"/>
      <c r="J957" s="68"/>
      <c r="K957" s="83"/>
      <c r="L957" s="83"/>
      <c r="M957" s="83"/>
      <c r="N957" s="63"/>
      <c r="O957" s="63"/>
      <c r="P957" s="84"/>
      <c r="Q957" s="250"/>
      <c r="R957" s="80"/>
      <c r="S957" s="250"/>
      <c r="T957" s="80"/>
      <c r="U957" s="80"/>
      <c r="V957" s="63"/>
      <c r="W957" s="85"/>
      <c r="X957" s="63"/>
      <c r="Y957" s="63"/>
      <c r="Z957" s="63"/>
      <c r="AA957" s="63"/>
      <c r="AB957" s="63"/>
      <c r="AC957" s="63"/>
      <c r="AD957" s="63"/>
      <c r="AE957" s="63"/>
      <c r="AF957" s="63"/>
      <c r="AG957" s="63"/>
      <c r="AH957" s="413"/>
      <c r="AI957" s="63"/>
    </row>
    <row r="958" spans="1:35" ht="15.75" customHeight="1">
      <c r="A958" s="81"/>
      <c r="B958" s="81"/>
      <c r="C958" s="82"/>
      <c r="D958" s="82"/>
      <c r="E958" s="82"/>
      <c r="F958" s="82"/>
      <c r="G958" s="82"/>
      <c r="H958" s="82"/>
      <c r="I958" s="82"/>
      <c r="J958" s="68"/>
      <c r="K958" s="83"/>
      <c r="L958" s="83"/>
      <c r="M958" s="83"/>
      <c r="N958" s="63"/>
      <c r="O958" s="63"/>
      <c r="P958" s="84"/>
      <c r="Q958" s="250"/>
      <c r="R958" s="80"/>
      <c r="S958" s="250"/>
      <c r="T958" s="80"/>
      <c r="U958" s="80"/>
      <c r="V958" s="63"/>
      <c r="W958" s="85"/>
      <c r="X958" s="63"/>
      <c r="Y958" s="63"/>
      <c r="Z958" s="63"/>
      <c r="AA958" s="63"/>
      <c r="AB958" s="63"/>
      <c r="AC958" s="63"/>
      <c r="AD958" s="63"/>
      <c r="AE958" s="63"/>
      <c r="AF958" s="63"/>
      <c r="AG958" s="63"/>
      <c r="AH958" s="413"/>
      <c r="AI958" s="63"/>
    </row>
    <row r="959" spans="1:35" ht="15.75" customHeight="1">
      <c r="A959" s="81"/>
      <c r="B959" s="81"/>
      <c r="C959" s="82"/>
      <c r="D959" s="82"/>
      <c r="E959" s="82"/>
      <c r="F959" s="82"/>
      <c r="G959" s="82"/>
      <c r="H959" s="82"/>
      <c r="I959" s="82"/>
      <c r="J959" s="68"/>
      <c r="K959" s="83"/>
      <c r="L959" s="83"/>
      <c r="M959" s="83"/>
      <c r="N959" s="63"/>
      <c r="O959" s="63"/>
      <c r="P959" s="84"/>
      <c r="Q959" s="250"/>
      <c r="R959" s="80"/>
      <c r="S959" s="250"/>
      <c r="T959" s="80"/>
      <c r="U959" s="80"/>
      <c r="V959" s="63"/>
      <c r="W959" s="85"/>
      <c r="X959" s="63"/>
      <c r="Y959" s="63"/>
      <c r="Z959" s="63"/>
      <c r="AA959" s="63"/>
      <c r="AB959" s="63"/>
      <c r="AC959" s="63"/>
      <c r="AD959" s="63"/>
      <c r="AE959" s="63"/>
      <c r="AF959" s="63"/>
      <c r="AG959" s="63"/>
      <c r="AH959" s="413"/>
      <c r="AI959" s="63"/>
    </row>
    <row r="960" spans="1:35" ht="15.75" customHeight="1">
      <c r="A960" s="81"/>
      <c r="B960" s="81"/>
      <c r="C960" s="82"/>
      <c r="D960" s="82"/>
      <c r="E960" s="82"/>
      <c r="F960" s="82"/>
      <c r="G960" s="82"/>
      <c r="H960" s="82"/>
      <c r="I960" s="82"/>
      <c r="J960" s="68"/>
      <c r="K960" s="83"/>
      <c r="L960" s="83"/>
      <c r="M960" s="83"/>
      <c r="N960" s="63"/>
      <c r="O960" s="63"/>
      <c r="P960" s="84"/>
      <c r="Q960" s="250"/>
      <c r="R960" s="80"/>
      <c r="S960" s="250"/>
      <c r="T960" s="80"/>
      <c r="U960" s="80"/>
      <c r="V960" s="63"/>
      <c r="W960" s="85"/>
      <c r="X960" s="63"/>
      <c r="Y960" s="63"/>
      <c r="Z960" s="63"/>
      <c r="AA960" s="63"/>
      <c r="AB960" s="63"/>
      <c r="AC960" s="63"/>
      <c r="AD960" s="63"/>
      <c r="AE960" s="63"/>
      <c r="AF960" s="63"/>
      <c r="AG960" s="63"/>
      <c r="AH960" s="413"/>
      <c r="AI960" s="63"/>
    </row>
    <row r="961" spans="1:35" ht="15.75" customHeight="1">
      <c r="A961" s="81"/>
      <c r="B961" s="81"/>
      <c r="C961" s="82"/>
      <c r="D961" s="82"/>
      <c r="E961" s="82"/>
      <c r="F961" s="82"/>
      <c r="G961" s="82"/>
      <c r="H961" s="82"/>
      <c r="I961" s="82"/>
      <c r="J961" s="68"/>
      <c r="K961" s="83"/>
      <c r="L961" s="83"/>
      <c r="M961" s="83"/>
      <c r="N961" s="63"/>
      <c r="O961" s="63"/>
      <c r="P961" s="84"/>
      <c r="Q961" s="250"/>
      <c r="R961" s="80"/>
      <c r="S961" s="250"/>
      <c r="T961" s="80"/>
      <c r="U961" s="80"/>
      <c r="V961" s="63"/>
      <c r="W961" s="85"/>
      <c r="X961" s="63"/>
      <c r="Y961" s="63"/>
      <c r="Z961" s="63"/>
      <c r="AA961" s="63"/>
      <c r="AB961" s="63"/>
      <c r="AC961" s="63"/>
      <c r="AD961" s="63"/>
      <c r="AE961" s="63"/>
      <c r="AF961" s="63"/>
      <c r="AG961" s="63"/>
      <c r="AH961" s="413"/>
      <c r="AI961" s="63"/>
    </row>
    <row r="962" spans="1:35" ht="15.75" customHeight="1">
      <c r="A962" s="81"/>
      <c r="B962" s="81"/>
      <c r="C962" s="82"/>
      <c r="D962" s="82"/>
      <c r="E962" s="82"/>
      <c r="F962" s="82"/>
      <c r="G962" s="82"/>
      <c r="H962" s="82"/>
      <c r="I962" s="82"/>
      <c r="J962" s="68"/>
      <c r="K962" s="83"/>
      <c r="L962" s="83"/>
      <c r="M962" s="83"/>
      <c r="N962" s="63"/>
      <c r="O962" s="63"/>
      <c r="P962" s="84"/>
      <c r="Q962" s="250"/>
      <c r="R962" s="80"/>
      <c r="S962" s="250"/>
      <c r="T962" s="80"/>
      <c r="U962" s="80"/>
      <c r="V962" s="63"/>
      <c r="W962" s="85"/>
      <c r="X962" s="63"/>
      <c r="Y962" s="63"/>
      <c r="Z962" s="63"/>
      <c r="AA962" s="63"/>
      <c r="AB962" s="63"/>
      <c r="AC962" s="63"/>
      <c r="AD962" s="63"/>
      <c r="AE962" s="63"/>
      <c r="AF962" s="63"/>
      <c r="AG962" s="63"/>
      <c r="AH962" s="413"/>
      <c r="AI962" s="63"/>
    </row>
    <row r="963" spans="1:35" ht="15.75" customHeight="1">
      <c r="A963" s="81"/>
      <c r="B963" s="81"/>
      <c r="C963" s="82"/>
      <c r="D963" s="82"/>
      <c r="E963" s="82"/>
      <c r="F963" s="82"/>
      <c r="G963" s="82"/>
      <c r="H963" s="82"/>
      <c r="I963" s="82"/>
      <c r="J963" s="68"/>
      <c r="K963" s="83"/>
      <c r="L963" s="83"/>
      <c r="M963" s="83"/>
      <c r="N963" s="63"/>
      <c r="O963" s="63"/>
      <c r="P963" s="84"/>
      <c r="Q963" s="250"/>
      <c r="R963" s="80"/>
      <c r="S963" s="250"/>
      <c r="T963" s="80"/>
      <c r="U963" s="80"/>
      <c r="V963" s="63"/>
      <c r="W963" s="85"/>
      <c r="X963" s="63"/>
      <c r="Y963" s="63"/>
      <c r="Z963" s="63"/>
      <c r="AA963" s="63"/>
      <c r="AB963" s="63"/>
      <c r="AC963" s="63"/>
      <c r="AD963" s="63"/>
      <c r="AE963" s="63"/>
      <c r="AF963" s="63"/>
      <c r="AG963" s="63"/>
      <c r="AH963" s="413"/>
      <c r="AI963" s="63"/>
    </row>
    <row r="964" spans="1:35" ht="15.75" customHeight="1">
      <c r="A964" s="81"/>
      <c r="B964" s="81"/>
      <c r="C964" s="82"/>
      <c r="D964" s="82"/>
      <c r="E964" s="82"/>
      <c r="F964" s="82"/>
      <c r="G964" s="82"/>
      <c r="H964" s="82"/>
      <c r="I964" s="82"/>
      <c r="J964" s="68"/>
      <c r="K964" s="83"/>
      <c r="L964" s="83"/>
      <c r="M964" s="83"/>
      <c r="N964" s="63"/>
      <c r="O964" s="63"/>
      <c r="P964" s="84"/>
      <c r="Q964" s="250"/>
      <c r="R964" s="80"/>
      <c r="S964" s="250"/>
      <c r="T964" s="80"/>
      <c r="U964" s="80"/>
      <c r="V964" s="63"/>
      <c r="W964" s="85"/>
      <c r="X964" s="63"/>
      <c r="Y964" s="63"/>
      <c r="Z964" s="63"/>
      <c r="AA964" s="63"/>
      <c r="AB964" s="63"/>
      <c r="AC964" s="63"/>
      <c r="AD964" s="63"/>
      <c r="AE964" s="63"/>
      <c r="AF964" s="63"/>
      <c r="AG964" s="63"/>
      <c r="AH964" s="413"/>
      <c r="AI964" s="63"/>
    </row>
    <row r="965" spans="1:35" ht="15.75" customHeight="1">
      <c r="A965" s="81"/>
      <c r="B965" s="81"/>
      <c r="C965" s="82"/>
      <c r="D965" s="82"/>
      <c r="E965" s="82"/>
      <c r="F965" s="82"/>
      <c r="G965" s="82"/>
      <c r="H965" s="82"/>
      <c r="I965" s="82"/>
      <c r="J965" s="68"/>
      <c r="K965" s="83"/>
      <c r="L965" s="83"/>
      <c r="M965" s="83"/>
      <c r="N965" s="63"/>
      <c r="O965" s="63"/>
      <c r="P965" s="84"/>
      <c r="Q965" s="250"/>
      <c r="R965" s="80"/>
      <c r="S965" s="250"/>
      <c r="T965" s="80"/>
      <c r="U965" s="80"/>
      <c r="V965" s="63"/>
      <c r="W965" s="85"/>
      <c r="X965" s="63"/>
      <c r="Y965" s="63"/>
      <c r="Z965" s="63"/>
      <c r="AA965" s="63"/>
      <c r="AB965" s="63"/>
      <c r="AC965" s="63"/>
      <c r="AD965" s="63"/>
      <c r="AE965" s="63"/>
      <c r="AF965" s="63"/>
      <c r="AG965" s="63"/>
      <c r="AH965" s="413"/>
      <c r="AI965" s="63"/>
    </row>
    <row r="966" spans="1:35" ht="15.75" customHeight="1">
      <c r="A966" s="81"/>
      <c r="B966" s="81"/>
      <c r="C966" s="82"/>
      <c r="D966" s="82"/>
      <c r="E966" s="82"/>
      <c r="F966" s="82"/>
      <c r="G966" s="82"/>
      <c r="H966" s="82"/>
      <c r="I966" s="82"/>
      <c r="J966" s="68"/>
      <c r="K966" s="83"/>
      <c r="L966" s="83"/>
      <c r="M966" s="83"/>
      <c r="N966" s="63"/>
      <c r="O966" s="63"/>
      <c r="P966" s="84"/>
      <c r="Q966" s="250"/>
      <c r="R966" s="80"/>
      <c r="S966" s="250"/>
      <c r="T966" s="80"/>
      <c r="U966" s="80"/>
      <c r="V966" s="63"/>
      <c r="W966" s="85"/>
      <c r="X966" s="63"/>
      <c r="Y966" s="63"/>
      <c r="Z966" s="63"/>
      <c r="AA966" s="63"/>
      <c r="AB966" s="63"/>
      <c r="AC966" s="63"/>
      <c r="AD966" s="63"/>
      <c r="AE966" s="63"/>
      <c r="AF966" s="63"/>
      <c r="AG966" s="63"/>
      <c r="AH966" s="413"/>
      <c r="AI966" s="63"/>
    </row>
    <row r="967" spans="1:35" ht="15.75" customHeight="1">
      <c r="A967" s="81"/>
      <c r="B967" s="81"/>
      <c r="C967" s="82"/>
      <c r="D967" s="82"/>
      <c r="E967" s="82"/>
      <c r="F967" s="82"/>
      <c r="G967" s="82"/>
      <c r="H967" s="82"/>
      <c r="I967" s="82"/>
      <c r="J967" s="68"/>
      <c r="K967" s="83"/>
      <c r="L967" s="83"/>
      <c r="M967" s="83"/>
      <c r="N967" s="63"/>
      <c r="O967" s="63"/>
      <c r="P967" s="84"/>
      <c r="Q967" s="250"/>
      <c r="R967" s="80"/>
      <c r="S967" s="250"/>
      <c r="T967" s="80"/>
      <c r="U967" s="80"/>
      <c r="V967" s="63"/>
      <c r="W967" s="85"/>
      <c r="X967" s="63"/>
      <c r="Y967" s="63"/>
      <c r="Z967" s="63"/>
      <c r="AA967" s="63"/>
      <c r="AB967" s="63"/>
      <c r="AC967" s="63"/>
      <c r="AD967" s="63"/>
      <c r="AE967" s="63"/>
      <c r="AF967" s="63"/>
      <c r="AG967" s="63"/>
      <c r="AH967" s="413"/>
      <c r="AI967" s="63"/>
    </row>
    <row r="968" spans="1:35" ht="15.75" customHeight="1">
      <c r="A968" s="81"/>
      <c r="B968" s="81"/>
      <c r="C968" s="82"/>
      <c r="D968" s="82"/>
      <c r="E968" s="82"/>
      <c r="F968" s="82"/>
      <c r="G968" s="82"/>
      <c r="H968" s="82"/>
      <c r="I968" s="82"/>
      <c r="J968" s="68"/>
      <c r="K968" s="83"/>
      <c r="L968" s="83"/>
      <c r="M968" s="83"/>
      <c r="N968" s="63"/>
      <c r="O968" s="63"/>
      <c r="P968" s="84"/>
      <c r="Q968" s="250"/>
      <c r="R968" s="80"/>
      <c r="S968" s="250"/>
      <c r="T968" s="80"/>
      <c r="U968" s="80"/>
      <c r="V968" s="63"/>
      <c r="W968" s="85"/>
      <c r="X968" s="63"/>
      <c r="Y968" s="63"/>
      <c r="Z968" s="63"/>
      <c r="AA968" s="63"/>
      <c r="AB968" s="63"/>
      <c r="AC968" s="63"/>
      <c r="AD968" s="63"/>
      <c r="AE968" s="63"/>
      <c r="AF968" s="63"/>
      <c r="AG968" s="63"/>
      <c r="AH968" s="413"/>
      <c r="AI968" s="63"/>
    </row>
    <row r="969" spans="1:35" ht="15.75" customHeight="1">
      <c r="A969" s="81"/>
      <c r="B969" s="81"/>
      <c r="C969" s="82"/>
      <c r="D969" s="82"/>
      <c r="E969" s="82"/>
      <c r="F969" s="82"/>
      <c r="G969" s="82"/>
      <c r="H969" s="82"/>
      <c r="I969" s="82"/>
      <c r="J969" s="68"/>
      <c r="K969" s="83"/>
      <c r="L969" s="83"/>
      <c r="M969" s="83"/>
      <c r="N969" s="63"/>
      <c r="O969" s="63"/>
      <c r="P969" s="84"/>
      <c r="Q969" s="250"/>
      <c r="R969" s="80"/>
      <c r="S969" s="250"/>
      <c r="T969" s="80"/>
      <c r="U969" s="80"/>
      <c r="V969" s="63"/>
      <c r="W969" s="85"/>
      <c r="X969" s="63"/>
      <c r="Y969" s="63"/>
      <c r="Z969" s="63"/>
      <c r="AA969" s="63"/>
      <c r="AB969" s="63"/>
      <c r="AC969" s="63"/>
      <c r="AD969" s="63"/>
      <c r="AE969" s="63"/>
      <c r="AF969" s="63"/>
      <c r="AG969" s="63"/>
      <c r="AH969" s="413"/>
      <c r="AI969" s="63"/>
    </row>
    <row r="970" spans="1:35" ht="15.75" customHeight="1">
      <c r="A970" s="81"/>
      <c r="B970" s="81"/>
      <c r="C970" s="82"/>
      <c r="D970" s="82"/>
      <c r="E970" s="82"/>
      <c r="F970" s="82"/>
      <c r="G970" s="82"/>
      <c r="H970" s="82"/>
      <c r="I970" s="82"/>
      <c r="J970" s="68"/>
      <c r="K970" s="83"/>
      <c r="L970" s="83"/>
      <c r="M970" s="83"/>
      <c r="N970" s="63"/>
      <c r="O970" s="63"/>
      <c r="P970" s="84"/>
      <c r="Q970" s="250"/>
      <c r="R970" s="80"/>
      <c r="S970" s="250"/>
      <c r="T970" s="80"/>
      <c r="U970" s="80"/>
      <c r="V970" s="63"/>
      <c r="W970" s="85"/>
      <c r="X970" s="63"/>
      <c r="Y970" s="63"/>
      <c r="Z970" s="63"/>
      <c r="AA970" s="63"/>
      <c r="AB970" s="63"/>
      <c r="AC970" s="63"/>
      <c r="AD970" s="63"/>
      <c r="AE970" s="63"/>
      <c r="AF970" s="63"/>
      <c r="AG970" s="63"/>
      <c r="AH970" s="413"/>
      <c r="AI970" s="63"/>
    </row>
    <row r="971" spans="1:35" ht="15.75" customHeight="1">
      <c r="A971" s="81"/>
      <c r="B971" s="81"/>
      <c r="C971" s="82"/>
      <c r="D971" s="82"/>
      <c r="E971" s="82"/>
      <c r="F971" s="82"/>
      <c r="G971" s="82"/>
      <c r="H971" s="82"/>
      <c r="I971" s="82"/>
      <c r="J971" s="68"/>
      <c r="K971" s="83"/>
      <c r="L971" s="83"/>
      <c r="M971" s="83"/>
      <c r="N971" s="63"/>
      <c r="O971" s="63"/>
      <c r="P971" s="84"/>
      <c r="Q971" s="250"/>
      <c r="R971" s="80"/>
      <c r="S971" s="250"/>
      <c r="T971" s="80"/>
      <c r="U971" s="80"/>
      <c r="V971" s="63"/>
      <c r="W971" s="85"/>
      <c r="X971" s="63"/>
      <c r="Y971" s="63"/>
      <c r="Z971" s="63"/>
      <c r="AA971" s="63"/>
      <c r="AB971" s="63"/>
      <c r="AC971" s="63"/>
      <c r="AD971" s="63"/>
      <c r="AE971" s="63"/>
      <c r="AF971" s="63"/>
      <c r="AG971" s="63"/>
      <c r="AH971" s="413"/>
      <c r="AI971" s="63"/>
    </row>
    <row r="972" spans="1:35" ht="15.75" customHeight="1">
      <c r="A972" s="81"/>
      <c r="B972" s="81"/>
      <c r="C972" s="82"/>
      <c r="D972" s="82"/>
      <c r="E972" s="82"/>
      <c r="F972" s="82"/>
      <c r="G972" s="82"/>
      <c r="H972" s="82"/>
      <c r="I972" s="82"/>
      <c r="J972" s="68"/>
      <c r="K972" s="83"/>
      <c r="L972" s="83"/>
      <c r="M972" s="83"/>
      <c r="N972" s="63"/>
      <c r="O972" s="63"/>
      <c r="P972" s="84"/>
      <c r="Q972" s="250"/>
      <c r="R972" s="80"/>
      <c r="S972" s="250"/>
      <c r="T972" s="80"/>
      <c r="U972" s="80"/>
      <c r="V972" s="63"/>
      <c r="W972" s="85"/>
      <c r="X972" s="63"/>
      <c r="Y972" s="63"/>
      <c r="Z972" s="63"/>
      <c r="AA972" s="63"/>
      <c r="AB972" s="63"/>
      <c r="AC972" s="63"/>
      <c r="AD972" s="63"/>
      <c r="AE972" s="63"/>
      <c r="AF972" s="63"/>
      <c r="AG972" s="63"/>
      <c r="AH972" s="413"/>
      <c r="AI972" s="63"/>
    </row>
    <row r="973" spans="1:35" ht="15.75" customHeight="1">
      <c r="A973" s="81"/>
      <c r="B973" s="81"/>
      <c r="C973" s="82"/>
      <c r="D973" s="82"/>
      <c r="E973" s="82"/>
      <c r="F973" s="82"/>
      <c r="G973" s="82"/>
      <c r="H973" s="82"/>
      <c r="I973" s="82"/>
      <c r="J973" s="68"/>
      <c r="K973" s="83"/>
      <c r="L973" s="83"/>
      <c r="M973" s="83"/>
      <c r="N973" s="63"/>
      <c r="O973" s="63"/>
      <c r="P973" s="84"/>
      <c r="Q973" s="250"/>
      <c r="R973" s="80"/>
      <c r="S973" s="250"/>
      <c r="T973" s="80"/>
      <c r="U973" s="80"/>
      <c r="V973" s="63"/>
      <c r="W973" s="85"/>
      <c r="X973" s="63"/>
      <c r="Y973" s="63"/>
      <c r="Z973" s="63"/>
      <c r="AA973" s="63"/>
      <c r="AB973" s="63"/>
      <c r="AC973" s="63"/>
      <c r="AD973" s="63"/>
      <c r="AE973" s="63"/>
      <c r="AF973" s="63"/>
      <c r="AG973" s="63"/>
      <c r="AH973" s="413"/>
      <c r="AI973" s="63"/>
    </row>
    <row r="974" spans="1:35" ht="15.75" customHeight="1">
      <c r="A974" s="81"/>
      <c r="B974" s="81"/>
      <c r="C974" s="82"/>
      <c r="D974" s="82"/>
      <c r="E974" s="82"/>
      <c r="F974" s="82"/>
      <c r="G974" s="82"/>
      <c r="H974" s="82"/>
      <c r="I974" s="82"/>
      <c r="J974" s="68"/>
      <c r="K974" s="83"/>
      <c r="L974" s="83"/>
      <c r="M974" s="83"/>
      <c r="N974" s="63"/>
      <c r="O974" s="63"/>
      <c r="P974" s="84"/>
      <c r="Q974" s="250"/>
      <c r="R974" s="80"/>
      <c r="S974" s="250"/>
      <c r="T974" s="80"/>
      <c r="U974" s="80"/>
      <c r="V974" s="63"/>
      <c r="W974" s="85"/>
      <c r="X974" s="63"/>
      <c r="Y974" s="63"/>
      <c r="Z974" s="63"/>
      <c r="AA974" s="63"/>
      <c r="AB974" s="63"/>
      <c r="AC974" s="63"/>
      <c r="AD974" s="63"/>
      <c r="AE974" s="63"/>
      <c r="AF974" s="63"/>
      <c r="AG974" s="63"/>
      <c r="AH974" s="413"/>
      <c r="AI974" s="63"/>
    </row>
    <row r="975" spans="1:35" ht="15.75" customHeight="1">
      <c r="A975" s="81"/>
      <c r="B975" s="81"/>
      <c r="C975" s="82"/>
      <c r="D975" s="82"/>
      <c r="E975" s="82"/>
      <c r="F975" s="82"/>
      <c r="G975" s="82"/>
      <c r="H975" s="82"/>
      <c r="I975" s="82"/>
      <c r="J975" s="68"/>
      <c r="K975" s="83"/>
      <c r="L975" s="83"/>
      <c r="M975" s="83"/>
      <c r="N975" s="63"/>
      <c r="O975" s="63"/>
      <c r="P975" s="84"/>
      <c r="Q975" s="250"/>
      <c r="R975" s="80"/>
      <c r="S975" s="250"/>
      <c r="T975" s="80"/>
      <c r="U975" s="80"/>
      <c r="V975" s="63"/>
      <c r="W975" s="85"/>
      <c r="X975" s="63"/>
      <c r="Y975" s="63"/>
      <c r="Z975" s="63"/>
      <c r="AA975" s="63"/>
      <c r="AB975" s="63"/>
      <c r="AC975" s="63"/>
      <c r="AD975" s="63"/>
      <c r="AE975" s="63"/>
      <c r="AF975" s="63"/>
      <c r="AG975" s="63"/>
      <c r="AH975" s="413"/>
      <c r="AI975" s="63"/>
    </row>
    <row r="976" spans="1:35" ht="15.75" customHeight="1">
      <c r="A976" s="81"/>
      <c r="B976" s="81"/>
      <c r="C976" s="82"/>
      <c r="D976" s="82"/>
      <c r="E976" s="82"/>
      <c r="F976" s="82"/>
      <c r="G976" s="82"/>
      <c r="H976" s="82"/>
      <c r="I976" s="82"/>
      <c r="J976" s="68"/>
      <c r="K976" s="83"/>
      <c r="L976" s="83"/>
      <c r="M976" s="83"/>
      <c r="N976" s="63"/>
      <c r="O976" s="63"/>
      <c r="P976" s="84"/>
      <c r="Q976" s="250"/>
      <c r="R976" s="80"/>
      <c r="S976" s="250"/>
      <c r="T976" s="80"/>
      <c r="U976" s="80"/>
      <c r="V976" s="63"/>
      <c r="W976" s="85"/>
      <c r="X976" s="63"/>
      <c r="Y976" s="63"/>
      <c r="Z976" s="63"/>
      <c r="AA976" s="63"/>
      <c r="AB976" s="63"/>
      <c r="AC976" s="63"/>
      <c r="AD976" s="63"/>
      <c r="AE976" s="63"/>
      <c r="AF976" s="63"/>
      <c r="AG976" s="63"/>
      <c r="AH976" s="413"/>
      <c r="AI976" s="63"/>
    </row>
    <row r="977" spans="1:35" ht="15.75" customHeight="1">
      <c r="A977" s="81"/>
      <c r="B977" s="81"/>
      <c r="C977" s="82"/>
      <c r="D977" s="82"/>
      <c r="E977" s="82"/>
      <c r="F977" s="82"/>
      <c r="G977" s="82"/>
      <c r="H977" s="82"/>
      <c r="I977" s="82"/>
      <c r="J977" s="68"/>
      <c r="K977" s="83"/>
      <c r="L977" s="83"/>
      <c r="M977" s="83"/>
      <c r="N977" s="63"/>
      <c r="O977" s="63"/>
      <c r="P977" s="84"/>
      <c r="Q977" s="250"/>
      <c r="R977" s="80"/>
      <c r="S977" s="250"/>
      <c r="T977" s="80"/>
      <c r="U977" s="80"/>
      <c r="V977" s="63"/>
      <c r="W977" s="85"/>
      <c r="X977" s="63"/>
      <c r="Y977" s="63"/>
      <c r="Z977" s="63"/>
      <c r="AA977" s="63"/>
      <c r="AB977" s="63"/>
      <c r="AC977" s="63"/>
      <c r="AD977" s="63"/>
      <c r="AE977" s="63"/>
      <c r="AF977" s="63"/>
      <c r="AG977" s="63"/>
      <c r="AH977" s="413"/>
      <c r="AI977" s="63"/>
    </row>
    <row r="978" spans="1:35" ht="15.75" customHeight="1">
      <c r="A978" s="81"/>
      <c r="B978" s="81"/>
      <c r="C978" s="82"/>
      <c r="D978" s="82"/>
      <c r="E978" s="82"/>
      <c r="F978" s="82"/>
      <c r="G978" s="82"/>
      <c r="H978" s="82"/>
      <c r="I978" s="82"/>
      <c r="J978" s="68"/>
      <c r="K978" s="83"/>
      <c r="L978" s="83"/>
      <c r="M978" s="83"/>
      <c r="N978" s="63"/>
      <c r="O978" s="63"/>
      <c r="P978" s="84"/>
      <c r="Q978" s="250"/>
      <c r="R978" s="80"/>
      <c r="S978" s="250"/>
      <c r="T978" s="80"/>
      <c r="U978" s="80"/>
      <c r="V978" s="63"/>
      <c r="W978" s="85"/>
      <c r="X978" s="63"/>
      <c r="Y978" s="63"/>
      <c r="Z978" s="63"/>
      <c r="AA978" s="63"/>
      <c r="AB978" s="63"/>
      <c r="AC978" s="63"/>
      <c r="AD978" s="63"/>
      <c r="AE978" s="63"/>
      <c r="AF978" s="63"/>
      <c r="AG978" s="63"/>
      <c r="AH978" s="413"/>
      <c r="AI978" s="63"/>
    </row>
    <row r="979" spans="1:35" ht="15.75" customHeight="1">
      <c r="A979" s="81"/>
      <c r="B979" s="81"/>
      <c r="C979" s="82"/>
      <c r="D979" s="82"/>
      <c r="E979" s="82"/>
      <c r="F979" s="82"/>
      <c r="G979" s="82"/>
      <c r="H979" s="82"/>
      <c r="I979" s="82"/>
      <c r="J979" s="68"/>
      <c r="K979" s="83"/>
      <c r="L979" s="83"/>
      <c r="M979" s="83"/>
      <c r="N979" s="63"/>
      <c r="O979" s="63"/>
      <c r="P979" s="84"/>
      <c r="Q979" s="250"/>
      <c r="R979" s="80"/>
      <c r="S979" s="250"/>
      <c r="T979" s="80"/>
      <c r="U979" s="80"/>
      <c r="V979" s="63"/>
      <c r="W979" s="85"/>
      <c r="X979" s="63"/>
      <c r="Y979" s="63"/>
      <c r="Z979" s="63"/>
      <c r="AA979" s="63"/>
      <c r="AB979" s="63"/>
      <c r="AC979" s="63"/>
      <c r="AD979" s="63"/>
      <c r="AE979" s="63"/>
      <c r="AF979" s="63"/>
      <c r="AG979" s="63"/>
      <c r="AH979" s="413"/>
      <c r="AI979" s="63"/>
    </row>
    <row r="980" spans="1:35" ht="15.75" customHeight="1">
      <c r="A980" s="81"/>
      <c r="B980" s="81"/>
      <c r="C980" s="82"/>
      <c r="D980" s="82"/>
      <c r="E980" s="82"/>
      <c r="F980" s="82"/>
      <c r="G980" s="82"/>
      <c r="H980" s="82"/>
      <c r="I980" s="82"/>
      <c r="J980" s="68"/>
      <c r="K980" s="83"/>
      <c r="L980" s="83"/>
      <c r="M980" s="83"/>
      <c r="N980" s="63"/>
      <c r="O980" s="63"/>
      <c r="P980" s="84"/>
      <c r="Q980" s="250"/>
      <c r="R980" s="80"/>
      <c r="S980" s="250"/>
      <c r="T980" s="80"/>
      <c r="U980" s="80"/>
      <c r="V980" s="63"/>
      <c r="W980" s="85"/>
      <c r="X980" s="63"/>
      <c r="Y980" s="63"/>
      <c r="Z980" s="63"/>
      <c r="AA980" s="63"/>
      <c r="AB980" s="63"/>
      <c r="AC980" s="63"/>
      <c r="AD980" s="63"/>
      <c r="AE980" s="63"/>
      <c r="AF980" s="63"/>
      <c r="AG980" s="63"/>
      <c r="AH980" s="413"/>
      <c r="AI980" s="63"/>
    </row>
    <row r="981" spans="1:35" ht="15.75" customHeight="1">
      <c r="A981" s="81"/>
      <c r="B981" s="81"/>
      <c r="C981" s="82"/>
      <c r="D981" s="82"/>
      <c r="E981" s="82"/>
      <c r="F981" s="82"/>
      <c r="G981" s="82"/>
      <c r="H981" s="82"/>
      <c r="I981" s="82"/>
      <c r="J981" s="68"/>
      <c r="K981" s="83"/>
      <c r="L981" s="83"/>
      <c r="M981" s="83"/>
      <c r="N981" s="63"/>
      <c r="O981" s="63"/>
      <c r="P981" s="84"/>
      <c r="Q981" s="250"/>
      <c r="R981" s="80"/>
      <c r="S981" s="250"/>
      <c r="T981" s="80"/>
      <c r="U981" s="80"/>
      <c r="V981" s="63"/>
      <c r="W981" s="85"/>
      <c r="X981" s="63"/>
      <c r="Y981" s="63"/>
      <c r="Z981" s="63"/>
      <c r="AA981" s="63"/>
      <c r="AB981" s="63"/>
      <c r="AC981" s="63"/>
      <c r="AD981" s="63"/>
      <c r="AE981" s="63"/>
      <c r="AF981" s="63"/>
      <c r="AG981" s="63"/>
      <c r="AH981" s="413"/>
      <c r="AI981" s="63"/>
    </row>
    <row r="982" spans="1:35" ht="15.75" customHeight="1">
      <c r="A982" s="81"/>
      <c r="B982" s="81"/>
      <c r="C982" s="82"/>
      <c r="D982" s="82"/>
      <c r="E982" s="82"/>
      <c r="F982" s="82"/>
      <c r="G982" s="82"/>
      <c r="H982" s="82"/>
      <c r="I982" s="82"/>
      <c r="J982" s="68"/>
      <c r="K982" s="83"/>
      <c r="L982" s="83"/>
      <c r="M982" s="83"/>
      <c r="N982" s="63"/>
      <c r="O982" s="63"/>
      <c r="P982" s="84"/>
      <c r="Q982" s="250"/>
      <c r="R982" s="80"/>
      <c r="S982" s="250"/>
      <c r="T982" s="80"/>
      <c r="U982" s="80"/>
      <c r="V982" s="63"/>
      <c r="W982" s="85"/>
      <c r="X982" s="63"/>
      <c r="Y982" s="63"/>
      <c r="Z982" s="63"/>
      <c r="AA982" s="63"/>
      <c r="AB982" s="63"/>
      <c r="AC982" s="63"/>
      <c r="AD982" s="63"/>
      <c r="AE982" s="63"/>
      <c r="AF982" s="63"/>
      <c r="AG982" s="63"/>
      <c r="AH982" s="413"/>
      <c r="AI982" s="63"/>
    </row>
    <row r="983" spans="1:35" ht="15.75" customHeight="1">
      <c r="A983" s="81"/>
      <c r="B983" s="81"/>
      <c r="C983" s="82"/>
      <c r="D983" s="82"/>
      <c r="E983" s="82"/>
      <c r="F983" s="82"/>
      <c r="G983" s="82"/>
      <c r="H983" s="82"/>
      <c r="I983" s="82"/>
      <c r="J983" s="68"/>
      <c r="K983" s="83"/>
      <c r="L983" s="83"/>
      <c r="M983" s="83"/>
      <c r="N983" s="63"/>
      <c r="O983" s="63"/>
      <c r="P983" s="84"/>
      <c r="Q983" s="250"/>
      <c r="R983" s="80"/>
      <c r="S983" s="250"/>
      <c r="T983" s="80"/>
      <c r="U983" s="80"/>
      <c r="V983" s="63"/>
      <c r="W983" s="85"/>
      <c r="X983" s="63"/>
      <c r="Y983" s="63"/>
      <c r="Z983" s="63"/>
      <c r="AA983" s="63"/>
      <c r="AB983" s="63"/>
      <c r="AC983" s="63"/>
      <c r="AD983" s="63"/>
      <c r="AE983" s="63"/>
      <c r="AF983" s="63"/>
      <c r="AG983" s="63"/>
      <c r="AH983" s="413"/>
      <c r="AI983" s="63"/>
    </row>
    <row r="984" spans="1:35" ht="15.75" customHeight="1">
      <c r="A984" s="81"/>
      <c r="B984" s="81"/>
      <c r="C984" s="82"/>
      <c r="D984" s="82"/>
      <c r="E984" s="82"/>
      <c r="F984" s="82"/>
      <c r="G984" s="82"/>
      <c r="H984" s="82"/>
      <c r="I984" s="82"/>
      <c r="J984" s="68"/>
      <c r="K984" s="83"/>
      <c r="L984" s="83"/>
      <c r="M984" s="83"/>
      <c r="N984" s="63"/>
      <c r="O984" s="63"/>
      <c r="P984" s="84"/>
      <c r="Q984" s="250"/>
      <c r="R984" s="80"/>
      <c r="S984" s="250"/>
      <c r="T984" s="80"/>
      <c r="U984" s="80"/>
      <c r="V984" s="63"/>
      <c r="W984" s="85"/>
      <c r="X984" s="63"/>
      <c r="Y984" s="63"/>
      <c r="Z984" s="63"/>
      <c r="AA984" s="63"/>
      <c r="AB984" s="63"/>
      <c r="AC984" s="63"/>
      <c r="AD984" s="63"/>
      <c r="AE984" s="63"/>
      <c r="AF984" s="63"/>
      <c r="AG984" s="63"/>
      <c r="AH984" s="413"/>
      <c r="AI984" s="63"/>
    </row>
    <row r="985" spans="1:35" ht="15.75" customHeight="1">
      <c r="A985" s="81"/>
      <c r="B985" s="81"/>
      <c r="C985" s="82"/>
      <c r="D985" s="82"/>
      <c r="E985" s="82"/>
      <c r="F985" s="82"/>
      <c r="G985" s="82"/>
      <c r="H985" s="82"/>
      <c r="I985" s="82"/>
      <c r="J985" s="68"/>
      <c r="K985" s="83"/>
      <c r="L985" s="83"/>
      <c r="M985" s="83"/>
      <c r="N985" s="63"/>
      <c r="O985" s="63"/>
      <c r="P985" s="84"/>
      <c r="Q985" s="250"/>
      <c r="R985" s="80"/>
      <c r="S985" s="250"/>
      <c r="T985" s="80"/>
      <c r="U985" s="80"/>
      <c r="V985" s="63"/>
      <c r="W985" s="85"/>
      <c r="X985" s="63"/>
      <c r="Y985" s="63"/>
      <c r="Z985" s="63"/>
      <c r="AA985" s="63"/>
      <c r="AB985" s="63"/>
      <c r="AC985" s="63"/>
      <c r="AD985" s="63"/>
      <c r="AE985" s="63"/>
      <c r="AF985" s="63"/>
      <c r="AG985" s="63"/>
      <c r="AH985" s="413"/>
      <c r="AI985" s="63"/>
    </row>
    <row r="986" spans="1:35" ht="15.75" customHeight="1">
      <c r="A986" s="81"/>
      <c r="B986" s="81"/>
      <c r="C986" s="82"/>
      <c r="D986" s="82"/>
      <c r="E986" s="82"/>
      <c r="F986" s="82"/>
      <c r="G986" s="82"/>
      <c r="H986" s="82"/>
      <c r="I986" s="82"/>
      <c r="J986" s="68"/>
      <c r="K986" s="83"/>
      <c r="L986" s="83"/>
      <c r="M986" s="83"/>
      <c r="N986" s="63"/>
      <c r="O986" s="63"/>
      <c r="P986" s="84"/>
      <c r="Q986" s="250"/>
      <c r="R986" s="80"/>
      <c r="S986" s="250"/>
      <c r="T986" s="80"/>
      <c r="U986" s="80"/>
      <c r="V986" s="63"/>
      <c r="W986" s="85"/>
      <c r="X986" s="63"/>
      <c r="Y986" s="63"/>
      <c r="Z986" s="63"/>
      <c r="AA986" s="63"/>
      <c r="AB986" s="63"/>
      <c r="AC986" s="63"/>
      <c r="AD986" s="63"/>
      <c r="AE986" s="63"/>
      <c r="AF986" s="63"/>
      <c r="AG986" s="63"/>
      <c r="AH986" s="413"/>
      <c r="AI986" s="63"/>
    </row>
    <row r="987" spans="1:35" ht="15.75" customHeight="1">
      <c r="A987" s="81"/>
      <c r="B987" s="81"/>
      <c r="C987" s="82"/>
      <c r="D987" s="82"/>
      <c r="E987" s="82"/>
      <c r="F987" s="82"/>
      <c r="G987" s="82"/>
      <c r="H987" s="82"/>
      <c r="I987" s="82"/>
      <c r="J987" s="68"/>
      <c r="K987" s="83"/>
      <c r="L987" s="83"/>
      <c r="M987" s="83"/>
      <c r="N987" s="63"/>
      <c r="O987" s="63"/>
      <c r="P987" s="84"/>
      <c r="Q987" s="250"/>
      <c r="R987" s="80"/>
      <c r="S987" s="250"/>
      <c r="T987" s="80"/>
      <c r="U987" s="80"/>
      <c r="V987" s="63"/>
      <c r="W987" s="85"/>
      <c r="X987" s="63"/>
      <c r="Y987" s="63"/>
      <c r="Z987" s="63"/>
      <c r="AA987" s="63"/>
      <c r="AB987" s="63"/>
      <c r="AC987" s="63"/>
      <c r="AD987" s="63"/>
      <c r="AE987" s="63"/>
      <c r="AF987" s="63"/>
      <c r="AG987" s="63"/>
      <c r="AH987" s="413"/>
      <c r="AI987" s="63"/>
    </row>
    <row r="988" spans="1:35" ht="15.75" customHeight="1">
      <c r="A988" s="81"/>
      <c r="B988" s="81"/>
      <c r="C988" s="82"/>
      <c r="D988" s="82"/>
      <c r="E988" s="82"/>
      <c r="F988" s="82"/>
      <c r="G988" s="82"/>
      <c r="H988" s="82"/>
      <c r="I988" s="82"/>
      <c r="J988" s="68"/>
      <c r="K988" s="83"/>
      <c r="L988" s="83"/>
      <c r="M988" s="83"/>
      <c r="N988" s="63"/>
      <c r="O988" s="63"/>
      <c r="P988" s="84"/>
      <c r="Q988" s="250"/>
      <c r="R988" s="80"/>
      <c r="S988" s="250"/>
      <c r="T988" s="80"/>
      <c r="U988" s="80"/>
      <c r="V988" s="63"/>
      <c r="W988" s="85"/>
      <c r="X988" s="63"/>
      <c r="Y988" s="63"/>
      <c r="Z988" s="63"/>
      <c r="AA988" s="63"/>
      <c r="AB988" s="63"/>
      <c r="AC988" s="63"/>
      <c r="AD988" s="63"/>
      <c r="AE988" s="63"/>
      <c r="AF988" s="63"/>
      <c r="AG988" s="63"/>
      <c r="AH988" s="413"/>
      <c r="AI988" s="63"/>
    </row>
    <row r="989" spans="1:35" ht="15.75" customHeight="1">
      <c r="A989" s="81"/>
      <c r="B989" s="81"/>
      <c r="C989" s="82"/>
      <c r="D989" s="82"/>
      <c r="E989" s="82"/>
      <c r="F989" s="82"/>
      <c r="G989" s="82"/>
      <c r="H989" s="82"/>
      <c r="I989" s="82"/>
      <c r="J989" s="68"/>
      <c r="K989" s="83"/>
      <c r="L989" s="83"/>
      <c r="M989" s="83"/>
      <c r="N989" s="63"/>
      <c r="O989" s="63"/>
      <c r="P989" s="84"/>
      <c r="Q989" s="250"/>
      <c r="R989" s="80"/>
      <c r="S989" s="250"/>
      <c r="T989" s="80"/>
      <c r="U989" s="80"/>
      <c r="V989" s="63"/>
      <c r="W989" s="85"/>
      <c r="X989" s="63"/>
      <c r="Y989" s="63"/>
      <c r="Z989" s="63"/>
      <c r="AA989" s="63"/>
      <c r="AB989" s="63"/>
      <c r="AC989" s="63"/>
      <c r="AD989" s="63"/>
      <c r="AE989" s="63"/>
      <c r="AF989" s="63"/>
      <c r="AG989" s="63"/>
      <c r="AH989" s="413"/>
      <c r="AI989" s="63"/>
    </row>
    <row r="990" spans="1:35" ht="15.75" customHeight="1">
      <c r="A990" s="81"/>
      <c r="B990" s="81"/>
      <c r="C990" s="82"/>
      <c r="D990" s="82"/>
      <c r="E990" s="82"/>
      <c r="F990" s="82"/>
      <c r="G990" s="82"/>
      <c r="H990" s="82"/>
      <c r="I990" s="82"/>
      <c r="J990" s="68"/>
      <c r="K990" s="83"/>
      <c r="L990" s="83"/>
      <c r="M990" s="83"/>
      <c r="N990" s="63"/>
      <c r="O990" s="63"/>
      <c r="P990" s="84"/>
      <c r="Q990" s="250"/>
      <c r="R990" s="80"/>
      <c r="S990" s="250"/>
      <c r="T990" s="80"/>
      <c r="U990" s="80"/>
      <c r="V990" s="63"/>
      <c r="W990" s="85"/>
      <c r="X990" s="63"/>
      <c r="Y990" s="63"/>
      <c r="Z990" s="63"/>
      <c r="AA990" s="63"/>
      <c r="AB990" s="63"/>
      <c r="AC990" s="63"/>
      <c r="AD990" s="63"/>
      <c r="AE990" s="63"/>
      <c r="AF990" s="63"/>
      <c r="AG990" s="63"/>
      <c r="AH990" s="413"/>
      <c r="AI990" s="63"/>
    </row>
    <row r="991" spans="1:35" ht="15.75" customHeight="1">
      <c r="A991" s="81"/>
      <c r="B991" s="81"/>
      <c r="C991" s="82"/>
      <c r="D991" s="82"/>
      <c r="E991" s="82"/>
      <c r="F991" s="82"/>
      <c r="G991" s="82"/>
      <c r="H991" s="82"/>
      <c r="I991" s="82"/>
      <c r="J991" s="68"/>
      <c r="K991" s="83"/>
      <c r="L991" s="83"/>
      <c r="M991" s="83"/>
      <c r="N991" s="63"/>
      <c r="O991" s="63"/>
      <c r="P991" s="84"/>
      <c r="Q991" s="250"/>
      <c r="R991" s="80"/>
      <c r="S991" s="250"/>
      <c r="T991" s="80"/>
      <c r="U991" s="80"/>
      <c r="V991" s="63"/>
      <c r="W991" s="85"/>
      <c r="X991" s="63"/>
      <c r="Y991" s="63"/>
      <c r="Z991" s="63"/>
      <c r="AA991" s="63"/>
      <c r="AB991" s="63"/>
      <c r="AC991" s="63"/>
      <c r="AD991" s="63"/>
      <c r="AE991" s="63"/>
      <c r="AF991" s="63"/>
      <c r="AG991" s="63"/>
      <c r="AH991" s="413"/>
      <c r="AI991" s="63"/>
    </row>
    <row r="992" spans="1:35" ht="15.75" customHeight="1">
      <c r="A992" s="81"/>
      <c r="B992" s="81"/>
      <c r="C992" s="82"/>
      <c r="D992" s="82"/>
      <c r="E992" s="82"/>
      <c r="F992" s="82"/>
      <c r="G992" s="82"/>
      <c r="H992" s="82"/>
      <c r="I992" s="82"/>
      <c r="J992" s="68"/>
      <c r="K992" s="83"/>
      <c r="L992" s="83"/>
      <c r="M992" s="83"/>
      <c r="N992" s="63"/>
      <c r="O992" s="63"/>
      <c r="P992" s="84"/>
      <c r="Q992" s="250"/>
      <c r="R992" s="80"/>
      <c r="S992" s="250"/>
      <c r="T992" s="80"/>
      <c r="U992" s="80"/>
      <c r="V992" s="63"/>
      <c r="W992" s="85"/>
      <c r="X992" s="63"/>
      <c r="Y992" s="63"/>
      <c r="Z992" s="63"/>
      <c r="AA992" s="63"/>
      <c r="AB992" s="63"/>
      <c r="AC992" s="63"/>
      <c r="AD992" s="63"/>
      <c r="AE992" s="63"/>
      <c r="AF992" s="63"/>
      <c r="AG992" s="63"/>
      <c r="AH992" s="413"/>
      <c r="AI992" s="63"/>
    </row>
    <row r="993" spans="1:35" ht="15.75" customHeight="1">
      <c r="A993" s="81"/>
      <c r="B993" s="81"/>
      <c r="C993" s="82"/>
      <c r="D993" s="82"/>
      <c r="E993" s="82"/>
      <c r="F993" s="82"/>
      <c r="G993" s="82"/>
      <c r="H993" s="82"/>
      <c r="I993" s="82"/>
      <c r="J993" s="68"/>
      <c r="K993" s="83"/>
      <c r="L993" s="83"/>
      <c r="M993" s="83"/>
      <c r="N993" s="63"/>
      <c r="O993" s="63"/>
      <c r="P993" s="84"/>
      <c r="Q993" s="250"/>
      <c r="R993" s="80"/>
      <c r="S993" s="250"/>
      <c r="T993" s="80"/>
      <c r="U993" s="80"/>
      <c r="V993" s="63"/>
      <c r="W993" s="85"/>
      <c r="X993" s="63"/>
      <c r="Y993" s="63"/>
      <c r="Z993" s="63"/>
      <c r="AA993" s="63"/>
      <c r="AB993" s="63"/>
      <c r="AC993" s="63"/>
      <c r="AD993" s="63"/>
      <c r="AE993" s="63"/>
      <c r="AF993" s="63"/>
      <c r="AG993" s="63"/>
      <c r="AH993" s="413"/>
      <c r="AI993" s="63"/>
    </row>
    <row r="994" spans="1:35" ht="15.75" customHeight="1">
      <c r="A994" s="81"/>
      <c r="B994" s="81"/>
      <c r="C994" s="82"/>
      <c r="D994" s="82"/>
      <c r="E994" s="82"/>
      <c r="F994" s="82"/>
      <c r="G994" s="82"/>
      <c r="H994" s="82"/>
      <c r="I994" s="82"/>
      <c r="J994" s="68"/>
      <c r="K994" s="83"/>
      <c r="L994" s="83"/>
      <c r="M994" s="83"/>
      <c r="N994" s="63"/>
      <c r="O994" s="63"/>
      <c r="P994" s="84"/>
      <c r="Q994" s="250"/>
      <c r="R994" s="80"/>
      <c r="S994" s="250"/>
      <c r="T994" s="80"/>
      <c r="U994" s="80"/>
      <c r="V994" s="63"/>
      <c r="W994" s="85"/>
      <c r="X994" s="63"/>
      <c r="Y994" s="63"/>
      <c r="Z994" s="63"/>
      <c r="AA994" s="63"/>
      <c r="AB994" s="63"/>
      <c r="AC994" s="63"/>
      <c r="AD994" s="63"/>
      <c r="AE994" s="63"/>
      <c r="AF994" s="63"/>
      <c r="AG994" s="63"/>
      <c r="AH994" s="413"/>
      <c r="AI994" s="63"/>
    </row>
    <row r="995" spans="1:35" ht="15.75" customHeight="1">
      <c r="A995" s="81"/>
      <c r="B995" s="81"/>
      <c r="C995" s="82"/>
      <c r="D995" s="82"/>
      <c r="E995" s="82"/>
      <c r="F995" s="82"/>
      <c r="G995" s="82"/>
      <c r="H995" s="82"/>
      <c r="I995" s="82"/>
      <c r="J995" s="68"/>
      <c r="K995" s="83"/>
      <c r="L995" s="83"/>
      <c r="M995" s="83"/>
      <c r="N995" s="63"/>
      <c r="O995" s="63"/>
      <c r="P995" s="84"/>
      <c r="Q995" s="250"/>
      <c r="R995" s="80"/>
      <c r="S995" s="250"/>
      <c r="T995" s="80"/>
      <c r="U995" s="80"/>
      <c r="V995" s="63"/>
      <c r="W995" s="85"/>
      <c r="X995" s="63"/>
      <c r="Y995" s="63"/>
      <c r="Z995" s="63"/>
      <c r="AA995" s="63"/>
      <c r="AB995" s="63"/>
      <c r="AC995" s="63"/>
      <c r="AD995" s="63"/>
      <c r="AE995" s="63"/>
      <c r="AF995" s="63"/>
      <c r="AG995" s="63"/>
      <c r="AH995" s="413"/>
      <c r="AI995" s="63"/>
    </row>
    <row r="996" spans="1:35" ht="15.75" customHeight="1">
      <c r="A996" s="81"/>
      <c r="B996" s="81"/>
      <c r="C996" s="82"/>
      <c r="D996" s="82"/>
      <c r="E996" s="82"/>
      <c r="F996" s="82"/>
      <c r="G996" s="82"/>
      <c r="H996" s="82"/>
      <c r="I996" s="82"/>
      <c r="J996" s="68"/>
      <c r="K996" s="83"/>
      <c r="L996" s="83"/>
      <c r="M996" s="83"/>
      <c r="N996" s="63"/>
      <c r="O996" s="63"/>
      <c r="P996" s="84"/>
      <c r="Q996" s="250"/>
      <c r="R996" s="80"/>
      <c r="S996" s="250"/>
      <c r="T996" s="80"/>
      <c r="U996" s="80"/>
      <c r="V996" s="63"/>
      <c r="W996" s="85"/>
      <c r="X996" s="63"/>
      <c r="Y996" s="63"/>
      <c r="Z996" s="63"/>
      <c r="AA996" s="63"/>
      <c r="AB996" s="63"/>
      <c r="AC996" s="63"/>
      <c r="AD996" s="63"/>
      <c r="AE996" s="63"/>
      <c r="AF996" s="63"/>
      <c r="AG996" s="63"/>
      <c r="AH996" s="413"/>
      <c r="AI996" s="63"/>
    </row>
    <row r="997" spans="1:35" ht="15.75" customHeight="1">
      <c r="A997" s="81"/>
      <c r="B997" s="81"/>
      <c r="C997" s="82"/>
      <c r="D997" s="82"/>
      <c r="E997" s="82"/>
      <c r="F997" s="82"/>
      <c r="G997" s="82"/>
      <c r="H997" s="82"/>
      <c r="I997" s="82"/>
      <c r="J997" s="68"/>
      <c r="K997" s="83"/>
      <c r="L997" s="83"/>
      <c r="M997" s="83"/>
      <c r="N997" s="63"/>
      <c r="O997" s="63"/>
      <c r="P997" s="84"/>
      <c r="Q997" s="250"/>
      <c r="R997" s="80"/>
      <c r="S997" s="250"/>
      <c r="T997" s="80"/>
      <c r="U997" s="80"/>
      <c r="V997" s="63"/>
      <c r="W997" s="85"/>
      <c r="X997" s="63"/>
      <c r="Y997" s="63"/>
      <c r="Z997" s="63"/>
      <c r="AA997" s="63"/>
      <c r="AB997" s="63"/>
      <c r="AC997" s="63"/>
      <c r="AD997" s="63"/>
      <c r="AE997" s="63"/>
      <c r="AF997" s="63"/>
      <c r="AG997" s="63"/>
      <c r="AH997" s="413"/>
      <c r="AI997" s="63"/>
    </row>
    <row r="998" spans="1:35" ht="15.75" customHeight="1">
      <c r="A998" s="81"/>
      <c r="B998" s="81"/>
      <c r="C998" s="82"/>
      <c r="D998" s="82"/>
      <c r="E998" s="82"/>
      <c r="F998" s="82"/>
      <c r="G998" s="82"/>
      <c r="H998" s="82"/>
      <c r="I998" s="82"/>
      <c r="J998" s="68"/>
      <c r="K998" s="83"/>
      <c r="L998" s="83"/>
      <c r="M998" s="83"/>
      <c r="N998" s="63"/>
      <c r="O998" s="63"/>
      <c r="P998" s="84"/>
      <c r="Q998" s="250"/>
      <c r="R998" s="80"/>
      <c r="S998" s="250"/>
      <c r="T998" s="80"/>
      <c r="U998" s="80"/>
      <c r="V998" s="63"/>
      <c r="W998" s="85"/>
      <c r="X998" s="63"/>
      <c r="Y998" s="63"/>
      <c r="Z998" s="63"/>
      <c r="AA998" s="63"/>
      <c r="AB998" s="63"/>
      <c r="AC998" s="63"/>
      <c r="AD998" s="63"/>
      <c r="AE998" s="63"/>
      <c r="AF998" s="63"/>
      <c r="AG998" s="63"/>
      <c r="AH998" s="413"/>
      <c r="AI998" s="63"/>
    </row>
    <row r="999" spans="1:35" ht="15.75" customHeight="1">
      <c r="A999" s="81"/>
      <c r="B999" s="81"/>
      <c r="C999" s="82"/>
      <c r="D999" s="82"/>
      <c r="E999" s="82"/>
      <c r="F999" s="82"/>
      <c r="G999" s="82"/>
      <c r="H999" s="82"/>
      <c r="I999" s="82"/>
      <c r="J999" s="68"/>
      <c r="K999" s="83"/>
      <c r="L999" s="83"/>
      <c r="M999" s="83"/>
      <c r="N999" s="63"/>
      <c r="O999" s="63"/>
      <c r="P999" s="84"/>
      <c r="Q999" s="250"/>
      <c r="R999" s="80"/>
      <c r="S999" s="250"/>
      <c r="T999" s="80"/>
      <c r="U999" s="80"/>
      <c r="V999" s="63"/>
      <c r="W999" s="85"/>
      <c r="X999" s="63"/>
      <c r="Y999" s="63"/>
      <c r="Z999" s="63"/>
      <c r="AA999" s="63"/>
      <c r="AB999" s="63"/>
      <c r="AC999" s="63"/>
      <c r="AD999" s="63"/>
      <c r="AE999" s="63"/>
      <c r="AF999" s="63"/>
      <c r="AG999" s="63"/>
      <c r="AH999" s="413"/>
      <c r="AI999" s="63"/>
    </row>
    <row r="1000" spans="1:35" ht="15.75" customHeight="1">
      <c r="A1000" s="81"/>
      <c r="B1000" s="81"/>
      <c r="C1000" s="82"/>
      <c r="D1000" s="82"/>
      <c r="E1000" s="82"/>
      <c r="F1000" s="82"/>
      <c r="G1000" s="82"/>
      <c r="H1000" s="82"/>
      <c r="I1000" s="82"/>
      <c r="J1000" s="68"/>
      <c r="K1000" s="83"/>
      <c r="L1000" s="83"/>
      <c r="M1000" s="83"/>
      <c r="N1000" s="63"/>
      <c r="O1000" s="63"/>
      <c r="P1000" s="84"/>
      <c r="Q1000" s="250"/>
      <c r="R1000" s="80"/>
      <c r="S1000" s="250"/>
      <c r="T1000" s="80"/>
      <c r="U1000" s="80"/>
      <c r="V1000" s="63"/>
      <c r="W1000" s="85"/>
      <c r="X1000" s="63"/>
      <c r="Y1000" s="63"/>
      <c r="Z1000" s="63"/>
      <c r="AA1000" s="63"/>
      <c r="AB1000" s="63"/>
      <c r="AC1000" s="63"/>
      <c r="AD1000" s="63"/>
      <c r="AE1000" s="63"/>
      <c r="AF1000" s="63"/>
      <c r="AG1000" s="63"/>
      <c r="AH1000" s="413"/>
      <c r="AI1000" s="63"/>
    </row>
    <row r="1001" spans="1:35" ht="15.75" customHeight="1">
      <c r="A1001" s="81"/>
      <c r="B1001" s="81"/>
      <c r="C1001" s="82"/>
      <c r="D1001" s="82"/>
      <c r="E1001" s="82"/>
      <c r="F1001" s="82"/>
      <c r="G1001" s="82"/>
      <c r="H1001" s="82"/>
      <c r="I1001" s="82"/>
      <c r="J1001" s="68"/>
      <c r="K1001" s="83"/>
      <c r="L1001" s="83"/>
      <c r="M1001" s="83"/>
      <c r="N1001" s="63"/>
      <c r="O1001" s="63"/>
      <c r="P1001" s="84"/>
      <c r="Q1001" s="250"/>
      <c r="R1001" s="80"/>
      <c r="S1001" s="250"/>
      <c r="T1001" s="80"/>
      <c r="U1001" s="80"/>
      <c r="V1001" s="63"/>
      <c r="W1001" s="85"/>
      <c r="X1001" s="63"/>
      <c r="Y1001" s="63"/>
      <c r="Z1001" s="63"/>
      <c r="AA1001" s="63"/>
      <c r="AB1001" s="63"/>
      <c r="AC1001" s="63"/>
      <c r="AD1001" s="63"/>
      <c r="AE1001" s="63"/>
      <c r="AF1001" s="63"/>
      <c r="AG1001" s="63"/>
      <c r="AH1001" s="413"/>
      <c r="AI1001" s="63"/>
    </row>
    <row r="1002" spans="1:35" ht="15.75" customHeight="1">
      <c r="A1002" s="81"/>
      <c r="B1002" s="81"/>
      <c r="C1002" s="82"/>
      <c r="D1002" s="82"/>
      <c r="E1002" s="82"/>
      <c r="F1002" s="82"/>
      <c r="G1002" s="82"/>
      <c r="H1002" s="82"/>
      <c r="I1002" s="82"/>
      <c r="J1002" s="68"/>
      <c r="K1002" s="83"/>
      <c r="L1002" s="83"/>
      <c r="M1002" s="83"/>
      <c r="N1002" s="63"/>
      <c r="O1002" s="63"/>
      <c r="P1002" s="84"/>
      <c r="Q1002" s="250"/>
      <c r="R1002" s="80"/>
      <c r="S1002" s="250"/>
      <c r="T1002" s="80"/>
      <c r="U1002" s="80"/>
      <c r="V1002" s="63"/>
      <c r="W1002" s="85"/>
      <c r="X1002" s="63"/>
      <c r="Y1002" s="63"/>
      <c r="Z1002" s="63"/>
      <c r="AA1002" s="63"/>
      <c r="AB1002" s="63"/>
      <c r="AC1002" s="63"/>
      <c r="AD1002" s="63"/>
      <c r="AE1002" s="63"/>
      <c r="AF1002" s="63"/>
      <c r="AG1002" s="63"/>
      <c r="AH1002" s="413"/>
      <c r="AI1002" s="63"/>
    </row>
    <row r="1003" spans="1:35" ht="15.75" customHeight="1">
      <c r="A1003" s="81"/>
      <c r="B1003" s="81"/>
      <c r="C1003" s="82"/>
      <c r="D1003" s="82"/>
      <c r="E1003" s="82"/>
      <c r="F1003" s="82"/>
      <c r="G1003" s="82"/>
      <c r="H1003" s="82"/>
      <c r="I1003" s="82"/>
      <c r="J1003" s="68"/>
      <c r="K1003" s="83"/>
      <c r="L1003" s="83"/>
      <c r="M1003" s="83"/>
      <c r="N1003" s="63"/>
      <c r="O1003" s="63"/>
      <c r="P1003" s="84"/>
      <c r="Q1003" s="250"/>
      <c r="R1003" s="80"/>
      <c r="S1003" s="250"/>
      <c r="T1003" s="80"/>
      <c r="U1003" s="80"/>
      <c r="V1003" s="63"/>
      <c r="W1003" s="85"/>
      <c r="X1003" s="63"/>
      <c r="Y1003" s="63"/>
      <c r="Z1003" s="63"/>
      <c r="AA1003" s="63"/>
      <c r="AB1003" s="63"/>
      <c r="AC1003" s="63"/>
      <c r="AD1003" s="63"/>
      <c r="AE1003" s="63"/>
      <c r="AF1003" s="63"/>
      <c r="AG1003" s="63"/>
      <c r="AH1003" s="413"/>
      <c r="AI1003" s="63"/>
    </row>
    <row r="1004" spans="1:35" ht="15.75" customHeight="1">
      <c r="A1004" s="81"/>
      <c r="B1004" s="81"/>
      <c r="C1004" s="82"/>
      <c r="D1004" s="82"/>
      <c r="E1004" s="82"/>
      <c r="F1004" s="82"/>
      <c r="G1004" s="82"/>
      <c r="H1004" s="82"/>
      <c r="I1004" s="82"/>
      <c r="J1004" s="68"/>
      <c r="K1004" s="83"/>
      <c r="L1004" s="83"/>
      <c r="M1004" s="83"/>
      <c r="N1004" s="63"/>
      <c r="O1004" s="63"/>
      <c r="P1004" s="84"/>
      <c r="Q1004" s="250"/>
      <c r="R1004" s="80"/>
      <c r="S1004" s="250"/>
      <c r="T1004" s="80"/>
      <c r="U1004" s="80"/>
      <c r="V1004" s="63"/>
      <c r="W1004" s="85"/>
      <c r="X1004" s="63"/>
      <c r="Y1004" s="63"/>
      <c r="Z1004" s="63"/>
      <c r="AA1004" s="63"/>
      <c r="AB1004" s="63"/>
      <c r="AC1004" s="63"/>
      <c r="AD1004" s="63"/>
      <c r="AE1004" s="63"/>
      <c r="AF1004" s="63"/>
      <c r="AG1004" s="63"/>
      <c r="AH1004" s="413"/>
      <c r="AI1004" s="63"/>
    </row>
    <row r="1005" spans="1:35" ht="15.75" customHeight="1">
      <c r="A1005" s="81"/>
      <c r="B1005" s="81"/>
      <c r="C1005" s="82"/>
      <c r="D1005" s="82"/>
      <c r="E1005" s="82"/>
      <c r="F1005" s="82"/>
      <c r="G1005" s="82"/>
      <c r="H1005" s="82"/>
      <c r="I1005" s="82"/>
      <c r="J1005" s="68"/>
      <c r="K1005" s="83"/>
      <c r="L1005" s="83"/>
      <c r="M1005" s="83"/>
      <c r="N1005" s="63"/>
      <c r="O1005" s="63"/>
      <c r="P1005" s="84"/>
      <c r="Q1005" s="250"/>
      <c r="R1005" s="80"/>
      <c r="S1005" s="250"/>
      <c r="T1005" s="80"/>
      <c r="U1005" s="80"/>
      <c r="V1005" s="63"/>
      <c r="W1005" s="85"/>
      <c r="X1005" s="63"/>
      <c r="Y1005" s="63"/>
      <c r="Z1005" s="63"/>
      <c r="AA1005" s="63"/>
      <c r="AB1005" s="63"/>
      <c r="AC1005" s="63"/>
      <c r="AD1005" s="63"/>
      <c r="AE1005" s="63"/>
      <c r="AF1005" s="63"/>
      <c r="AG1005" s="63"/>
      <c r="AH1005" s="413"/>
      <c r="AI1005" s="63"/>
    </row>
    <row r="1006" spans="1:35" ht="15.75" customHeight="1">
      <c r="A1006" s="81"/>
      <c r="B1006" s="81"/>
      <c r="C1006" s="82"/>
      <c r="D1006" s="82"/>
      <c r="E1006" s="82"/>
      <c r="F1006" s="82"/>
      <c r="G1006" s="82"/>
      <c r="H1006" s="82"/>
      <c r="I1006" s="82"/>
      <c r="J1006" s="68"/>
      <c r="K1006" s="83"/>
      <c r="L1006" s="83"/>
      <c r="M1006" s="83"/>
      <c r="N1006" s="63"/>
      <c r="O1006" s="63"/>
      <c r="P1006" s="84"/>
      <c r="Q1006" s="250"/>
      <c r="R1006" s="80"/>
      <c r="S1006" s="250"/>
      <c r="T1006" s="80"/>
      <c r="U1006" s="80"/>
      <c r="V1006" s="63"/>
      <c r="W1006" s="85"/>
      <c r="X1006" s="63"/>
      <c r="Y1006" s="63"/>
      <c r="Z1006" s="63"/>
      <c r="AA1006" s="63"/>
      <c r="AB1006" s="63"/>
      <c r="AC1006" s="63"/>
      <c r="AD1006" s="63"/>
      <c r="AE1006" s="63"/>
      <c r="AF1006" s="63"/>
      <c r="AG1006" s="63"/>
      <c r="AH1006" s="413"/>
      <c r="AI1006" s="63"/>
    </row>
    <row r="1007" spans="1:35" ht="15.75" customHeight="1">
      <c r="A1007" s="81"/>
      <c r="B1007" s="81"/>
      <c r="C1007" s="82"/>
      <c r="D1007" s="82"/>
      <c r="E1007" s="82"/>
      <c r="F1007" s="82"/>
      <c r="G1007" s="82"/>
      <c r="H1007" s="82"/>
      <c r="I1007" s="82"/>
      <c r="J1007" s="68"/>
      <c r="K1007" s="83"/>
      <c r="L1007" s="83"/>
      <c r="M1007" s="83"/>
      <c r="N1007" s="63"/>
      <c r="O1007" s="63"/>
      <c r="P1007" s="84"/>
      <c r="Q1007" s="250"/>
      <c r="R1007" s="80"/>
      <c r="S1007" s="250"/>
      <c r="T1007" s="80"/>
      <c r="U1007" s="80"/>
      <c r="V1007" s="63"/>
      <c r="W1007" s="85"/>
      <c r="X1007" s="63"/>
      <c r="Y1007" s="63"/>
      <c r="Z1007" s="63"/>
      <c r="AA1007" s="63"/>
      <c r="AB1007" s="63"/>
      <c r="AC1007" s="63"/>
      <c r="AD1007" s="63"/>
      <c r="AE1007" s="63"/>
      <c r="AF1007" s="63"/>
      <c r="AG1007" s="63"/>
      <c r="AH1007" s="413"/>
      <c r="AI1007" s="63"/>
    </row>
    <row r="1008" spans="1:35" ht="15.75" customHeight="1">
      <c r="A1008" s="81"/>
      <c r="B1008" s="81"/>
      <c r="C1008" s="82"/>
      <c r="D1008" s="82"/>
      <c r="E1008" s="82"/>
      <c r="F1008" s="82"/>
      <c r="G1008" s="82"/>
      <c r="H1008" s="82"/>
      <c r="I1008" s="82"/>
      <c r="J1008" s="68"/>
      <c r="K1008" s="83"/>
      <c r="L1008" s="83"/>
      <c r="M1008" s="83"/>
      <c r="N1008" s="63"/>
      <c r="O1008" s="63"/>
      <c r="P1008" s="84"/>
      <c r="Q1008" s="250"/>
      <c r="R1008" s="80"/>
      <c r="S1008" s="250"/>
      <c r="T1008" s="80"/>
      <c r="U1008" s="80"/>
      <c r="V1008" s="63"/>
      <c r="W1008" s="85"/>
      <c r="X1008" s="63"/>
      <c r="Y1008" s="63"/>
      <c r="Z1008" s="63"/>
      <c r="AA1008" s="63"/>
      <c r="AB1008" s="63"/>
      <c r="AC1008" s="63"/>
      <c r="AD1008" s="63"/>
      <c r="AE1008" s="63"/>
      <c r="AF1008" s="63"/>
      <c r="AG1008" s="63"/>
      <c r="AH1008" s="413"/>
      <c r="AI1008" s="63"/>
    </row>
    <row r="1009" spans="1:35" ht="15.75" customHeight="1">
      <c r="A1009" s="81"/>
      <c r="B1009" s="81"/>
      <c r="C1009" s="82"/>
      <c r="D1009" s="82"/>
      <c r="E1009" s="82"/>
      <c r="F1009" s="82"/>
      <c r="G1009" s="82"/>
      <c r="H1009" s="82"/>
      <c r="I1009" s="82"/>
      <c r="J1009" s="68"/>
      <c r="K1009" s="83"/>
      <c r="L1009" s="83"/>
      <c r="M1009" s="83"/>
      <c r="N1009" s="63"/>
      <c r="O1009" s="63"/>
      <c r="P1009" s="84"/>
      <c r="Q1009" s="250"/>
      <c r="R1009" s="80"/>
      <c r="S1009" s="250"/>
      <c r="T1009" s="80"/>
      <c r="U1009" s="80"/>
      <c r="V1009" s="63"/>
      <c r="W1009" s="85"/>
      <c r="X1009" s="63"/>
      <c r="Y1009" s="63"/>
      <c r="Z1009" s="63"/>
      <c r="AA1009" s="63"/>
      <c r="AB1009" s="63"/>
      <c r="AC1009" s="63"/>
      <c r="AD1009" s="63"/>
      <c r="AE1009" s="63"/>
      <c r="AF1009" s="63"/>
      <c r="AG1009" s="63"/>
      <c r="AH1009" s="413"/>
      <c r="AI1009" s="63"/>
    </row>
    <row r="1010" spans="1:35" ht="15.75" customHeight="1">
      <c r="A1010" s="81"/>
      <c r="B1010" s="81"/>
      <c r="C1010" s="82"/>
      <c r="D1010" s="82"/>
      <c r="E1010" s="82"/>
      <c r="F1010" s="82"/>
      <c r="G1010" s="82"/>
      <c r="H1010" s="82"/>
      <c r="I1010" s="82"/>
      <c r="J1010" s="68"/>
      <c r="K1010" s="83"/>
      <c r="L1010" s="83"/>
      <c r="M1010" s="83"/>
      <c r="N1010" s="63"/>
      <c r="O1010" s="63"/>
      <c r="P1010" s="84"/>
      <c r="Q1010" s="250"/>
      <c r="R1010" s="80"/>
      <c r="S1010" s="250"/>
      <c r="T1010" s="80"/>
      <c r="U1010" s="80"/>
      <c r="V1010" s="63"/>
      <c r="W1010" s="85"/>
      <c r="X1010" s="63"/>
      <c r="Y1010" s="63"/>
      <c r="Z1010" s="63"/>
      <c r="AA1010" s="63"/>
      <c r="AB1010" s="63"/>
      <c r="AC1010" s="63"/>
      <c r="AD1010" s="63"/>
      <c r="AE1010" s="63"/>
      <c r="AF1010" s="63"/>
      <c r="AG1010" s="63"/>
      <c r="AH1010" s="413"/>
      <c r="AI1010" s="63"/>
    </row>
    <row r="1011" spans="1:35" ht="15.75" customHeight="1">
      <c r="A1011" s="81"/>
      <c r="B1011" s="81"/>
      <c r="C1011" s="82"/>
      <c r="D1011" s="82"/>
      <c r="E1011" s="82"/>
      <c r="F1011" s="82"/>
      <c r="G1011" s="82"/>
      <c r="H1011" s="82"/>
      <c r="I1011" s="82"/>
      <c r="J1011" s="68"/>
      <c r="K1011" s="83"/>
      <c r="L1011" s="83"/>
      <c r="M1011" s="83"/>
      <c r="N1011" s="63"/>
      <c r="O1011" s="63"/>
      <c r="P1011" s="84"/>
      <c r="Q1011" s="250"/>
      <c r="R1011" s="80"/>
      <c r="S1011" s="250"/>
      <c r="T1011" s="80"/>
      <c r="U1011" s="80"/>
      <c r="V1011" s="63"/>
      <c r="W1011" s="85"/>
      <c r="X1011" s="63"/>
      <c r="Y1011" s="63"/>
      <c r="Z1011" s="63"/>
      <c r="AA1011" s="63"/>
      <c r="AB1011" s="63"/>
      <c r="AC1011" s="63"/>
      <c r="AD1011" s="63"/>
      <c r="AE1011" s="63"/>
      <c r="AF1011" s="63"/>
      <c r="AG1011" s="63"/>
      <c r="AH1011" s="413"/>
      <c r="AI1011" s="63"/>
    </row>
    <row r="1012" spans="1:35" ht="15.75" customHeight="1">
      <c r="A1012" s="81"/>
      <c r="B1012" s="81"/>
      <c r="C1012" s="82"/>
      <c r="D1012" s="82"/>
      <c r="E1012" s="82"/>
      <c r="F1012" s="82"/>
      <c r="G1012" s="82"/>
      <c r="H1012" s="82"/>
      <c r="I1012" s="82"/>
      <c r="J1012" s="68"/>
      <c r="K1012" s="83"/>
      <c r="L1012" s="83"/>
      <c r="M1012" s="83"/>
      <c r="N1012" s="63"/>
      <c r="O1012" s="63"/>
      <c r="P1012" s="84"/>
      <c r="Q1012" s="250"/>
      <c r="R1012" s="80"/>
      <c r="S1012" s="250"/>
      <c r="T1012" s="80"/>
      <c r="U1012" s="80"/>
      <c r="V1012" s="63"/>
      <c r="W1012" s="85"/>
      <c r="X1012" s="63"/>
      <c r="Y1012" s="63"/>
      <c r="Z1012" s="63"/>
      <c r="AA1012" s="63"/>
      <c r="AB1012" s="63"/>
      <c r="AC1012" s="63"/>
      <c r="AD1012" s="63"/>
      <c r="AE1012" s="63"/>
      <c r="AF1012" s="63"/>
      <c r="AG1012" s="63"/>
      <c r="AH1012" s="413"/>
      <c r="AI1012" s="63"/>
    </row>
    <row r="1013" spans="1:35" ht="15.75" customHeight="1">
      <c r="A1013" s="81"/>
      <c r="B1013" s="81"/>
      <c r="C1013" s="82"/>
      <c r="D1013" s="82"/>
      <c r="E1013" s="82"/>
      <c r="F1013" s="82"/>
      <c r="G1013" s="82"/>
      <c r="H1013" s="82"/>
      <c r="I1013" s="82"/>
      <c r="J1013" s="68"/>
      <c r="K1013" s="83"/>
      <c r="L1013" s="83"/>
      <c r="M1013" s="83"/>
      <c r="N1013" s="63"/>
      <c r="O1013" s="63"/>
      <c r="P1013" s="84"/>
      <c r="Q1013" s="250"/>
      <c r="R1013" s="80"/>
      <c r="S1013" s="250"/>
      <c r="T1013" s="80"/>
      <c r="U1013" s="80"/>
      <c r="V1013" s="63"/>
      <c r="W1013" s="85"/>
      <c r="X1013" s="63"/>
      <c r="Y1013" s="63"/>
      <c r="Z1013" s="63"/>
      <c r="AA1013" s="63"/>
      <c r="AB1013" s="63"/>
      <c r="AC1013" s="63"/>
      <c r="AD1013" s="63"/>
      <c r="AE1013" s="63"/>
      <c r="AF1013" s="63"/>
      <c r="AG1013" s="63"/>
      <c r="AH1013" s="413"/>
      <c r="AI1013" s="63"/>
    </row>
    <row r="1014" spans="1:35" ht="15.75" customHeight="1">
      <c r="A1014" s="81"/>
      <c r="B1014" s="81"/>
      <c r="C1014" s="82"/>
      <c r="D1014" s="82"/>
      <c r="E1014" s="82"/>
      <c r="F1014" s="82"/>
      <c r="G1014" s="82"/>
      <c r="H1014" s="82"/>
      <c r="I1014" s="82"/>
      <c r="J1014" s="68"/>
      <c r="K1014" s="83"/>
      <c r="L1014" s="83"/>
      <c r="M1014" s="83"/>
      <c r="N1014" s="63"/>
      <c r="O1014" s="63"/>
      <c r="P1014" s="84"/>
      <c r="Q1014" s="250"/>
      <c r="R1014" s="80"/>
      <c r="S1014" s="250"/>
      <c r="T1014" s="80"/>
      <c r="U1014" s="80"/>
      <c r="V1014" s="63"/>
      <c r="W1014" s="85"/>
      <c r="X1014" s="63"/>
      <c r="Y1014" s="63"/>
      <c r="Z1014" s="63"/>
      <c r="AA1014" s="63"/>
      <c r="AB1014" s="63"/>
      <c r="AC1014" s="63"/>
      <c r="AD1014" s="63"/>
      <c r="AE1014" s="63"/>
      <c r="AF1014" s="63"/>
      <c r="AG1014" s="63"/>
      <c r="AH1014" s="413"/>
      <c r="AI1014" s="63"/>
    </row>
  </sheetData>
  <autoFilter ref="A15:AI99" xr:uid="{00000000-0009-0000-0000-000006000000}"/>
  <mergeCells count="25">
    <mergeCell ref="A1:W1"/>
    <mergeCell ref="A2:W2"/>
    <mergeCell ref="A3:W3"/>
    <mergeCell ref="Q4:W4"/>
    <mergeCell ref="A5:B7"/>
    <mergeCell ref="C5:C7"/>
    <mergeCell ref="J5:M5"/>
    <mergeCell ref="N5:P5"/>
    <mergeCell ref="Q5:Q7"/>
    <mergeCell ref="I5:I7"/>
    <mergeCell ref="D5:D7"/>
    <mergeCell ref="E5:E7"/>
    <mergeCell ref="J6:J7"/>
    <mergeCell ref="K6:K7"/>
    <mergeCell ref="F5:F7"/>
    <mergeCell ref="G5:G7"/>
    <mergeCell ref="H5:H7"/>
    <mergeCell ref="V5:V7"/>
    <mergeCell ref="W5:W7"/>
    <mergeCell ref="T5:T7"/>
    <mergeCell ref="R5:R7"/>
    <mergeCell ref="S5:S7"/>
    <mergeCell ref="L6:M6"/>
    <mergeCell ref="N6:N7"/>
    <mergeCell ref="O6:P6"/>
  </mergeCells>
  <conditionalFormatting sqref="B86:C86">
    <cfRule type="expression" dxfId="16" priority="1">
      <formula>$A86&lt;&gt;""</formula>
    </cfRule>
  </conditionalFormatting>
  <conditionalFormatting sqref="C86">
    <cfRule type="expression" dxfId="15" priority="2">
      <formula>$B86&lt;&gt;""</formula>
    </cfRule>
  </conditionalFormatting>
  <conditionalFormatting sqref="C98">
    <cfRule type="expression" dxfId="14" priority="5">
      <formula>$A98&lt;&gt;""</formula>
    </cfRule>
    <cfRule type="expression" dxfId="13" priority="6">
      <formula>$B98&lt;&gt;""</formula>
    </cfRule>
  </conditionalFormatting>
  <conditionalFormatting sqref="J51">
    <cfRule type="expression" dxfId="12" priority="7">
      <formula>$A51&lt;&gt;""</formula>
    </cfRule>
    <cfRule type="expression" dxfId="11" priority="8">
      <formula>$B51&lt;&gt;""</formula>
    </cfRule>
  </conditionalFormatting>
  <conditionalFormatting sqref="J98">
    <cfRule type="expression" dxfId="10" priority="3">
      <formula>$A98&lt;&gt;""</formula>
    </cfRule>
    <cfRule type="expression" dxfId="9" priority="4">
      <formula>$B98&lt;&gt;""</formula>
    </cfRule>
  </conditionalFormatting>
  <conditionalFormatting sqref="W51">
    <cfRule type="expression" dxfId="8" priority="9">
      <formula>$A51&lt;&gt;""</formula>
    </cfRule>
    <cfRule type="expression" dxfId="7" priority="10">
      <formula>$B51&lt;&gt;""</formula>
    </cfRule>
  </conditionalFormatting>
  <dataValidations count="1">
    <dataValidation errorStyle="warning" allowBlank="1" showInputMessage="1" showErrorMessage="1" errorTitle="Dữ liệu không sửa" error="Không nhập dữ liệu vào ô này" sqref="I53:J53" xr:uid="{00000000-0002-0000-0600-000000000000}"/>
  </dataValidations>
  <pageMargins left="0.4" right="0.196850393700787" top="0.47244094488188998" bottom="0.31496062992126" header="0" footer="0"/>
  <pageSetup paperSize="9" fitToHeight="0" orientation="landscape" r:id="rId1"/>
  <headerFooter>
    <oddHeader>&amp;C&amp;P</oddHead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1000"/>
  <sheetViews>
    <sheetView topLeftCell="B3" workbookViewId="0">
      <pane xSplit="1" ySplit="2" topLeftCell="C15" activePane="bottomRight" state="frozen"/>
      <selection activeCell="B3" sqref="B3"/>
      <selection pane="topRight" activeCell="C3" sqref="C3"/>
      <selection pane="bottomLeft" activeCell="B5" sqref="B5"/>
      <selection pane="bottomRight" activeCell="C19" sqref="C19"/>
    </sheetView>
    <sheetView topLeftCell="B1" workbookViewId="1"/>
  </sheetViews>
  <sheetFormatPr defaultColWidth="14.44140625" defaultRowHeight="15" customHeight="1"/>
  <cols>
    <col min="1" max="1" width="6" hidden="1" customWidth="1"/>
    <col min="2" max="2" width="6" customWidth="1"/>
    <col min="3" max="3" width="52.33203125" customWidth="1"/>
    <col min="4" max="6" width="17.44140625" customWidth="1"/>
    <col min="7" max="7" width="18.5546875" customWidth="1"/>
    <col min="8" max="8" width="9.109375" customWidth="1"/>
    <col min="9" max="9" width="16.44140625" customWidth="1"/>
    <col min="10" max="10" width="4.44140625" hidden="1" customWidth="1"/>
    <col min="11" max="11" width="6.6640625" customWidth="1"/>
    <col min="12" max="12" width="48" customWidth="1"/>
    <col min="13" max="14" width="21.88671875" customWidth="1"/>
    <col min="15" max="15" width="18.6640625" customWidth="1"/>
    <col min="16" max="26" width="8.6640625" customWidth="1"/>
  </cols>
  <sheetData>
    <row r="1" spans="1:26" ht="34.5" customHeight="1">
      <c r="A1" s="1"/>
      <c r="B1" s="782" t="s">
        <v>132</v>
      </c>
      <c r="C1" s="783"/>
      <c r="D1" s="783"/>
      <c r="E1" s="783"/>
      <c r="F1" s="783"/>
      <c r="G1" s="783"/>
      <c r="H1" s="1"/>
      <c r="I1" s="1"/>
      <c r="J1" s="1"/>
      <c r="K1" s="1"/>
      <c r="L1" s="18">
        <f>+D4+M4</f>
        <v>16440360.871091001</v>
      </c>
      <c r="M1" s="18">
        <v>16814210.871091001</v>
      </c>
      <c r="N1" s="18">
        <f>+M1-L1</f>
        <v>373850</v>
      </c>
      <c r="O1" s="1"/>
      <c r="P1" s="1"/>
      <c r="Q1" s="1"/>
      <c r="R1" s="1"/>
      <c r="S1" s="1"/>
      <c r="T1" s="1"/>
      <c r="U1" s="1"/>
      <c r="V1" s="1"/>
      <c r="W1" s="1"/>
      <c r="X1" s="1"/>
      <c r="Y1" s="1"/>
      <c r="Z1" s="1"/>
    </row>
    <row r="2" spans="1:26" ht="18" customHeight="1">
      <c r="A2" s="1"/>
      <c r="B2" s="1"/>
      <c r="C2" s="1"/>
      <c r="D2" s="18"/>
      <c r="E2" s="18"/>
      <c r="F2" s="18"/>
      <c r="G2" s="1"/>
      <c r="H2" s="1"/>
      <c r="I2" s="1"/>
      <c r="J2" s="1"/>
      <c r="K2" s="1"/>
      <c r="L2" s="1"/>
      <c r="M2" s="1"/>
      <c r="N2" s="1"/>
      <c r="O2" s="1"/>
      <c r="P2" s="1"/>
      <c r="Q2" s="1"/>
      <c r="R2" s="1"/>
      <c r="S2" s="1"/>
      <c r="T2" s="1"/>
      <c r="U2" s="1"/>
      <c r="V2" s="1"/>
      <c r="W2" s="1"/>
      <c r="X2" s="1"/>
      <c r="Y2" s="1"/>
      <c r="Z2" s="1"/>
    </row>
    <row r="3" spans="1:26" ht="99.75" customHeight="1">
      <c r="A3" s="784" t="s">
        <v>1</v>
      </c>
      <c r="B3" s="785"/>
      <c r="C3" s="4" t="s">
        <v>133</v>
      </c>
      <c r="D3" s="22" t="s">
        <v>134</v>
      </c>
      <c r="E3" s="22" t="s">
        <v>135</v>
      </c>
      <c r="F3" s="22" t="s">
        <v>136</v>
      </c>
      <c r="G3" s="4" t="s">
        <v>5</v>
      </c>
      <c r="H3" s="1"/>
      <c r="I3" s="22"/>
      <c r="J3" s="786" t="s">
        <v>33</v>
      </c>
      <c r="K3" s="785"/>
      <c r="L3" s="37" t="s">
        <v>137</v>
      </c>
      <c r="M3" s="4" t="s">
        <v>138</v>
      </c>
      <c r="N3" s="4" t="s">
        <v>139</v>
      </c>
      <c r="O3" s="37" t="s">
        <v>5</v>
      </c>
      <c r="P3" s="1"/>
      <c r="Q3" s="1"/>
      <c r="R3" s="1"/>
      <c r="S3" s="1"/>
      <c r="T3" s="1"/>
      <c r="U3" s="1"/>
      <c r="V3" s="1"/>
      <c r="W3" s="1"/>
      <c r="X3" s="1"/>
      <c r="Y3" s="1"/>
      <c r="Z3" s="1"/>
    </row>
    <row r="4" spans="1:26" ht="35.25" customHeight="1">
      <c r="A4" s="4"/>
      <c r="B4" s="4"/>
      <c r="C4" s="4" t="s">
        <v>6</v>
      </c>
      <c r="D4" s="22">
        <f>+D5+D48+D220</f>
        <v>14070276.871091001</v>
      </c>
      <c r="E4" s="22">
        <f>+E5+E48</f>
        <v>7805981.84551726</v>
      </c>
      <c r="F4" s="22">
        <f>+F5+F48</f>
        <v>5528837.7170000002</v>
      </c>
      <c r="G4" s="4"/>
      <c r="H4" s="1"/>
      <c r="I4" s="18"/>
      <c r="J4" s="37"/>
      <c r="K4" s="37"/>
      <c r="L4" s="37" t="s">
        <v>40</v>
      </c>
      <c r="M4" s="22">
        <f>+M5+M24+M27+M46+M52</f>
        <v>2370084</v>
      </c>
      <c r="N4" s="22">
        <f>+N5+N24+N27+N46</f>
        <v>55854</v>
      </c>
      <c r="O4" s="37"/>
      <c r="P4" s="1"/>
      <c r="Q4" s="1"/>
      <c r="R4" s="1"/>
      <c r="S4" s="1"/>
      <c r="T4" s="1"/>
      <c r="U4" s="1"/>
      <c r="V4" s="1"/>
      <c r="W4" s="1"/>
      <c r="X4" s="1"/>
      <c r="Y4" s="1"/>
      <c r="Z4" s="1"/>
    </row>
    <row r="5" spans="1:26" ht="35.25" customHeight="1">
      <c r="A5" s="38"/>
      <c r="B5" s="38"/>
      <c r="C5" s="38" t="s">
        <v>140</v>
      </c>
      <c r="D5" s="39">
        <f>+D6+D35+D43</f>
        <v>6013430.8900000006</v>
      </c>
      <c r="E5" s="39">
        <f>+E6+E35+E43</f>
        <v>4673857.4995172601</v>
      </c>
      <c r="F5" s="39">
        <f>+F6+F35+F43</f>
        <v>1517230.42</v>
      </c>
      <c r="G5" s="38"/>
      <c r="H5" s="40"/>
      <c r="I5" s="41"/>
      <c r="J5" s="37"/>
      <c r="K5" s="37"/>
      <c r="L5" s="42" t="s">
        <v>141</v>
      </c>
      <c r="M5" s="22">
        <f>+SUM(M6:M23)</f>
        <v>186811</v>
      </c>
      <c r="N5" s="22">
        <f>+SUM(N6:N23)</f>
        <v>0</v>
      </c>
      <c r="O5" s="37"/>
      <c r="P5" s="40"/>
      <c r="Q5" s="40"/>
      <c r="R5" s="40"/>
      <c r="S5" s="40"/>
      <c r="T5" s="40"/>
      <c r="U5" s="40"/>
      <c r="V5" s="40"/>
      <c r="W5" s="40"/>
      <c r="X5" s="40"/>
      <c r="Y5" s="40"/>
      <c r="Z5" s="40"/>
    </row>
    <row r="6" spans="1:26" ht="35.25" customHeight="1">
      <c r="A6" s="4"/>
      <c r="B6" s="4" t="s">
        <v>142</v>
      </c>
      <c r="C6" s="17" t="s">
        <v>143</v>
      </c>
      <c r="D6" s="22">
        <f>+SUM(D7:D34)</f>
        <v>4762261.8900000006</v>
      </c>
      <c r="E6" s="22">
        <f>+SUM(E7:E34)</f>
        <v>3243645</v>
      </c>
      <c r="F6" s="22">
        <f>+SUM(F7:F34)</f>
        <v>1517230.42</v>
      </c>
      <c r="G6" s="4"/>
      <c r="H6" s="1"/>
      <c r="I6" s="18">
        <v>3024811.6</v>
      </c>
      <c r="J6" s="36">
        <v>1</v>
      </c>
      <c r="K6" s="36">
        <v>1</v>
      </c>
      <c r="L6" s="19" t="s">
        <v>144</v>
      </c>
      <c r="M6" s="21">
        <v>20000</v>
      </c>
      <c r="N6" s="21"/>
      <c r="O6" s="9" t="s">
        <v>145</v>
      </c>
      <c r="P6" s="1"/>
      <c r="Q6" s="1"/>
      <c r="R6" s="1"/>
      <c r="S6" s="1"/>
      <c r="T6" s="1"/>
      <c r="U6" s="1"/>
      <c r="V6" s="1"/>
      <c r="W6" s="1"/>
      <c r="X6" s="1"/>
      <c r="Y6" s="1"/>
      <c r="Z6" s="1"/>
    </row>
    <row r="7" spans="1:26" ht="18" customHeight="1">
      <c r="A7" s="4"/>
      <c r="B7" s="9">
        <v>1</v>
      </c>
      <c r="C7" s="19" t="s">
        <v>45</v>
      </c>
      <c r="D7" s="25">
        <v>14590</v>
      </c>
      <c r="E7" s="25">
        <v>14590</v>
      </c>
      <c r="F7" s="25">
        <f t="shared" ref="F7:F13" si="0">+D7-E7</f>
        <v>0</v>
      </c>
      <c r="G7" s="4"/>
      <c r="H7" s="1"/>
      <c r="I7" s="18">
        <f>+M5+D49</f>
        <v>2650989.1</v>
      </c>
      <c r="J7" s="36">
        <v>2</v>
      </c>
      <c r="K7" s="36">
        <v>2</v>
      </c>
      <c r="L7" s="27" t="s">
        <v>146</v>
      </c>
      <c r="M7" s="21">
        <v>1799</v>
      </c>
      <c r="N7" s="21"/>
      <c r="O7" s="9" t="s">
        <v>145</v>
      </c>
      <c r="P7" s="1"/>
      <c r="Q7" s="1"/>
      <c r="R7" s="1"/>
      <c r="S7" s="1"/>
      <c r="T7" s="1"/>
      <c r="U7" s="1"/>
      <c r="V7" s="1"/>
      <c r="W7" s="1"/>
      <c r="X7" s="1"/>
      <c r="Y7" s="1"/>
      <c r="Z7" s="1"/>
    </row>
    <row r="8" spans="1:26" ht="18" customHeight="1">
      <c r="A8" s="4"/>
      <c r="B8" s="9">
        <v>2</v>
      </c>
      <c r="C8" s="23" t="s">
        <v>48</v>
      </c>
      <c r="D8" s="25">
        <v>90000</v>
      </c>
      <c r="E8" s="25">
        <v>50050</v>
      </c>
      <c r="F8" s="25">
        <f t="shared" si="0"/>
        <v>39950</v>
      </c>
      <c r="G8" s="4"/>
      <c r="H8" s="1"/>
      <c r="I8" s="18">
        <f>+I6-I7</f>
        <v>373822.5</v>
      </c>
      <c r="J8" s="36">
        <v>3</v>
      </c>
      <c r="K8" s="36">
        <v>3</v>
      </c>
      <c r="L8" s="19" t="s">
        <v>147</v>
      </c>
      <c r="M8" s="21">
        <v>29850</v>
      </c>
      <c r="N8" s="21"/>
      <c r="O8" s="9" t="s">
        <v>145</v>
      </c>
      <c r="P8" s="1"/>
      <c r="Q8" s="1"/>
      <c r="R8" s="1"/>
      <c r="S8" s="1"/>
      <c r="T8" s="1"/>
      <c r="U8" s="1"/>
      <c r="V8" s="1"/>
      <c r="W8" s="1"/>
      <c r="X8" s="1"/>
      <c r="Y8" s="1"/>
      <c r="Z8" s="1"/>
    </row>
    <row r="9" spans="1:26" ht="18" customHeight="1">
      <c r="A9" s="4"/>
      <c r="B9" s="9">
        <v>3</v>
      </c>
      <c r="C9" s="19" t="s">
        <v>50</v>
      </c>
      <c r="D9" s="25">
        <v>5885</v>
      </c>
      <c r="E9" s="25">
        <v>5885</v>
      </c>
      <c r="F9" s="25">
        <f t="shared" si="0"/>
        <v>0</v>
      </c>
      <c r="G9" s="4"/>
      <c r="H9" s="1"/>
      <c r="I9" s="18"/>
      <c r="J9" s="36">
        <v>4</v>
      </c>
      <c r="K9" s="36">
        <v>4</v>
      </c>
      <c r="L9" s="19" t="s">
        <v>148</v>
      </c>
      <c r="M9" s="21">
        <v>10000</v>
      </c>
      <c r="N9" s="21"/>
      <c r="O9" s="9" t="s">
        <v>145</v>
      </c>
      <c r="P9" s="1"/>
      <c r="Q9" s="1"/>
      <c r="R9" s="1"/>
      <c r="S9" s="1"/>
      <c r="T9" s="1"/>
      <c r="U9" s="1"/>
      <c r="V9" s="1"/>
      <c r="W9" s="1"/>
      <c r="X9" s="1"/>
      <c r="Y9" s="1"/>
      <c r="Z9" s="1"/>
    </row>
    <row r="10" spans="1:26" ht="18" customHeight="1">
      <c r="A10" s="4"/>
      <c r="B10" s="9">
        <v>4</v>
      </c>
      <c r="C10" s="19" t="s">
        <v>52</v>
      </c>
      <c r="D10" s="25">
        <v>53525</v>
      </c>
      <c r="E10" s="25">
        <v>53525</v>
      </c>
      <c r="F10" s="25">
        <f t="shared" si="0"/>
        <v>0</v>
      </c>
      <c r="G10" s="4"/>
      <c r="H10" s="1"/>
      <c r="I10" s="18"/>
      <c r="J10" s="36">
        <v>5</v>
      </c>
      <c r="K10" s="36">
        <v>5</v>
      </c>
      <c r="L10" s="19" t="s">
        <v>149</v>
      </c>
      <c r="M10" s="21">
        <v>10000</v>
      </c>
      <c r="N10" s="21"/>
      <c r="O10" s="9" t="s">
        <v>145</v>
      </c>
      <c r="P10" s="1"/>
      <c r="Q10" s="1"/>
      <c r="R10" s="1"/>
      <c r="S10" s="1"/>
      <c r="T10" s="1"/>
      <c r="U10" s="1"/>
      <c r="V10" s="1"/>
      <c r="W10" s="1"/>
      <c r="X10" s="1"/>
      <c r="Y10" s="1"/>
      <c r="Z10" s="1"/>
    </row>
    <row r="11" spans="1:26" ht="18" customHeight="1">
      <c r="A11" s="4"/>
      <c r="B11" s="9">
        <v>5</v>
      </c>
      <c r="C11" s="19" t="s">
        <v>53</v>
      </c>
      <c r="D11" s="25">
        <v>130000</v>
      </c>
      <c r="E11" s="25">
        <v>90000</v>
      </c>
      <c r="F11" s="25">
        <f t="shared" si="0"/>
        <v>40000</v>
      </c>
      <c r="G11" s="4"/>
      <c r="H11" s="1"/>
      <c r="I11" s="18"/>
      <c r="J11" s="36">
        <v>6</v>
      </c>
      <c r="K11" s="36">
        <v>6</v>
      </c>
      <c r="L11" s="23" t="s">
        <v>150</v>
      </c>
      <c r="M11" s="21">
        <v>13000</v>
      </c>
      <c r="N11" s="21"/>
      <c r="O11" s="9" t="s">
        <v>145</v>
      </c>
      <c r="P11" s="1"/>
      <c r="Q11" s="1"/>
      <c r="R11" s="1"/>
      <c r="S11" s="1"/>
      <c r="T11" s="1"/>
      <c r="U11" s="1"/>
      <c r="V11" s="1"/>
      <c r="W11" s="1"/>
      <c r="X11" s="1"/>
      <c r="Y11" s="1"/>
      <c r="Z11" s="1"/>
    </row>
    <row r="12" spans="1:26" ht="18" customHeight="1">
      <c r="A12" s="4"/>
      <c r="B12" s="9">
        <v>6</v>
      </c>
      <c r="C12" s="19" t="s">
        <v>57</v>
      </c>
      <c r="D12" s="25">
        <v>14755</v>
      </c>
      <c r="E12" s="25">
        <v>14755</v>
      </c>
      <c r="F12" s="25">
        <f t="shared" si="0"/>
        <v>0</v>
      </c>
      <c r="G12" s="4"/>
      <c r="H12" s="1"/>
      <c r="I12" s="18"/>
      <c r="J12" s="36">
        <v>7</v>
      </c>
      <c r="K12" s="36">
        <v>7</v>
      </c>
      <c r="L12" s="23" t="s">
        <v>151</v>
      </c>
      <c r="M12" s="21">
        <v>5000</v>
      </c>
      <c r="N12" s="21"/>
      <c r="O12" s="9" t="s">
        <v>145</v>
      </c>
      <c r="P12" s="1"/>
      <c r="Q12" s="1"/>
      <c r="R12" s="1"/>
      <c r="S12" s="1"/>
      <c r="T12" s="1"/>
      <c r="U12" s="1"/>
      <c r="V12" s="1"/>
      <c r="W12" s="1"/>
      <c r="X12" s="1"/>
      <c r="Y12" s="1"/>
      <c r="Z12" s="1"/>
    </row>
    <row r="13" spans="1:26" ht="39.75" customHeight="1">
      <c r="A13" s="4"/>
      <c r="B13" s="9">
        <v>7</v>
      </c>
      <c r="C13" s="19" t="s">
        <v>59</v>
      </c>
      <c r="D13" s="25">
        <v>200000</v>
      </c>
      <c r="E13" s="25">
        <v>200000</v>
      </c>
      <c r="F13" s="25">
        <f t="shared" si="0"/>
        <v>0</v>
      </c>
      <c r="G13" s="4"/>
      <c r="H13" s="1"/>
      <c r="I13" s="18"/>
      <c r="J13" s="36">
        <v>8</v>
      </c>
      <c r="K13" s="36">
        <v>8</v>
      </c>
      <c r="L13" s="23" t="s">
        <v>152</v>
      </c>
      <c r="M13" s="21">
        <v>10000</v>
      </c>
      <c r="N13" s="21"/>
      <c r="O13" s="9" t="s">
        <v>145</v>
      </c>
      <c r="P13" s="1"/>
      <c r="Q13" s="1"/>
      <c r="R13" s="1"/>
      <c r="S13" s="1"/>
      <c r="T13" s="1"/>
      <c r="U13" s="1"/>
      <c r="V13" s="1"/>
      <c r="W13" s="1"/>
      <c r="X13" s="1"/>
      <c r="Y13" s="1"/>
      <c r="Z13" s="1"/>
    </row>
    <row r="14" spans="1:26" ht="105.75" customHeight="1">
      <c r="A14" s="4"/>
      <c r="B14" s="9">
        <v>8</v>
      </c>
      <c r="C14" s="26" t="s">
        <v>63</v>
      </c>
      <c r="D14" s="25">
        <v>27887</v>
      </c>
      <c r="E14" s="25">
        <v>26713</v>
      </c>
      <c r="F14" s="25"/>
      <c r="G14" s="9" t="s">
        <v>153</v>
      </c>
      <c r="H14" s="1"/>
      <c r="I14" s="18"/>
      <c r="J14" s="36">
        <v>9</v>
      </c>
      <c r="K14" s="36">
        <v>9</v>
      </c>
      <c r="L14" s="23" t="s">
        <v>154</v>
      </c>
      <c r="M14" s="21">
        <v>6000</v>
      </c>
      <c r="N14" s="21"/>
      <c r="O14" s="9" t="s">
        <v>145</v>
      </c>
      <c r="P14" s="1"/>
      <c r="Q14" s="1"/>
      <c r="R14" s="1"/>
      <c r="S14" s="1"/>
      <c r="T14" s="1"/>
      <c r="U14" s="1"/>
      <c r="V14" s="1"/>
      <c r="W14" s="1"/>
      <c r="X14" s="1"/>
      <c r="Y14" s="1"/>
      <c r="Z14" s="1"/>
    </row>
    <row r="15" spans="1:26" ht="51" customHeight="1">
      <c r="A15" s="4"/>
      <c r="B15" s="9">
        <v>9</v>
      </c>
      <c r="C15" s="26" t="s">
        <v>64</v>
      </c>
      <c r="D15" s="25">
        <v>29916</v>
      </c>
      <c r="E15" s="25">
        <v>29916</v>
      </c>
      <c r="F15" s="25">
        <f>+D15-E15</f>
        <v>0</v>
      </c>
      <c r="G15" s="4"/>
      <c r="H15" s="1"/>
      <c r="I15" s="18"/>
      <c r="J15" s="36">
        <v>10</v>
      </c>
      <c r="K15" s="36">
        <v>10</v>
      </c>
      <c r="L15" s="23" t="s">
        <v>155</v>
      </c>
      <c r="M15" s="21">
        <v>6000</v>
      </c>
      <c r="N15" s="21"/>
      <c r="O15" s="9" t="s">
        <v>145</v>
      </c>
      <c r="P15" s="1"/>
      <c r="Q15" s="1"/>
      <c r="R15" s="1"/>
      <c r="S15" s="1"/>
      <c r="T15" s="1"/>
      <c r="U15" s="1"/>
      <c r="V15" s="1"/>
      <c r="W15" s="1"/>
      <c r="X15" s="1"/>
      <c r="Y15" s="1"/>
      <c r="Z15" s="1"/>
    </row>
    <row r="16" spans="1:26" ht="18" customHeight="1">
      <c r="A16" s="4"/>
      <c r="B16" s="9">
        <v>10</v>
      </c>
      <c r="C16" s="26" t="s">
        <v>65</v>
      </c>
      <c r="D16" s="25">
        <v>5323.8600000000006</v>
      </c>
      <c r="E16" s="25">
        <v>5111.3900000000003</v>
      </c>
      <c r="F16" s="25"/>
      <c r="G16" s="9" t="s">
        <v>153</v>
      </c>
      <c r="H16" s="1"/>
      <c r="I16" s="18"/>
      <c r="J16" s="36">
        <v>11</v>
      </c>
      <c r="K16" s="36">
        <v>11</v>
      </c>
      <c r="L16" s="43" t="s">
        <v>156</v>
      </c>
      <c r="M16" s="21">
        <v>6000</v>
      </c>
      <c r="N16" s="21"/>
      <c r="O16" s="9" t="s">
        <v>145</v>
      </c>
      <c r="P16" s="1"/>
      <c r="Q16" s="1"/>
      <c r="R16" s="1"/>
      <c r="S16" s="1"/>
      <c r="T16" s="1"/>
      <c r="U16" s="1"/>
      <c r="V16" s="1"/>
      <c r="W16" s="1"/>
      <c r="X16" s="1"/>
      <c r="Y16" s="1"/>
      <c r="Z16" s="1"/>
    </row>
    <row r="17" spans="1:26" ht="18" customHeight="1">
      <c r="A17" s="4"/>
      <c r="B17" s="9">
        <v>11</v>
      </c>
      <c r="C17" s="19" t="s">
        <v>67</v>
      </c>
      <c r="D17" s="25">
        <v>1272.0299999999988</v>
      </c>
      <c r="E17" s="25">
        <v>1272</v>
      </c>
      <c r="F17" s="25">
        <f t="shared" ref="F17:F34" si="1">+D17-E17</f>
        <v>2.9999999998835847E-2</v>
      </c>
      <c r="G17" s="4"/>
      <c r="H17" s="1"/>
      <c r="I17" s="18"/>
      <c r="J17" s="36">
        <v>12</v>
      </c>
      <c r="K17" s="36">
        <v>12</v>
      </c>
      <c r="L17" s="19" t="s">
        <v>157</v>
      </c>
      <c r="M17" s="21">
        <v>40000</v>
      </c>
      <c r="N17" s="21"/>
      <c r="O17" s="9" t="s">
        <v>145</v>
      </c>
      <c r="P17" s="1"/>
      <c r="Q17" s="1"/>
      <c r="R17" s="1"/>
      <c r="S17" s="1"/>
      <c r="T17" s="1"/>
      <c r="U17" s="1"/>
      <c r="V17" s="1"/>
      <c r="W17" s="1"/>
      <c r="X17" s="1"/>
      <c r="Y17" s="1"/>
      <c r="Z17" s="1"/>
    </row>
    <row r="18" spans="1:26" ht="18" customHeight="1">
      <c r="A18" s="4"/>
      <c r="B18" s="9">
        <v>12</v>
      </c>
      <c r="C18" s="26" t="s">
        <v>68</v>
      </c>
      <c r="D18" s="25">
        <v>100000</v>
      </c>
      <c r="E18" s="25">
        <v>0</v>
      </c>
      <c r="F18" s="25">
        <f t="shared" si="1"/>
        <v>100000</v>
      </c>
      <c r="G18" s="4"/>
      <c r="H18" s="1"/>
      <c r="I18" s="18"/>
      <c r="J18" s="36">
        <v>13</v>
      </c>
      <c r="K18" s="36">
        <v>13</v>
      </c>
      <c r="L18" s="19" t="s">
        <v>158</v>
      </c>
      <c r="M18" s="21">
        <v>2584</v>
      </c>
      <c r="N18" s="21"/>
      <c r="O18" s="9" t="s">
        <v>145</v>
      </c>
      <c r="P18" s="1"/>
      <c r="Q18" s="1"/>
      <c r="R18" s="1"/>
      <c r="S18" s="1"/>
      <c r="T18" s="1"/>
      <c r="U18" s="1"/>
      <c r="V18" s="1"/>
      <c r="W18" s="1"/>
      <c r="X18" s="1"/>
      <c r="Y18" s="1"/>
      <c r="Z18" s="1"/>
    </row>
    <row r="19" spans="1:26" ht="18" customHeight="1">
      <c r="A19" s="4"/>
      <c r="B19" s="9">
        <v>13</v>
      </c>
      <c r="C19" s="26" t="s">
        <v>69</v>
      </c>
      <c r="D19" s="25">
        <v>50000</v>
      </c>
      <c r="E19" s="25">
        <v>29000</v>
      </c>
      <c r="F19" s="25">
        <f t="shared" si="1"/>
        <v>21000</v>
      </c>
      <c r="G19" s="9"/>
      <c r="H19" s="1"/>
      <c r="I19" s="18"/>
      <c r="J19" s="36">
        <v>14</v>
      </c>
      <c r="K19" s="36">
        <v>14</v>
      </c>
      <c r="L19" s="26" t="s">
        <v>159</v>
      </c>
      <c r="M19" s="21">
        <v>9947</v>
      </c>
      <c r="N19" s="21"/>
      <c r="O19" s="9" t="s">
        <v>145</v>
      </c>
      <c r="P19" s="1"/>
      <c r="Q19" s="1"/>
      <c r="R19" s="1"/>
      <c r="S19" s="1"/>
      <c r="T19" s="1"/>
      <c r="U19" s="1"/>
      <c r="V19" s="1"/>
      <c r="W19" s="1"/>
      <c r="X19" s="1"/>
      <c r="Y19" s="1"/>
      <c r="Z19" s="1"/>
    </row>
    <row r="20" spans="1:26" ht="18" customHeight="1">
      <c r="A20" s="4"/>
      <c r="B20" s="9">
        <v>14</v>
      </c>
      <c r="C20" s="19" t="s">
        <v>72</v>
      </c>
      <c r="D20" s="25">
        <v>14946</v>
      </c>
      <c r="E20" s="25">
        <v>14946</v>
      </c>
      <c r="F20" s="25">
        <f t="shared" si="1"/>
        <v>0</v>
      </c>
      <c r="G20" s="4"/>
      <c r="H20" s="1"/>
      <c r="I20" s="18"/>
      <c r="J20" s="36">
        <v>15</v>
      </c>
      <c r="K20" s="36">
        <v>15</v>
      </c>
      <c r="L20" s="19" t="s">
        <v>160</v>
      </c>
      <c r="M20" s="21">
        <v>100</v>
      </c>
      <c r="N20" s="21"/>
      <c r="O20" s="9" t="s">
        <v>145</v>
      </c>
      <c r="P20" s="1"/>
      <c r="Q20" s="1"/>
      <c r="R20" s="1"/>
      <c r="S20" s="1"/>
      <c r="T20" s="1"/>
      <c r="U20" s="1"/>
      <c r="V20" s="1"/>
      <c r="W20" s="1"/>
      <c r="X20" s="1"/>
      <c r="Y20" s="1"/>
      <c r="Z20" s="1"/>
    </row>
    <row r="21" spans="1:26" ht="18" customHeight="1">
      <c r="A21" s="4"/>
      <c r="B21" s="9">
        <v>15</v>
      </c>
      <c r="C21" s="19" t="s">
        <v>73</v>
      </c>
      <c r="D21" s="25">
        <v>24919</v>
      </c>
      <c r="E21" s="25">
        <v>24919</v>
      </c>
      <c r="F21" s="25">
        <f t="shared" si="1"/>
        <v>0</v>
      </c>
      <c r="G21" s="4"/>
      <c r="H21" s="1"/>
      <c r="I21" s="18"/>
      <c r="J21" s="36">
        <v>16</v>
      </c>
      <c r="K21" s="36">
        <v>16</v>
      </c>
      <c r="L21" s="26" t="s">
        <v>161</v>
      </c>
      <c r="M21" s="21">
        <v>1531</v>
      </c>
      <c r="N21" s="21"/>
      <c r="O21" s="9" t="s">
        <v>145</v>
      </c>
      <c r="P21" s="1"/>
      <c r="Q21" s="1"/>
      <c r="R21" s="1"/>
      <c r="S21" s="1"/>
      <c r="T21" s="1"/>
      <c r="U21" s="1"/>
      <c r="V21" s="1"/>
      <c r="W21" s="1"/>
      <c r="X21" s="1"/>
      <c r="Y21" s="1"/>
      <c r="Z21" s="1"/>
    </row>
    <row r="22" spans="1:26" ht="18" customHeight="1">
      <c r="A22" s="4"/>
      <c r="B22" s="9">
        <v>16</v>
      </c>
      <c r="C22" s="27" t="s">
        <v>74</v>
      </c>
      <c r="D22" s="25">
        <v>57052</v>
      </c>
      <c r="E22" s="25">
        <v>57052</v>
      </c>
      <c r="F22" s="25">
        <f t="shared" si="1"/>
        <v>0</v>
      </c>
      <c r="G22" s="4"/>
      <c r="H22" s="1"/>
      <c r="I22" s="18"/>
      <c r="J22" s="36">
        <v>17</v>
      </c>
      <c r="K22" s="36">
        <v>17</v>
      </c>
      <c r="L22" s="26" t="s">
        <v>162</v>
      </c>
      <c r="M22" s="21">
        <v>5000</v>
      </c>
      <c r="N22" s="21"/>
      <c r="O22" s="9" t="s">
        <v>145</v>
      </c>
      <c r="P22" s="1"/>
      <c r="Q22" s="1"/>
      <c r="R22" s="1"/>
      <c r="S22" s="1"/>
      <c r="T22" s="1"/>
      <c r="U22" s="1"/>
      <c r="V22" s="1"/>
      <c r="W22" s="1"/>
      <c r="X22" s="1"/>
      <c r="Y22" s="1"/>
      <c r="Z22" s="1"/>
    </row>
    <row r="23" spans="1:26" ht="18" customHeight="1">
      <c r="A23" s="4"/>
      <c r="B23" s="9">
        <v>17</v>
      </c>
      <c r="C23" s="26" t="s">
        <v>75</v>
      </c>
      <c r="D23" s="25">
        <v>65476</v>
      </c>
      <c r="E23" s="25">
        <v>65476</v>
      </c>
      <c r="F23" s="25">
        <f t="shared" si="1"/>
        <v>0</v>
      </c>
      <c r="G23" s="4"/>
      <c r="H23" s="1"/>
      <c r="I23" s="18"/>
      <c r="J23" s="36">
        <v>18</v>
      </c>
      <c r="K23" s="36">
        <v>18</v>
      </c>
      <c r="L23" s="26" t="s">
        <v>163</v>
      </c>
      <c r="M23" s="21">
        <v>10000</v>
      </c>
      <c r="N23" s="21"/>
      <c r="O23" s="9" t="s">
        <v>164</v>
      </c>
      <c r="P23" s="1"/>
      <c r="Q23" s="1"/>
      <c r="R23" s="1"/>
      <c r="S23" s="1"/>
      <c r="T23" s="1"/>
      <c r="U23" s="1"/>
      <c r="V23" s="1"/>
      <c r="W23" s="1"/>
      <c r="X23" s="1"/>
      <c r="Y23" s="1"/>
      <c r="Z23" s="1"/>
    </row>
    <row r="24" spans="1:26" ht="18" customHeight="1">
      <c r="A24" s="4"/>
      <c r="B24" s="9">
        <v>18</v>
      </c>
      <c r="C24" s="19" t="s">
        <v>76</v>
      </c>
      <c r="D24" s="25">
        <v>31791</v>
      </c>
      <c r="E24" s="25">
        <v>31791</v>
      </c>
      <c r="F24" s="25">
        <f t="shared" si="1"/>
        <v>0</v>
      </c>
      <c r="G24" s="4"/>
      <c r="H24" s="1"/>
      <c r="I24" s="18"/>
      <c r="J24" s="37"/>
      <c r="K24" s="37"/>
      <c r="L24" s="42" t="s">
        <v>165</v>
      </c>
      <c r="M24" s="22">
        <f>+M25+M26</f>
        <v>12000</v>
      </c>
      <c r="N24" s="22">
        <f>+N25+N26</f>
        <v>0</v>
      </c>
      <c r="O24" s="9" t="s">
        <v>145</v>
      </c>
      <c r="P24" s="1"/>
      <c r="Q24" s="1"/>
      <c r="R24" s="1"/>
      <c r="S24" s="1"/>
      <c r="T24" s="1"/>
      <c r="U24" s="1"/>
      <c r="V24" s="1"/>
      <c r="W24" s="1"/>
      <c r="X24" s="1"/>
      <c r="Y24" s="1"/>
      <c r="Z24" s="1"/>
    </row>
    <row r="25" spans="1:26" ht="18" customHeight="1">
      <c r="A25" s="4"/>
      <c r="B25" s="9">
        <v>19</v>
      </c>
      <c r="C25" s="19" t="s">
        <v>77</v>
      </c>
      <c r="D25" s="25">
        <v>18600</v>
      </c>
      <c r="E25" s="25">
        <v>13600</v>
      </c>
      <c r="F25" s="25">
        <f t="shared" si="1"/>
        <v>5000</v>
      </c>
      <c r="G25" s="4"/>
      <c r="H25" s="1"/>
      <c r="I25" s="18"/>
      <c r="J25" s="36">
        <v>19</v>
      </c>
      <c r="K25" s="36">
        <v>1</v>
      </c>
      <c r="L25" s="23" t="s">
        <v>166</v>
      </c>
      <c r="M25" s="20">
        <v>6000</v>
      </c>
      <c r="N25" s="20"/>
      <c r="O25" s="9" t="s">
        <v>145</v>
      </c>
      <c r="P25" s="1"/>
      <c r="Q25" s="1"/>
      <c r="R25" s="1"/>
      <c r="S25" s="1"/>
      <c r="T25" s="1"/>
      <c r="U25" s="1"/>
      <c r="V25" s="1"/>
      <c r="W25" s="1"/>
      <c r="X25" s="1"/>
      <c r="Y25" s="1"/>
      <c r="Z25" s="1"/>
    </row>
    <row r="26" spans="1:26" ht="18" customHeight="1">
      <c r="A26" s="4"/>
      <c r="B26" s="9">
        <v>20</v>
      </c>
      <c r="C26" s="19" t="s">
        <v>78</v>
      </c>
      <c r="D26" s="25">
        <v>24250</v>
      </c>
      <c r="E26" s="25">
        <v>24250</v>
      </c>
      <c r="F26" s="25">
        <f t="shared" si="1"/>
        <v>0</v>
      </c>
      <c r="G26" s="4"/>
      <c r="H26" s="1"/>
      <c r="I26" s="18"/>
      <c r="J26" s="36">
        <v>20</v>
      </c>
      <c r="K26" s="36">
        <v>2</v>
      </c>
      <c r="L26" s="43" t="s">
        <v>167</v>
      </c>
      <c r="M26" s="20">
        <v>6000</v>
      </c>
      <c r="N26" s="20"/>
      <c r="O26" s="9" t="s">
        <v>145</v>
      </c>
      <c r="P26" s="1"/>
      <c r="Q26" s="1"/>
      <c r="R26" s="1"/>
      <c r="S26" s="1"/>
      <c r="T26" s="1"/>
      <c r="U26" s="1"/>
      <c r="V26" s="1"/>
      <c r="W26" s="1"/>
      <c r="X26" s="1"/>
      <c r="Y26" s="1"/>
      <c r="Z26" s="1"/>
    </row>
    <row r="27" spans="1:26" ht="18" customHeight="1">
      <c r="A27" s="4"/>
      <c r="B27" s="9">
        <v>21</v>
      </c>
      <c r="C27" s="19" t="s">
        <v>79</v>
      </c>
      <c r="D27" s="25">
        <v>197060</v>
      </c>
      <c r="E27" s="25">
        <v>194468</v>
      </c>
      <c r="F27" s="25">
        <f t="shared" si="1"/>
        <v>2592</v>
      </c>
      <c r="G27" s="4"/>
      <c r="H27" s="1"/>
      <c r="I27" s="18"/>
      <c r="J27" s="37"/>
      <c r="K27" s="37"/>
      <c r="L27" s="42" t="s">
        <v>168</v>
      </c>
      <c r="M27" s="22">
        <f>+SUM(M28:M40)</f>
        <v>2171020</v>
      </c>
      <c r="N27" s="22">
        <f>+SUM(N28:N40)</f>
        <v>0</v>
      </c>
      <c r="O27" s="9" t="s">
        <v>145</v>
      </c>
      <c r="P27" s="1"/>
      <c r="Q27" s="1"/>
      <c r="R27" s="1"/>
      <c r="S27" s="1"/>
      <c r="T27" s="1"/>
      <c r="U27" s="1"/>
      <c r="V27" s="1"/>
      <c r="W27" s="1"/>
      <c r="X27" s="1"/>
      <c r="Y27" s="1"/>
      <c r="Z27" s="1"/>
    </row>
    <row r="28" spans="1:26" ht="18" customHeight="1">
      <c r="A28" s="4"/>
      <c r="B28" s="9">
        <v>22</v>
      </c>
      <c r="C28" s="19" t="s">
        <v>80</v>
      </c>
      <c r="D28" s="25">
        <v>273174</v>
      </c>
      <c r="E28" s="25">
        <v>247933</v>
      </c>
      <c r="F28" s="25">
        <f t="shared" si="1"/>
        <v>25241</v>
      </c>
      <c r="G28" s="4"/>
      <c r="H28" s="1"/>
      <c r="I28" s="18"/>
      <c r="J28" s="36">
        <v>21</v>
      </c>
      <c r="K28" s="36">
        <v>1</v>
      </c>
      <c r="L28" s="19" t="s">
        <v>169</v>
      </c>
      <c r="M28" s="21">
        <v>50000</v>
      </c>
      <c r="N28" s="21"/>
      <c r="O28" s="9" t="s">
        <v>145</v>
      </c>
      <c r="P28" s="1"/>
      <c r="Q28" s="1"/>
      <c r="R28" s="1"/>
      <c r="S28" s="1"/>
      <c r="T28" s="1"/>
      <c r="U28" s="1"/>
      <c r="V28" s="1"/>
      <c r="W28" s="1"/>
      <c r="X28" s="1"/>
      <c r="Y28" s="1"/>
      <c r="Z28" s="1"/>
    </row>
    <row r="29" spans="1:26" ht="18" customHeight="1">
      <c r="A29" s="4"/>
      <c r="B29" s="9">
        <v>23</v>
      </c>
      <c r="C29" s="19" t="s">
        <v>81</v>
      </c>
      <c r="D29" s="25">
        <v>3115000</v>
      </c>
      <c r="E29" s="25">
        <v>1951945.1340000001</v>
      </c>
      <c r="F29" s="25">
        <f t="shared" si="1"/>
        <v>1163054.8659999999</v>
      </c>
      <c r="G29" s="4"/>
      <c r="H29" s="1"/>
      <c r="I29" s="18"/>
      <c r="J29" s="36">
        <v>22</v>
      </c>
      <c r="K29" s="36">
        <v>2</v>
      </c>
      <c r="L29" s="10" t="s">
        <v>170</v>
      </c>
      <c r="M29" s="21">
        <v>99662</v>
      </c>
      <c r="N29" s="21"/>
      <c r="O29" s="9" t="s">
        <v>145</v>
      </c>
      <c r="P29" s="1"/>
      <c r="Q29" s="1"/>
      <c r="R29" s="1"/>
      <c r="S29" s="1"/>
      <c r="T29" s="1"/>
      <c r="U29" s="1"/>
      <c r="V29" s="1"/>
      <c r="W29" s="1"/>
      <c r="X29" s="1"/>
      <c r="Y29" s="1"/>
      <c r="Z29" s="1"/>
    </row>
    <row r="30" spans="1:26" ht="18" customHeight="1">
      <c r="A30" s="4"/>
      <c r="B30" s="9">
        <v>24</v>
      </c>
      <c r="C30" s="19" t="s">
        <v>83</v>
      </c>
      <c r="D30" s="25">
        <v>22581</v>
      </c>
      <c r="E30" s="25">
        <v>22581</v>
      </c>
      <c r="F30" s="25">
        <f t="shared" si="1"/>
        <v>0</v>
      </c>
      <c r="G30" s="4"/>
      <c r="H30" s="1"/>
      <c r="I30" s="18"/>
      <c r="J30" s="36">
        <v>23</v>
      </c>
      <c r="K30" s="36">
        <v>3</v>
      </c>
      <c r="L30" s="10" t="s">
        <v>171</v>
      </c>
      <c r="M30" s="21">
        <v>120000</v>
      </c>
      <c r="N30" s="21"/>
      <c r="O30" s="9" t="s">
        <v>145</v>
      </c>
      <c r="P30" s="1"/>
      <c r="Q30" s="1"/>
      <c r="R30" s="1"/>
      <c r="S30" s="1"/>
      <c r="T30" s="1"/>
      <c r="U30" s="1"/>
      <c r="V30" s="1"/>
      <c r="W30" s="1"/>
      <c r="X30" s="1"/>
      <c r="Y30" s="1"/>
      <c r="Z30" s="1"/>
    </row>
    <row r="31" spans="1:26" ht="47.25" customHeight="1">
      <c r="A31" s="4"/>
      <c r="B31" s="9">
        <v>25</v>
      </c>
      <c r="C31" s="19" t="s">
        <v>87</v>
      </c>
      <c r="D31" s="25">
        <v>99952</v>
      </c>
      <c r="E31" s="25">
        <v>713.48500000000001</v>
      </c>
      <c r="F31" s="25">
        <f t="shared" si="1"/>
        <v>99238.514999999999</v>
      </c>
      <c r="G31" s="4"/>
      <c r="H31" s="1"/>
      <c r="I31" s="18"/>
      <c r="J31" s="36">
        <v>24</v>
      </c>
      <c r="K31" s="36">
        <v>4</v>
      </c>
      <c r="L31" s="19" t="s">
        <v>172</v>
      </c>
      <c r="M31" s="21">
        <v>50000</v>
      </c>
      <c r="N31" s="21"/>
      <c r="O31" s="9" t="s">
        <v>145</v>
      </c>
      <c r="P31" s="1"/>
      <c r="Q31" s="1"/>
      <c r="R31" s="1"/>
      <c r="S31" s="1"/>
      <c r="T31" s="1"/>
      <c r="U31" s="1"/>
      <c r="V31" s="1"/>
      <c r="W31" s="1"/>
      <c r="X31" s="1"/>
      <c r="Y31" s="1"/>
      <c r="Z31" s="1"/>
    </row>
    <row r="32" spans="1:26" ht="18" customHeight="1">
      <c r="A32" s="4"/>
      <c r="B32" s="9">
        <v>26</v>
      </c>
      <c r="C32" s="26" t="s">
        <v>89</v>
      </c>
      <c r="D32" s="25">
        <v>50000</v>
      </c>
      <c r="E32" s="25">
        <v>28845.991000000002</v>
      </c>
      <c r="F32" s="25">
        <f t="shared" si="1"/>
        <v>21154.008999999998</v>
      </c>
      <c r="G32" s="4"/>
      <c r="H32" s="1"/>
      <c r="I32" s="18"/>
      <c r="J32" s="36">
        <v>25</v>
      </c>
      <c r="K32" s="36">
        <v>5</v>
      </c>
      <c r="L32" s="26" t="s">
        <v>173</v>
      </c>
      <c r="M32" s="21">
        <v>20000</v>
      </c>
      <c r="N32" s="21"/>
      <c r="O32" s="9" t="s">
        <v>145</v>
      </c>
      <c r="P32" s="1"/>
      <c r="Q32" s="1"/>
      <c r="R32" s="1"/>
      <c r="S32" s="1"/>
      <c r="T32" s="1"/>
      <c r="U32" s="1"/>
      <c r="V32" s="1"/>
      <c r="W32" s="1"/>
      <c r="X32" s="1"/>
      <c r="Y32" s="1"/>
      <c r="Z32" s="1"/>
    </row>
    <row r="33" spans="1:26" ht="32.25" customHeight="1">
      <c r="A33" s="4"/>
      <c r="B33" s="9">
        <v>27</v>
      </c>
      <c r="C33" s="19" t="s">
        <v>91</v>
      </c>
      <c r="D33" s="25">
        <v>10940</v>
      </c>
      <c r="E33" s="25">
        <v>10940</v>
      </c>
      <c r="F33" s="25">
        <f t="shared" si="1"/>
        <v>0</v>
      </c>
      <c r="G33" s="4"/>
      <c r="H33" s="1"/>
      <c r="I33" s="18"/>
      <c r="J33" s="36">
        <v>26</v>
      </c>
      <c r="K33" s="36">
        <v>6</v>
      </c>
      <c r="L33" s="26" t="s">
        <v>174</v>
      </c>
      <c r="M33" s="21">
        <v>23000</v>
      </c>
      <c r="N33" s="21"/>
      <c r="O33" s="9" t="s">
        <v>145</v>
      </c>
      <c r="P33" s="1"/>
      <c r="Q33" s="1"/>
      <c r="R33" s="1"/>
      <c r="S33" s="1"/>
      <c r="T33" s="1"/>
      <c r="U33" s="1"/>
      <c r="V33" s="1"/>
      <c r="W33" s="1"/>
      <c r="X33" s="1"/>
      <c r="Y33" s="1"/>
      <c r="Z33" s="1"/>
    </row>
    <row r="34" spans="1:26" ht="18" customHeight="1">
      <c r="A34" s="4"/>
      <c r="B34" s="9">
        <v>28</v>
      </c>
      <c r="C34" s="26" t="s">
        <v>92</v>
      </c>
      <c r="D34" s="25">
        <v>33367</v>
      </c>
      <c r="E34" s="25">
        <v>33367</v>
      </c>
      <c r="F34" s="25">
        <f t="shared" si="1"/>
        <v>0</v>
      </c>
      <c r="G34" s="4"/>
      <c r="H34" s="1"/>
      <c r="I34" s="18"/>
      <c r="J34" s="36">
        <v>27</v>
      </c>
      <c r="K34" s="36">
        <v>7</v>
      </c>
      <c r="L34" s="19" t="s">
        <v>175</v>
      </c>
      <c r="M34" s="21">
        <v>20000</v>
      </c>
      <c r="N34" s="21"/>
      <c r="O34" s="9" t="s">
        <v>176</v>
      </c>
      <c r="P34" s="1"/>
      <c r="Q34" s="1"/>
      <c r="R34" s="1"/>
      <c r="S34" s="1"/>
      <c r="T34" s="1"/>
      <c r="U34" s="1"/>
      <c r="V34" s="1"/>
      <c r="W34" s="1"/>
      <c r="X34" s="1"/>
      <c r="Y34" s="1"/>
      <c r="Z34" s="1"/>
    </row>
    <row r="35" spans="1:26" ht="35.25" customHeight="1">
      <c r="A35" s="4"/>
      <c r="B35" s="4" t="s">
        <v>118</v>
      </c>
      <c r="C35" s="17" t="s">
        <v>177</v>
      </c>
      <c r="D35" s="22">
        <f>+SUM(D36:D42)</f>
        <v>976169</v>
      </c>
      <c r="E35" s="22">
        <f>+SUM(E36:E42)</f>
        <v>1155212.4995172601</v>
      </c>
      <c r="F35" s="22"/>
      <c r="G35" s="4"/>
      <c r="H35" s="1"/>
      <c r="I35" s="18"/>
      <c r="J35" s="36">
        <v>28</v>
      </c>
      <c r="K35" s="36">
        <v>8</v>
      </c>
      <c r="L35" s="26" t="s">
        <v>178</v>
      </c>
      <c r="M35" s="7">
        <v>30000</v>
      </c>
      <c r="N35" s="7"/>
      <c r="O35" s="9" t="s">
        <v>176</v>
      </c>
      <c r="P35" s="1"/>
      <c r="Q35" s="1"/>
      <c r="R35" s="1"/>
      <c r="S35" s="1"/>
      <c r="T35" s="1"/>
      <c r="U35" s="1"/>
      <c r="V35" s="1"/>
      <c r="W35" s="1"/>
      <c r="X35" s="1"/>
      <c r="Y35" s="1"/>
      <c r="Z35" s="1"/>
    </row>
    <row r="36" spans="1:26" ht="35.25" customHeight="1">
      <c r="A36" s="4"/>
      <c r="B36" s="9">
        <v>1</v>
      </c>
      <c r="C36" s="19" t="s">
        <v>116</v>
      </c>
      <c r="D36" s="25">
        <v>285829</v>
      </c>
      <c r="E36" s="25">
        <v>285828.76997825998</v>
      </c>
      <c r="F36" s="22">
        <v>0</v>
      </c>
      <c r="G36" s="4"/>
      <c r="H36" s="1"/>
      <c r="I36" s="18"/>
      <c r="J36" s="36">
        <v>29</v>
      </c>
      <c r="K36" s="36">
        <v>9</v>
      </c>
      <c r="L36" s="26" t="s">
        <v>179</v>
      </c>
      <c r="M36" s="7">
        <v>20000</v>
      </c>
      <c r="N36" s="7"/>
      <c r="O36" s="9" t="s">
        <v>176</v>
      </c>
      <c r="P36" s="1"/>
      <c r="Q36" s="1"/>
      <c r="R36" s="1"/>
      <c r="S36" s="1"/>
      <c r="T36" s="1"/>
      <c r="U36" s="1"/>
      <c r="V36" s="1"/>
      <c r="W36" s="1"/>
      <c r="X36" s="1"/>
      <c r="Y36" s="1"/>
      <c r="Z36" s="1"/>
    </row>
    <row r="37" spans="1:26" ht="35.25" customHeight="1">
      <c r="A37" s="4"/>
      <c r="B37" s="9">
        <v>2</v>
      </c>
      <c r="C37" s="19" t="s">
        <v>117</v>
      </c>
      <c r="D37" s="25">
        <v>14153</v>
      </c>
      <c r="E37" s="25">
        <v>14153</v>
      </c>
      <c r="F37" s="22">
        <v>0</v>
      </c>
      <c r="G37" s="4"/>
      <c r="H37" s="1"/>
      <c r="I37" s="18"/>
      <c r="J37" s="36">
        <v>30</v>
      </c>
      <c r="K37" s="36">
        <v>10</v>
      </c>
      <c r="L37" s="26" t="s">
        <v>180</v>
      </c>
      <c r="M37" s="7">
        <v>20000</v>
      </c>
      <c r="N37" s="7"/>
      <c r="O37" s="9" t="s">
        <v>176</v>
      </c>
      <c r="P37" s="1"/>
      <c r="Q37" s="1"/>
      <c r="R37" s="1"/>
      <c r="S37" s="1"/>
      <c r="T37" s="1"/>
      <c r="U37" s="1"/>
      <c r="V37" s="1"/>
      <c r="W37" s="1"/>
      <c r="X37" s="1"/>
      <c r="Y37" s="1"/>
      <c r="Z37" s="1"/>
    </row>
    <row r="38" spans="1:26" ht="35.25" customHeight="1">
      <c r="A38" s="4"/>
      <c r="B38" s="9">
        <v>3</v>
      </c>
      <c r="C38" s="19" t="s">
        <v>119</v>
      </c>
      <c r="D38" s="25">
        <v>52890</v>
      </c>
      <c r="E38" s="25">
        <v>47195</v>
      </c>
      <c r="F38" s="22">
        <v>0</v>
      </c>
      <c r="G38" s="4"/>
      <c r="H38" s="1"/>
      <c r="I38" s="18"/>
      <c r="J38" s="36">
        <v>31</v>
      </c>
      <c r="K38" s="36">
        <v>11</v>
      </c>
      <c r="L38" s="19" t="s">
        <v>181</v>
      </c>
      <c r="M38" s="7">
        <v>1152450</v>
      </c>
      <c r="N38" s="7"/>
      <c r="O38" s="9" t="s">
        <v>145</v>
      </c>
      <c r="P38" s="1"/>
      <c r="Q38" s="1"/>
      <c r="R38" s="1"/>
      <c r="S38" s="1"/>
      <c r="T38" s="1"/>
      <c r="U38" s="1"/>
      <c r="V38" s="1"/>
      <c r="W38" s="1"/>
      <c r="X38" s="1"/>
      <c r="Y38" s="1"/>
      <c r="Z38" s="1"/>
    </row>
    <row r="39" spans="1:26" ht="35.25" customHeight="1">
      <c r="A39" s="4"/>
      <c r="B39" s="9">
        <v>4</v>
      </c>
      <c r="C39" s="19" t="s">
        <v>120</v>
      </c>
      <c r="D39" s="25">
        <v>35300</v>
      </c>
      <c r="E39" s="25">
        <v>35299</v>
      </c>
      <c r="F39" s="22">
        <v>0</v>
      </c>
      <c r="G39" s="4"/>
      <c r="H39" s="1"/>
      <c r="I39" s="18"/>
      <c r="J39" s="36">
        <v>32</v>
      </c>
      <c r="K39" s="36">
        <v>12</v>
      </c>
      <c r="L39" s="19" t="s">
        <v>182</v>
      </c>
      <c r="M39" s="21">
        <v>291055</v>
      </c>
      <c r="N39" s="21"/>
      <c r="O39" s="9" t="s">
        <v>145</v>
      </c>
      <c r="P39" s="1"/>
      <c r="Q39" s="1"/>
      <c r="R39" s="1"/>
      <c r="S39" s="1"/>
      <c r="T39" s="1"/>
      <c r="U39" s="1"/>
      <c r="V39" s="1"/>
      <c r="W39" s="1"/>
      <c r="X39" s="1"/>
      <c r="Y39" s="1"/>
      <c r="Z39" s="1"/>
    </row>
    <row r="40" spans="1:26" ht="35.25" customHeight="1">
      <c r="A40" s="4"/>
      <c r="B40" s="9">
        <v>5</v>
      </c>
      <c r="C40" s="19" t="s">
        <v>122</v>
      </c>
      <c r="D40" s="25">
        <v>40396</v>
      </c>
      <c r="E40" s="25">
        <v>75932.729539000007</v>
      </c>
      <c r="F40" s="22"/>
      <c r="G40" s="9" t="s">
        <v>183</v>
      </c>
      <c r="H40" s="1"/>
      <c r="I40" s="18"/>
      <c r="J40" s="36">
        <v>33</v>
      </c>
      <c r="K40" s="36">
        <v>13</v>
      </c>
      <c r="L40" s="19" t="s">
        <v>184</v>
      </c>
      <c r="M40" s="44">
        <v>274853</v>
      </c>
      <c r="N40" s="44"/>
      <c r="O40" s="9" t="s">
        <v>185</v>
      </c>
      <c r="P40" s="1"/>
      <c r="Q40" s="1"/>
      <c r="R40" s="1"/>
      <c r="S40" s="1"/>
      <c r="T40" s="1"/>
      <c r="U40" s="1"/>
      <c r="V40" s="1"/>
      <c r="W40" s="1"/>
      <c r="X40" s="1"/>
      <c r="Y40" s="1"/>
      <c r="Z40" s="1"/>
    </row>
    <row r="41" spans="1:26" ht="35.25" customHeight="1">
      <c r="A41" s="4"/>
      <c r="B41" s="9">
        <v>6</v>
      </c>
      <c r="C41" s="19" t="s">
        <v>124</v>
      </c>
      <c r="D41" s="25">
        <v>337366</v>
      </c>
      <c r="E41" s="25">
        <v>378763</v>
      </c>
      <c r="F41" s="22"/>
      <c r="G41" s="9" t="s">
        <v>183</v>
      </c>
      <c r="H41" s="1"/>
      <c r="I41" s="18"/>
      <c r="J41" s="36">
        <v>34</v>
      </c>
      <c r="K41" s="36">
        <v>14</v>
      </c>
      <c r="L41" s="19" t="s">
        <v>186</v>
      </c>
      <c r="M41" s="44">
        <v>150000</v>
      </c>
      <c r="N41" s="44"/>
      <c r="O41" s="9" t="s">
        <v>145</v>
      </c>
      <c r="P41" s="1"/>
      <c r="Q41" s="1"/>
      <c r="R41" s="1"/>
      <c r="S41" s="1"/>
      <c r="T41" s="1"/>
      <c r="U41" s="1"/>
      <c r="V41" s="1"/>
      <c r="W41" s="1"/>
      <c r="X41" s="1"/>
      <c r="Y41" s="1"/>
      <c r="Z41" s="1"/>
    </row>
    <row r="42" spans="1:26" ht="35.25" customHeight="1">
      <c r="A42" s="4"/>
      <c r="B42" s="9">
        <v>7</v>
      </c>
      <c r="C42" s="19" t="s">
        <v>125</v>
      </c>
      <c r="D42" s="25">
        <v>210235</v>
      </c>
      <c r="E42" s="25">
        <v>318041</v>
      </c>
      <c r="F42" s="22"/>
      <c r="G42" s="9" t="s">
        <v>183</v>
      </c>
      <c r="H42" s="1"/>
      <c r="I42" s="18"/>
      <c r="J42" s="36">
        <v>35</v>
      </c>
      <c r="K42" s="36">
        <v>15</v>
      </c>
      <c r="L42" s="19" t="s">
        <v>187</v>
      </c>
      <c r="M42" s="44">
        <v>652000</v>
      </c>
      <c r="N42" s="44"/>
      <c r="O42" s="9" t="s">
        <v>145</v>
      </c>
      <c r="P42" s="1"/>
      <c r="Q42" s="1"/>
      <c r="R42" s="1"/>
      <c r="S42" s="1"/>
      <c r="T42" s="1"/>
      <c r="U42" s="1"/>
      <c r="V42" s="1"/>
      <c r="W42" s="1"/>
      <c r="X42" s="1"/>
      <c r="Y42" s="1"/>
      <c r="Z42" s="1"/>
    </row>
    <row r="43" spans="1:26" ht="35.25" customHeight="1">
      <c r="A43" s="17"/>
      <c r="B43" s="4" t="s">
        <v>121</v>
      </c>
      <c r="C43" s="17" t="s">
        <v>188</v>
      </c>
      <c r="D43" s="45">
        <f>+SUM(D44:D47)</f>
        <v>275000</v>
      </c>
      <c r="E43" s="45">
        <f>+SUM(E44:E47)</f>
        <v>275000</v>
      </c>
      <c r="F43" s="45"/>
      <c r="G43" s="17"/>
      <c r="H43" s="46"/>
      <c r="I43" s="47"/>
      <c r="J43" s="36">
        <v>36</v>
      </c>
      <c r="K43" s="36">
        <v>16</v>
      </c>
      <c r="L43" s="19" t="s">
        <v>189</v>
      </c>
      <c r="M43" s="44">
        <v>373000</v>
      </c>
      <c r="N43" s="44"/>
      <c r="O43" s="9" t="s">
        <v>145</v>
      </c>
      <c r="P43" s="46"/>
      <c r="Q43" s="46"/>
      <c r="R43" s="46"/>
      <c r="S43" s="46"/>
      <c r="T43" s="46"/>
      <c r="U43" s="46"/>
      <c r="V43" s="46"/>
      <c r="W43" s="46"/>
      <c r="X43" s="46"/>
      <c r="Y43" s="46"/>
      <c r="Z43" s="46"/>
    </row>
    <row r="44" spans="1:26" ht="49.5" customHeight="1">
      <c r="A44" s="4"/>
      <c r="B44" s="9">
        <v>1</v>
      </c>
      <c r="C44" s="19" t="s">
        <v>126</v>
      </c>
      <c r="D44" s="21">
        <v>70000</v>
      </c>
      <c r="E44" s="25">
        <v>70000</v>
      </c>
      <c r="F44" s="22"/>
      <c r="G44" s="4"/>
      <c r="H44" s="1"/>
      <c r="I44" s="18"/>
      <c r="J44" s="36">
        <v>37</v>
      </c>
      <c r="K44" s="36">
        <v>17</v>
      </c>
      <c r="L44" s="19" t="s">
        <v>190</v>
      </c>
      <c r="M44" s="44">
        <v>214710</v>
      </c>
      <c r="N44" s="44"/>
      <c r="O44" s="9" t="s">
        <v>145</v>
      </c>
      <c r="P44" s="1"/>
      <c r="Q44" s="1"/>
      <c r="R44" s="1"/>
      <c r="S44" s="1"/>
      <c r="T44" s="1"/>
      <c r="U44" s="1"/>
      <c r="V44" s="1"/>
      <c r="W44" s="1"/>
      <c r="X44" s="1"/>
      <c r="Y44" s="1"/>
      <c r="Z44" s="1"/>
    </row>
    <row r="45" spans="1:26" ht="18" customHeight="1">
      <c r="A45" s="4"/>
      <c r="B45" s="9">
        <v>2</v>
      </c>
      <c r="C45" s="19" t="s">
        <v>129</v>
      </c>
      <c r="D45" s="20">
        <v>30000</v>
      </c>
      <c r="E45" s="25">
        <v>30000</v>
      </c>
      <c r="F45" s="22"/>
      <c r="G45" s="4"/>
      <c r="H45" s="1"/>
      <c r="I45" s="18"/>
      <c r="J45" s="36">
        <v>38</v>
      </c>
      <c r="K45" s="36">
        <v>18</v>
      </c>
      <c r="L45" s="19" t="s">
        <v>191</v>
      </c>
      <c r="M45" s="44">
        <v>105000</v>
      </c>
      <c r="N45" s="44"/>
      <c r="O45" s="9" t="s">
        <v>145</v>
      </c>
      <c r="P45" s="1"/>
      <c r="Q45" s="1"/>
      <c r="R45" s="1"/>
      <c r="S45" s="1"/>
      <c r="T45" s="1"/>
      <c r="U45" s="1"/>
      <c r="V45" s="1"/>
      <c r="W45" s="1"/>
      <c r="X45" s="1"/>
      <c r="Y45" s="1"/>
      <c r="Z45" s="1"/>
    </row>
    <row r="46" spans="1:26" ht="18" customHeight="1">
      <c r="A46" s="4"/>
      <c r="B46" s="9">
        <v>3</v>
      </c>
      <c r="C46" s="19" t="s">
        <v>130</v>
      </c>
      <c r="D46" s="20">
        <v>163000</v>
      </c>
      <c r="E46" s="25">
        <v>163000</v>
      </c>
      <c r="F46" s="22"/>
      <c r="G46" s="4"/>
      <c r="H46" s="1"/>
      <c r="I46" s="18"/>
      <c r="J46" s="36"/>
      <c r="K46" s="37"/>
      <c r="L46" s="42" t="s">
        <v>192</v>
      </c>
      <c r="M46" s="48">
        <f>+SUM(M47:M50)</f>
        <v>0</v>
      </c>
      <c r="N46" s="48">
        <f>+SUM(N47:N50)</f>
        <v>55854</v>
      </c>
      <c r="O46" s="9"/>
      <c r="P46" s="1"/>
      <c r="Q46" s="1"/>
      <c r="R46" s="1"/>
      <c r="S46" s="1"/>
      <c r="T46" s="1"/>
      <c r="U46" s="1"/>
      <c r="V46" s="1"/>
      <c r="W46" s="1"/>
      <c r="X46" s="1"/>
      <c r="Y46" s="1"/>
      <c r="Z46" s="1"/>
    </row>
    <row r="47" spans="1:26" ht="49.5" customHeight="1">
      <c r="A47" s="4"/>
      <c r="B47" s="9">
        <v>4</v>
      </c>
      <c r="C47" s="19" t="s">
        <v>131</v>
      </c>
      <c r="D47" s="20">
        <v>12000</v>
      </c>
      <c r="E47" s="25">
        <v>12000</v>
      </c>
      <c r="F47" s="22"/>
      <c r="G47" s="4"/>
      <c r="H47" s="1"/>
      <c r="I47" s="18"/>
      <c r="J47" s="36">
        <v>39</v>
      </c>
      <c r="K47" s="36">
        <v>1</v>
      </c>
      <c r="L47" s="19" t="s">
        <v>193</v>
      </c>
      <c r="M47" s="44"/>
      <c r="N47" s="44">
        <v>16271</v>
      </c>
      <c r="O47" s="9" t="s">
        <v>194</v>
      </c>
      <c r="P47" s="1"/>
      <c r="Q47" s="1"/>
      <c r="R47" s="1"/>
      <c r="S47" s="1"/>
      <c r="T47" s="1"/>
      <c r="U47" s="1"/>
      <c r="V47" s="1"/>
      <c r="W47" s="1"/>
      <c r="X47" s="1"/>
      <c r="Y47" s="1"/>
      <c r="Z47" s="1"/>
    </row>
    <row r="48" spans="1:26" ht="35.25" customHeight="1">
      <c r="A48" s="38"/>
      <c r="B48" s="38"/>
      <c r="C48" s="38" t="s">
        <v>195</v>
      </c>
      <c r="D48" s="49">
        <f>+D49+D170+D182+D197</f>
        <v>7153398.6730000004</v>
      </c>
      <c r="E48" s="49">
        <f>+E49+E170+E182+E197</f>
        <v>3132124.3459999999</v>
      </c>
      <c r="F48" s="49">
        <f>+F49+F170+F182+F197</f>
        <v>4011607.2969999998</v>
      </c>
      <c r="G48" s="38"/>
      <c r="H48" s="40"/>
      <c r="I48" s="41"/>
      <c r="J48" s="36">
        <v>40</v>
      </c>
      <c r="K48" s="36">
        <v>2</v>
      </c>
      <c r="L48" s="19" t="s">
        <v>196</v>
      </c>
      <c r="M48" s="44"/>
      <c r="N48" s="44">
        <v>11656</v>
      </c>
      <c r="O48" s="9" t="s">
        <v>194</v>
      </c>
      <c r="P48" s="40"/>
      <c r="Q48" s="40"/>
      <c r="R48" s="40"/>
      <c r="S48" s="40"/>
      <c r="T48" s="40"/>
      <c r="U48" s="40"/>
      <c r="V48" s="40"/>
      <c r="W48" s="40"/>
      <c r="X48" s="40"/>
      <c r="Y48" s="40"/>
      <c r="Z48" s="40"/>
    </row>
    <row r="49" spans="1:26" ht="33.75" customHeight="1">
      <c r="A49" s="50"/>
      <c r="B49" s="4" t="s">
        <v>123</v>
      </c>
      <c r="C49" s="8" t="s">
        <v>197</v>
      </c>
      <c r="D49" s="5">
        <f>+SUM(D50:D169)</f>
        <v>2464178.1</v>
      </c>
      <c r="E49" s="5">
        <f>+SUM(E50:E169)</f>
        <v>1752727.3459999999</v>
      </c>
      <c r="F49" s="5">
        <f>+SUM(F50:F169)</f>
        <v>701983.72399999993</v>
      </c>
      <c r="G49" s="4"/>
      <c r="H49" s="32"/>
      <c r="I49" s="51">
        <f>+D49+M5</f>
        <v>2650989.1</v>
      </c>
      <c r="J49" s="36">
        <v>41</v>
      </c>
      <c r="K49" s="36">
        <v>3</v>
      </c>
      <c r="L49" s="19" t="s">
        <v>198</v>
      </c>
      <c r="M49" s="44"/>
      <c r="N49" s="44">
        <v>16271</v>
      </c>
      <c r="O49" s="9" t="s">
        <v>194</v>
      </c>
      <c r="P49" s="32"/>
      <c r="Q49" s="32"/>
      <c r="R49" s="32"/>
      <c r="S49" s="32"/>
      <c r="T49" s="32"/>
      <c r="U49" s="32"/>
      <c r="V49" s="32"/>
      <c r="W49" s="32"/>
      <c r="X49" s="32"/>
      <c r="Y49" s="32"/>
      <c r="Z49" s="32"/>
    </row>
    <row r="50" spans="1:26" ht="45.75" customHeight="1">
      <c r="A50" s="9">
        <v>1</v>
      </c>
      <c r="B50" s="9">
        <v>1</v>
      </c>
      <c r="C50" s="19" t="s">
        <v>199</v>
      </c>
      <c r="D50" s="7">
        <v>13525</v>
      </c>
      <c r="E50" s="7">
        <v>8525</v>
      </c>
      <c r="F50" s="7">
        <f>+D50-E50</f>
        <v>5000</v>
      </c>
      <c r="G50" s="9"/>
      <c r="H50" s="31"/>
      <c r="I50" s="31">
        <v>2631677</v>
      </c>
      <c r="J50" s="36">
        <v>42</v>
      </c>
      <c r="K50" s="36">
        <v>4</v>
      </c>
      <c r="L50" s="19" t="s">
        <v>200</v>
      </c>
      <c r="M50" s="44"/>
      <c r="N50" s="44">
        <v>11656</v>
      </c>
      <c r="O50" s="9" t="s">
        <v>194</v>
      </c>
      <c r="P50" s="31"/>
      <c r="Q50" s="31"/>
      <c r="R50" s="31"/>
      <c r="S50" s="31"/>
      <c r="T50" s="31"/>
      <c r="U50" s="31"/>
      <c r="V50" s="31"/>
      <c r="W50" s="31"/>
      <c r="X50" s="31"/>
      <c r="Y50" s="31"/>
      <c r="Z50" s="31"/>
    </row>
    <row r="51" spans="1:26" ht="45.75" customHeight="1">
      <c r="A51" s="9">
        <v>2</v>
      </c>
      <c r="B51" s="9">
        <v>2</v>
      </c>
      <c r="C51" s="19" t="s">
        <v>201</v>
      </c>
      <c r="D51" s="7">
        <v>1607</v>
      </c>
      <c r="E51" s="7">
        <v>1607</v>
      </c>
      <c r="F51" s="7">
        <f>+D51-E51</f>
        <v>0</v>
      </c>
      <c r="G51" s="9"/>
      <c r="H51" s="31"/>
      <c r="I51" s="34">
        <f>+I49-I50</f>
        <v>19312.100000000093</v>
      </c>
      <c r="J51" s="36">
        <v>43</v>
      </c>
      <c r="K51" s="36">
        <v>5</v>
      </c>
      <c r="L51" s="10" t="s">
        <v>202</v>
      </c>
      <c r="M51" s="44"/>
      <c r="N51" s="52"/>
      <c r="O51" s="9" t="s">
        <v>203</v>
      </c>
      <c r="P51" s="31"/>
      <c r="Q51" s="31"/>
      <c r="R51" s="31"/>
      <c r="S51" s="31"/>
      <c r="T51" s="31"/>
      <c r="U51" s="31"/>
      <c r="V51" s="31"/>
      <c r="W51" s="31"/>
      <c r="X51" s="31"/>
      <c r="Y51" s="31"/>
      <c r="Z51" s="31"/>
    </row>
    <row r="52" spans="1:26" ht="45.75" customHeight="1">
      <c r="A52" s="9">
        <v>3</v>
      </c>
      <c r="B52" s="9">
        <v>3</v>
      </c>
      <c r="C52" s="19" t="s">
        <v>204</v>
      </c>
      <c r="D52" s="7">
        <v>1955</v>
      </c>
      <c r="E52" s="7">
        <v>1705</v>
      </c>
      <c r="F52" s="7"/>
      <c r="G52" s="9" t="s">
        <v>153</v>
      </c>
      <c r="H52" s="31"/>
      <c r="I52" s="31"/>
      <c r="J52" s="37"/>
      <c r="K52" s="37"/>
      <c r="L52" s="8" t="s">
        <v>205</v>
      </c>
      <c r="M52" s="53">
        <f>+M53</f>
        <v>253</v>
      </c>
      <c r="N52" s="53"/>
      <c r="O52" s="54"/>
      <c r="P52" s="31"/>
      <c r="Q52" s="31"/>
      <c r="R52" s="31"/>
      <c r="S52" s="31"/>
      <c r="T52" s="31"/>
      <c r="U52" s="31"/>
      <c r="V52" s="31"/>
      <c r="W52" s="31"/>
      <c r="X52" s="31"/>
      <c r="Y52" s="31"/>
      <c r="Z52" s="31"/>
    </row>
    <row r="53" spans="1:26" ht="18" customHeight="1">
      <c r="A53" s="9">
        <v>4</v>
      </c>
      <c r="B53" s="9">
        <v>4</v>
      </c>
      <c r="C53" s="19" t="s">
        <v>206</v>
      </c>
      <c r="D53" s="7">
        <v>13888</v>
      </c>
      <c r="E53" s="7">
        <v>13888</v>
      </c>
      <c r="F53" s="7">
        <f t="shared" ref="F53:F61" si="2">+D53-E53</f>
        <v>0</v>
      </c>
      <c r="G53" s="9"/>
      <c r="H53" s="31"/>
      <c r="I53" s="31"/>
      <c r="J53" s="36">
        <v>44</v>
      </c>
      <c r="K53" s="36">
        <v>1</v>
      </c>
      <c r="L53" s="55" t="s">
        <v>207</v>
      </c>
      <c r="M53" s="52">
        <v>253</v>
      </c>
      <c r="N53" s="52"/>
      <c r="O53" s="9" t="s">
        <v>145</v>
      </c>
      <c r="P53" s="31"/>
      <c r="Q53" s="31"/>
      <c r="R53" s="31"/>
      <c r="S53" s="31"/>
      <c r="T53" s="31"/>
      <c r="U53" s="31"/>
      <c r="V53" s="31"/>
      <c r="W53" s="31"/>
      <c r="X53" s="31"/>
      <c r="Y53" s="31"/>
      <c r="Z53" s="31"/>
    </row>
    <row r="54" spans="1:26" ht="44.25" customHeight="1">
      <c r="A54" s="9">
        <v>5</v>
      </c>
      <c r="B54" s="9">
        <v>5</v>
      </c>
      <c r="C54" s="19" t="s">
        <v>208</v>
      </c>
      <c r="D54" s="7">
        <v>1500</v>
      </c>
      <c r="E54" s="7">
        <v>1500</v>
      </c>
      <c r="F54" s="7">
        <f t="shared" si="2"/>
        <v>0</v>
      </c>
      <c r="G54" s="9"/>
      <c r="H54" s="31"/>
      <c r="I54" s="31"/>
      <c r="J54" s="31"/>
      <c r="K54" s="31"/>
      <c r="L54" s="31"/>
      <c r="M54" s="31"/>
      <c r="N54" s="31"/>
      <c r="O54" s="31"/>
      <c r="P54" s="31"/>
      <c r="Q54" s="31"/>
      <c r="R54" s="31"/>
      <c r="S54" s="31"/>
      <c r="T54" s="31"/>
      <c r="U54" s="31"/>
      <c r="V54" s="31"/>
      <c r="W54" s="31"/>
      <c r="X54" s="31"/>
      <c r="Y54" s="31"/>
      <c r="Z54" s="31"/>
    </row>
    <row r="55" spans="1:26" ht="44.25" customHeight="1">
      <c r="A55" s="9">
        <v>6</v>
      </c>
      <c r="B55" s="9">
        <v>6</v>
      </c>
      <c r="C55" s="19" t="s">
        <v>209</v>
      </c>
      <c r="D55" s="7">
        <v>19562</v>
      </c>
      <c r="E55" s="7">
        <v>9822.2160000000003</v>
      </c>
      <c r="F55" s="7">
        <f t="shared" si="2"/>
        <v>9739.7839999999997</v>
      </c>
      <c r="G55" s="9"/>
      <c r="H55" s="31"/>
      <c r="I55" s="31"/>
      <c r="J55" s="31"/>
      <c r="K55" s="31"/>
      <c r="L55" s="31"/>
      <c r="M55" s="31"/>
      <c r="N55" s="31"/>
      <c r="O55" s="31"/>
      <c r="P55" s="31"/>
      <c r="Q55" s="31"/>
      <c r="R55" s="31"/>
      <c r="S55" s="31"/>
      <c r="T55" s="31"/>
      <c r="U55" s="31"/>
      <c r="V55" s="31"/>
      <c r="W55" s="31"/>
      <c r="X55" s="31"/>
      <c r="Y55" s="31"/>
      <c r="Z55" s="31"/>
    </row>
    <row r="56" spans="1:26" ht="18" customHeight="1">
      <c r="A56" s="9">
        <v>7</v>
      </c>
      <c r="B56" s="9">
        <v>7</v>
      </c>
      <c r="C56" s="19" t="s">
        <v>210</v>
      </c>
      <c r="D56" s="7">
        <v>40000</v>
      </c>
      <c r="E56" s="7">
        <f>100+5900</f>
        <v>6000</v>
      </c>
      <c r="F56" s="7">
        <f t="shared" si="2"/>
        <v>34000</v>
      </c>
      <c r="G56" s="9" t="s">
        <v>211</v>
      </c>
      <c r="H56" s="31"/>
      <c r="I56" s="31"/>
      <c r="J56" s="31"/>
      <c r="K56" s="31"/>
      <c r="L56" s="31"/>
      <c r="M56" s="31"/>
      <c r="N56" s="31"/>
      <c r="O56" s="31"/>
      <c r="P56" s="31"/>
      <c r="Q56" s="31"/>
      <c r="R56" s="31"/>
      <c r="S56" s="31"/>
      <c r="T56" s="31"/>
      <c r="U56" s="31"/>
      <c r="V56" s="31"/>
      <c r="W56" s="31"/>
      <c r="X56" s="31"/>
      <c r="Y56" s="31"/>
      <c r="Z56" s="31"/>
    </row>
    <row r="57" spans="1:26" s="235" customFormat="1" ht="18" customHeight="1">
      <c r="A57" s="287">
        <v>8</v>
      </c>
      <c r="B57" s="287">
        <v>8</v>
      </c>
      <c r="C57" s="288" t="s">
        <v>144</v>
      </c>
      <c r="D57" s="289">
        <v>20000</v>
      </c>
      <c r="E57" s="289">
        <v>50</v>
      </c>
      <c r="F57" s="289">
        <f t="shared" si="2"/>
        <v>19950</v>
      </c>
      <c r="G57" s="287"/>
      <c r="H57" s="290"/>
      <c r="I57" s="290"/>
      <c r="J57" s="290"/>
      <c r="K57" s="290"/>
      <c r="L57" s="290"/>
      <c r="M57" s="290"/>
      <c r="N57" s="290"/>
      <c r="O57" s="290"/>
      <c r="P57" s="290"/>
      <c r="Q57" s="290"/>
      <c r="R57" s="290"/>
      <c r="S57" s="290"/>
      <c r="T57" s="290"/>
      <c r="U57" s="290"/>
      <c r="V57" s="290"/>
      <c r="W57" s="290"/>
      <c r="X57" s="290"/>
      <c r="Y57" s="290"/>
      <c r="Z57" s="290"/>
    </row>
    <row r="58" spans="1:26" s="235" customFormat="1" ht="18" customHeight="1">
      <c r="A58" s="287">
        <v>9</v>
      </c>
      <c r="B58" s="287">
        <v>9</v>
      </c>
      <c r="C58" s="288" t="s">
        <v>212</v>
      </c>
      <c r="D58" s="289">
        <v>200</v>
      </c>
      <c r="E58" s="289">
        <v>200</v>
      </c>
      <c r="F58" s="289">
        <f t="shared" si="2"/>
        <v>0</v>
      </c>
      <c r="G58" s="287"/>
      <c r="H58" s="290"/>
      <c r="I58" s="290"/>
      <c r="J58" s="290"/>
      <c r="K58" s="290"/>
      <c r="L58" s="290"/>
      <c r="M58" s="290"/>
      <c r="N58" s="290"/>
      <c r="O58" s="290"/>
      <c r="P58" s="290"/>
      <c r="Q58" s="290"/>
      <c r="R58" s="290"/>
      <c r="S58" s="290"/>
      <c r="T58" s="290"/>
      <c r="U58" s="290"/>
      <c r="V58" s="290"/>
      <c r="W58" s="290"/>
      <c r="X58" s="290"/>
      <c r="Y58" s="290"/>
      <c r="Z58" s="290"/>
    </row>
    <row r="59" spans="1:26" ht="60.75" customHeight="1">
      <c r="A59" s="9">
        <v>10</v>
      </c>
      <c r="B59" s="9">
        <v>10</v>
      </c>
      <c r="C59" s="19" t="s">
        <v>213</v>
      </c>
      <c r="D59" s="7">
        <v>20253</v>
      </c>
      <c r="E59" s="7">
        <v>20253</v>
      </c>
      <c r="F59" s="7">
        <f t="shared" si="2"/>
        <v>0</v>
      </c>
      <c r="G59" s="9"/>
      <c r="H59" s="31"/>
      <c r="I59" s="31"/>
      <c r="J59" s="31"/>
      <c r="K59" s="31"/>
      <c r="L59" s="31"/>
      <c r="M59" s="31"/>
      <c r="N59" s="31"/>
      <c r="O59" s="31"/>
      <c r="P59" s="31"/>
      <c r="Q59" s="31"/>
      <c r="R59" s="31"/>
      <c r="S59" s="31"/>
      <c r="T59" s="31"/>
      <c r="U59" s="31"/>
      <c r="V59" s="31"/>
      <c r="W59" s="31"/>
      <c r="X59" s="31"/>
      <c r="Y59" s="31"/>
      <c r="Z59" s="31"/>
    </row>
    <row r="60" spans="1:26" ht="49.5" customHeight="1">
      <c r="A60" s="9">
        <v>11</v>
      </c>
      <c r="B60" s="9">
        <v>11</v>
      </c>
      <c r="C60" s="19" t="s">
        <v>214</v>
      </c>
      <c r="D60" s="7">
        <v>6006</v>
      </c>
      <c r="E60" s="7">
        <v>6006</v>
      </c>
      <c r="F60" s="7">
        <f t="shared" si="2"/>
        <v>0</v>
      </c>
      <c r="G60" s="9"/>
      <c r="H60" s="31"/>
      <c r="I60" s="31"/>
      <c r="J60" s="31"/>
      <c r="K60" s="31"/>
      <c r="L60" s="31"/>
      <c r="M60" s="31"/>
      <c r="N60" s="31"/>
      <c r="O60" s="31"/>
      <c r="P60" s="31"/>
      <c r="Q60" s="31"/>
      <c r="R60" s="31"/>
      <c r="S60" s="31"/>
      <c r="T60" s="31"/>
      <c r="U60" s="31"/>
      <c r="V60" s="31"/>
      <c r="W60" s="31"/>
      <c r="X60" s="31"/>
      <c r="Y60" s="31"/>
      <c r="Z60" s="31"/>
    </row>
    <row r="61" spans="1:26" s="235" customFormat="1" ht="43.5" customHeight="1">
      <c r="A61" s="287">
        <v>12</v>
      </c>
      <c r="B61" s="287">
        <v>12</v>
      </c>
      <c r="C61" s="288" t="s">
        <v>215</v>
      </c>
      <c r="D61" s="289">
        <v>20000</v>
      </c>
      <c r="E61" s="289">
        <v>354.67</v>
      </c>
      <c r="F61" s="289">
        <f t="shared" si="2"/>
        <v>19645.330000000002</v>
      </c>
      <c r="G61" s="287"/>
      <c r="H61" s="290"/>
      <c r="I61" s="290"/>
      <c r="J61" s="290"/>
      <c r="K61" s="290"/>
      <c r="L61" s="290"/>
      <c r="M61" s="290"/>
      <c r="N61" s="290"/>
      <c r="O61" s="290"/>
      <c r="P61" s="290"/>
      <c r="Q61" s="290"/>
      <c r="R61" s="290"/>
      <c r="S61" s="290"/>
      <c r="T61" s="290"/>
      <c r="U61" s="290"/>
      <c r="V61" s="290"/>
      <c r="W61" s="290"/>
      <c r="X61" s="290"/>
      <c r="Y61" s="290"/>
      <c r="Z61" s="290"/>
    </row>
    <row r="62" spans="1:26" ht="43.5" customHeight="1">
      <c r="A62" s="9">
        <v>13</v>
      </c>
      <c r="B62" s="9">
        <v>13</v>
      </c>
      <c r="C62" s="26" t="s">
        <v>216</v>
      </c>
      <c r="D62" s="7">
        <v>13176</v>
      </c>
      <c r="E62" s="7">
        <v>12915</v>
      </c>
      <c r="F62" s="7"/>
      <c r="G62" s="9" t="s">
        <v>153</v>
      </c>
      <c r="H62" s="31"/>
      <c r="I62" s="31"/>
      <c r="J62" s="31"/>
      <c r="K62" s="31"/>
      <c r="L62" s="31"/>
      <c r="M62" s="31"/>
      <c r="N62" s="31"/>
      <c r="O62" s="31"/>
      <c r="P62" s="31"/>
      <c r="Q62" s="31"/>
      <c r="R62" s="31"/>
      <c r="S62" s="31"/>
      <c r="T62" s="31"/>
      <c r="U62" s="31"/>
      <c r="V62" s="31"/>
      <c r="W62" s="31"/>
      <c r="X62" s="31"/>
      <c r="Y62" s="31"/>
      <c r="Z62" s="31"/>
    </row>
    <row r="63" spans="1:26" ht="43.5" customHeight="1">
      <c r="A63" s="9">
        <v>14</v>
      </c>
      <c r="B63" s="9">
        <v>14</v>
      </c>
      <c r="C63" s="26" t="s">
        <v>217</v>
      </c>
      <c r="D63" s="7">
        <v>7202</v>
      </c>
      <c r="E63" s="7">
        <v>7202</v>
      </c>
      <c r="F63" s="7">
        <f>+D63-E63</f>
        <v>0</v>
      </c>
      <c r="G63" s="9"/>
      <c r="H63" s="31"/>
      <c r="I63" s="31"/>
      <c r="J63" s="31"/>
      <c r="K63" s="31"/>
      <c r="L63" s="31"/>
      <c r="M63" s="31"/>
      <c r="N63" s="31"/>
      <c r="O63" s="31"/>
      <c r="P63" s="31"/>
      <c r="Q63" s="31"/>
      <c r="R63" s="31"/>
      <c r="S63" s="31"/>
      <c r="T63" s="31"/>
      <c r="U63" s="31"/>
      <c r="V63" s="31"/>
      <c r="W63" s="31"/>
      <c r="X63" s="31"/>
      <c r="Y63" s="31"/>
      <c r="Z63" s="31"/>
    </row>
    <row r="64" spans="1:26" ht="43.5" customHeight="1">
      <c r="A64" s="9">
        <v>15</v>
      </c>
      <c r="B64" s="9">
        <v>15</v>
      </c>
      <c r="C64" s="26" t="s">
        <v>218</v>
      </c>
      <c r="D64" s="7">
        <v>4306</v>
      </c>
      <c r="E64" s="7">
        <v>4037</v>
      </c>
      <c r="F64" s="7"/>
      <c r="G64" s="9" t="s">
        <v>153</v>
      </c>
      <c r="H64" s="31"/>
      <c r="I64" s="31"/>
      <c r="J64" s="31"/>
      <c r="K64" s="31"/>
      <c r="L64" s="31"/>
      <c r="M64" s="31"/>
      <c r="N64" s="31"/>
      <c r="O64" s="31"/>
      <c r="P64" s="31"/>
      <c r="Q64" s="31"/>
      <c r="R64" s="31"/>
      <c r="S64" s="31"/>
      <c r="T64" s="31"/>
      <c r="U64" s="31"/>
      <c r="V64" s="31"/>
      <c r="W64" s="31"/>
      <c r="X64" s="31"/>
      <c r="Y64" s="31"/>
      <c r="Z64" s="31"/>
    </row>
    <row r="65" spans="1:26" ht="43.5" customHeight="1">
      <c r="A65" s="9">
        <v>16</v>
      </c>
      <c r="B65" s="9">
        <v>16</v>
      </c>
      <c r="C65" s="26" t="s">
        <v>219</v>
      </c>
      <c r="D65" s="7">
        <v>5147</v>
      </c>
      <c r="E65" s="7">
        <v>3410</v>
      </c>
      <c r="F65" s="7">
        <f>+D65-E65</f>
        <v>1737</v>
      </c>
      <c r="G65" s="9"/>
      <c r="H65" s="31"/>
      <c r="I65" s="31"/>
      <c r="J65" s="31"/>
      <c r="K65" s="31"/>
      <c r="L65" s="31"/>
      <c r="M65" s="31"/>
      <c r="N65" s="31"/>
      <c r="O65" s="31"/>
      <c r="P65" s="31"/>
      <c r="Q65" s="31"/>
      <c r="R65" s="31"/>
      <c r="S65" s="31"/>
      <c r="T65" s="31"/>
      <c r="U65" s="31"/>
      <c r="V65" s="31"/>
      <c r="W65" s="31"/>
      <c r="X65" s="31"/>
      <c r="Y65" s="31"/>
      <c r="Z65" s="31"/>
    </row>
    <row r="66" spans="1:26" ht="43.5" customHeight="1">
      <c r="A66" s="9">
        <v>17</v>
      </c>
      <c r="B66" s="9">
        <v>17</v>
      </c>
      <c r="C66" s="26" t="s">
        <v>220</v>
      </c>
      <c r="D66" s="7">
        <v>37399</v>
      </c>
      <c r="E66" s="7">
        <v>33519</v>
      </c>
      <c r="F66" s="7">
        <f>+D66-E66</f>
        <v>3880</v>
      </c>
      <c r="G66" s="9"/>
      <c r="H66" s="31"/>
      <c r="I66" s="31"/>
      <c r="J66" s="31"/>
      <c r="K66" s="31"/>
      <c r="L66" s="31"/>
      <c r="M66" s="31"/>
      <c r="N66" s="31"/>
      <c r="O66" s="31"/>
      <c r="P66" s="31"/>
      <c r="Q66" s="31"/>
      <c r="R66" s="31"/>
      <c r="S66" s="31"/>
      <c r="T66" s="31"/>
      <c r="U66" s="31"/>
      <c r="V66" s="31"/>
      <c r="W66" s="31"/>
      <c r="X66" s="31"/>
      <c r="Y66" s="31"/>
      <c r="Z66" s="31"/>
    </row>
    <row r="67" spans="1:26" ht="43.5" customHeight="1">
      <c r="A67" s="9">
        <v>18</v>
      </c>
      <c r="B67" s="9">
        <v>18</v>
      </c>
      <c r="C67" s="26" t="s">
        <v>221</v>
      </c>
      <c r="D67" s="7">
        <v>812</v>
      </c>
      <c r="E67" s="7">
        <v>812</v>
      </c>
      <c r="F67" s="7">
        <f>+D67-E67</f>
        <v>0</v>
      </c>
      <c r="G67" s="9"/>
      <c r="H67" s="31"/>
      <c r="I67" s="31"/>
      <c r="J67" s="31"/>
      <c r="K67" s="31"/>
      <c r="L67" s="31"/>
      <c r="M67" s="31"/>
      <c r="N67" s="31"/>
      <c r="O67" s="31"/>
      <c r="P67" s="31"/>
      <c r="Q67" s="31"/>
      <c r="R67" s="31"/>
      <c r="S67" s="31"/>
      <c r="T67" s="31"/>
      <c r="U67" s="31"/>
      <c r="V67" s="31"/>
      <c r="W67" s="31"/>
      <c r="X67" s="31"/>
      <c r="Y67" s="31"/>
      <c r="Z67" s="31"/>
    </row>
    <row r="68" spans="1:26" ht="43.5" customHeight="1">
      <c r="A68" s="9">
        <v>19</v>
      </c>
      <c r="B68" s="9">
        <v>19</v>
      </c>
      <c r="C68" s="27" t="s">
        <v>222</v>
      </c>
      <c r="D68" s="7">
        <v>11433</v>
      </c>
      <c r="E68" s="7">
        <v>11433</v>
      </c>
      <c r="F68" s="7">
        <f>+D68-E68</f>
        <v>0</v>
      </c>
      <c r="G68" s="9"/>
      <c r="H68" s="31"/>
      <c r="I68" s="31"/>
      <c r="J68" s="31"/>
      <c r="K68" s="31"/>
      <c r="L68" s="31"/>
      <c r="M68" s="31"/>
      <c r="N68" s="31"/>
      <c r="O68" s="31"/>
      <c r="P68" s="31"/>
      <c r="Q68" s="31"/>
      <c r="R68" s="31"/>
      <c r="S68" s="31"/>
      <c r="T68" s="31"/>
      <c r="U68" s="31"/>
      <c r="V68" s="31"/>
      <c r="W68" s="31"/>
      <c r="X68" s="31"/>
      <c r="Y68" s="31"/>
      <c r="Z68" s="31"/>
    </row>
    <row r="69" spans="1:26" ht="43.5" customHeight="1">
      <c r="A69" s="9">
        <v>20</v>
      </c>
      <c r="B69" s="9">
        <v>20</v>
      </c>
      <c r="C69" s="19" t="s">
        <v>223</v>
      </c>
      <c r="D69" s="7">
        <v>763</v>
      </c>
      <c r="E69" s="7">
        <v>643</v>
      </c>
      <c r="F69" s="7"/>
      <c r="G69" s="9" t="s">
        <v>153</v>
      </c>
      <c r="H69" s="31"/>
      <c r="I69" s="31"/>
      <c r="J69" s="31"/>
      <c r="K69" s="31"/>
      <c r="L69" s="31"/>
      <c r="M69" s="31"/>
      <c r="N69" s="31"/>
      <c r="O69" s="31"/>
      <c r="P69" s="31"/>
      <c r="Q69" s="31"/>
      <c r="R69" s="31"/>
      <c r="S69" s="31"/>
      <c r="T69" s="31"/>
      <c r="U69" s="31"/>
      <c r="V69" s="31"/>
      <c r="W69" s="31"/>
      <c r="X69" s="31"/>
      <c r="Y69" s="31"/>
      <c r="Z69" s="31"/>
    </row>
    <row r="70" spans="1:26" ht="43.5" customHeight="1">
      <c r="A70" s="9">
        <v>21</v>
      </c>
      <c r="B70" s="9">
        <v>21</v>
      </c>
      <c r="C70" s="19" t="s">
        <v>224</v>
      </c>
      <c r="D70" s="7">
        <v>1008</v>
      </c>
      <c r="E70" s="7">
        <v>40</v>
      </c>
      <c r="F70" s="7"/>
      <c r="G70" s="9" t="s">
        <v>153</v>
      </c>
      <c r="H70" s="31"/>
      <c r="I70" s="31"/>
      <c r="J70" s="31"/>
      <c r="K70" s="31"/>
      <c r="L70" s="31"/>
      <c r="M70" s="31"/>
      <c r="N70" s="31"/>
      <c r="O70" s="31"/>
      <c r="P70" s="31"/>
      <c r="Q70" s="31"/>
      <c r="R70" s="31"/>
      <c r="S70" s="31"/>
      <c r="T70" s="31"/>
      <c r="U70" s="31"/>
      <c r="V70" s="31"/>
      <c r="W70" s="31"/>
      <c r="X70" s="31"/>
      <c r="Y70" s="31"/>
      <c r="Z70" s="31"/>
    </row>
    <row r="71" spans="1:26" ht="43.5" customHeight="1">
      <c r="A71" s="9">
        <v>22</v>
      </c>
      <c r="B71" s="9">
        <v>22</v>
      </c>
      <c r="C71" s="27" t="s">
        <v>225</v>
      </c>
      <c r="D71" s="7">
        <v>15102</v>
      </c>
      <c r="E71" s="7">
        <v>15102</v>
      </c>
      <c r="F71" s="7">
        <f>+D71-E71</f>
        <v>0</v>
      </c>
      <c r="G71" s="9"/>
      <c r="H71" s="31"/>
      <c r="I71" s="31"/>
      <c r="J71" s="31"/>
      <c r="K71" s="31"/>
      <c r="L71" s="31"/>
      <c r="M71" s="31"/>
      <c r="N71" s="31"/>
      <c r="O71" s="31"/>
      <c r="P71" s="31"/>
      <c r="Q71" s="31"/>
      <c r="R71" s="31"/>
      <c r="S71" s="31"/>
      <c r="T71" s="31"/>
      <c r="U71" s="31"/>
      <c r="V71" s="31"/>
      <c r="W71" s="31"/>
      <c r="X71" s="31"/>
      <c r="Y71" s="31"/>
      <c r="Z71" s="31"/>
    </row>
    <row r="72" spans="1:26" ht="43.5" customHeight="1">
      <c r="A72" s="9">
        <v>23</v>
      </c>
      <c r="B72" s="9">
        <v>23</v>
      </c>
      <c r="C72" s="26" t="s">
        <v>226</v>
      </c>
      <c r="D72" s="7">
        <v>77621</v>
      </c>
      <c r="E72" s="7">
        <v>81642</v>
      </c>
      <c r="F72" s="7"/>
      <c r="G72" s="9" t="s">
        <v>227</v>
      </c>
      <c r="H72" s="31"/>
      <c r="I72" s="31"/>
      <c r="J72" s="31"/>
      <c r="K72" s="31"/>
      <c r="L72" s="31"/>
      <c r="M72" s="31"/>
      <c r="N72" s="31"/>
      <c r="O72" s="31"/>
      <c r="P72" s="31"/>
      <c r="Q72" s="31"/>
      <c r="R72" s="31"/>
      <c r="S72" s="31"/>
      <c r="T72" s="31"/>
      <c r="U72" s="31"/>
      <c r="V72" s="31"/>
      <c r="W72" s="31"/>
      <c r="X72" s="31"/>
      <c r="Y72" s="31"/>
      <c r="Z72" s="31"/>
    </row>
    <row r="73" spans="1:26" ht="43.5" customHeight="1">
      <c r="A73" s="9">
        <v>24</v>
      </c>
      <c r="B73" s="9">
        <v>24</v>
      </c>
      <c r="C73" s="26" t="s">
        <v>228</v>
      </c>
      <c r="D73" s="7">
        <v>23253</v>
      </c>
      <c r="E73" s="7">
        <v>23252.914000000001</v>
      </c>
      <c r="F73" s="7">
        <f t="shared" ref="F73:F91" si="3">+D73-E73</f>
        <v>8.5999999999330612E-2</v>
      </c>
      <c r="G73" s="9"/>
      <c r="H73" s="31"/>
      <c r="I73" s="31"/>
      <c r="J73" s="31"/>
      <c r="K73" s="31"/>
      <c r="L73" s="31"/>
      <c r="M73" s="31"/>
      <c r="N73" s="31"/>
      <c r="O73" s="31"/>
      <c r="P73" s="31"/>
      <c r="Q73" s="31"/>
      <c r="R73" s="31"/>
      <c r="S73" s="31"/>
      <c r="T73" s="31"/>
      <c r="U73" s="31"/>
      <c r="V73" s="31"/>
      <c r="W73" s="31"/>
      <c r="X73" s="31"/>
      <c r="Y73" s="31"/>
      <c r="Z73" s="31"/>
    </row>
    <row r="74" spans="1:26" ht="43.5" customHeight="1">
      <c r="A74" s="9">
        <v>25</v>
      </c>
      <c r="B74" s="9">
        <v>25</v>
      </c>
      <c r="C74" s="27" t="s">
        <v>229</v>
      </c>
      <c r="D74" s="7">
        <v>30000</v>
      </c>
      <c r="E74" s="7">
        <v>4500</v>
      </c>
      <c r="F74" s="7">
        <f t="shared" si="3"/>
        <v>25500</v>
      </c>
      <c r="G74" s="9"/>
      <c r="H74" s="31"/>
      <c r="I74" s="31"/>
      <c r="J74" s="31"/>
      <c r="K74" s="31"/>
      <c r="L74" s="31"/>
      <c r="M74" s="31"/>
      <c r="N74" s="31"/>
      <c r="O74" s="31"/>
      <c r="P74" s="31"/>
      <c r="Q74" s="31"/>
      <c r="R74" s="31"/>
      <c r="S74" s="31"/>
      <c r="T74" s="31"/>
      <c r="U74" s="31"/>
      <c r="V74" s="31"/>
      <c r="W74" s="31"/>
      <c r="X74" s="31"/>
      <c r="Y74" s="31"/>
      <c r="Z74" s="31"/>
    </row>
    <row r="75" spans="1:26" s="235" customFormat="1" ht="78" customHeight="1">
      <c r="A75" s="287">
        <v>26</v>
      </c>
      <c r="B75" s="287">
        <v>26</v>
      </c>
      <c r="C75" s="291" t="s">
        <v>230</v>
      </c>
      <c r="D75" s="289">
        <v>30000</v>
      </c>
      <c r="E75" s="289">
        <v>100</v>
      </c>
      <c r="F75" s="289">
        <f t="shared" si="3"/>
        <v>29900</v>
      </c>
      <c r="G75" s="287"/>
      <c r="H75" s="290"/>
      <c r="I75" s="290"/>
      <c r="J75" s="290"/>
      <c r="K75" s="290"/>
      <c r="L75" s="290"/>
      <c r="M75" s="290"/>
      <c r="N75" s="290"/>
      <c r="O75" s="290"/>
      <c r="P75" s="290"/>
      <c r="Q75" s="290"/>
      <c r="R75" s="290"/>
      <c r="S75" s="290"/>
      <c r="T75" s="290"/>
      <c r="U75" s="290"/>
      <c r="V75" s="290"/>
      <c r="W75" s="290"/>
      <c r="X75" s="290"/>
      <c r="Y75" s="290"/>
      <c r="Z75" s="290"/>
    </row>
    <row r="76" spans="1:26" ht="18" customHeight="1">
      <c r="A76" s="9">
        <v>27</v>
      </c>
      <c r="B76" s="9">
        <v>27</v>
      </c>
      <c r="C76" s="23" t="s">
        <v>231</v>
      </c>
      <c r="D76" s="7">
        <v>7500</v>
      </c>
      <c r="E76" s="7">
        <f>50+1075</f>
        <v>1125</v>
      </c>
      <c r="F76" s="7">
        <f t="shared" si="3"/>
        <v>6375</v>
      </c>
      <c r="G76" s="9" t="s">
        <v>211</v>
      </c>
      <c r="H76" s="31"/>
      <c r="I76" s="31"/>
      <c r="J76" s="31"/>
      <c r="K76" s="31"/>
      <c r="L76" s="31"/>
      <c r="M76" s="31"/>
      <c r="N76" s="31"/>
      <c r="O76" s="31"/>
      <c r="P76" s="31"/>
      <c r="Q76" s="31"/>
      <c r="R76" s="31"/>
      <c r="S76" s="31"/>
      <c r="T76" s="31"/>
      <c r="U76" s="31"/>
      <c r="V76" s="31"/>
      <c r="W76" s="31"/>
      <c r="X76" s="31"/>
      <c r="Y76" s="31"/>
      <c r="Z76" s="31"/>
    </row>
    <row r="77" spans="1:26" ht="18" customHeight="1">
      <c r="A77" s="9">
        <v>28</v>
      </c>
      <c r="B77" s="9">
        <v>28</v>
      </c>
      <c r="C77" s="19" t="s">
        <v>232</v>
      </c>
      <c r="D77" s="7">
        <v>30292</v>
      </c>
      <c r="E77" s="7">
        <v>30292</v>
      </c>
      <c r="F77" s="7">
        <f t="shared" si="3"/>
        <v>0</v>
      </c>
      <c r="G77" s="9"/>
      <c r="H77" s="31"/>
      <c r="I77" s="31"/>
      <c r="J77" s="31"/>
      <c r="K77" s="31"/>
      <c r="L77" s="31"/>
      <c r="M77" s="31"/>
      <c r="N77" s="31"/>
      <c r="O77" s="31"/>
      <c r="P77" s="31"/>
      <c r="Q77" s="31"/>
      <c r="R77" s="31"/>
      <c r="S77" s="31"/>
      <c r="T77" s="31"/>
      <c r="U77" s="31"/>
      <c r="V77" s="31"/>
      <c r="W77" s="31"/>
      <c r="X77" s="31"/>
      <c r="Y77" s="31"/>
      <c r="Z77" s="31"/>
    </row>
    <row r="78" spans="1:26" ht="18" customHeight="1">
      <c r="A78" s="9">
        <v>29</v>
      </c>
      <c r="B78" s="9">
        <v>29</v>
      </c>
      <c r="C78" s="19" t="s">
        <v>233</v>
      </c>
      <c r="D78" s="7">
        <v>85000</v>
      </c>
      <c r="E78" s="7">
        <v>79100</v>
      </c>
      <c r="F78" s="7">
        <f t="shared" si="3"/>
        <v>5900</v>
      </c>
      <c r="G78" s="9"/>
      <c r="H78" s="31"/>
      <c r="I78" s="31"/>
      <c r="J78" s="31"/>
      <c r="K78" s="31"/>
      <c r="L78" s="31"/>
      <c r="M78" s="31"/>
      <c r="N78" s="31"/>
      <c r="O78" s="31"/>
      <c r="P78" s="31"/>
      <c r="Q78" s="31"/>
      <c r="R78" s="31"/>
      <c r="S78" s="31"/>
      <c r="T78" s="31"/>
      <c r="U78" s="31"/>
      <c r="V78" s="31"/>
      <c r="W78" s="31"/>
      <c r="X78" s="31"/>
      <c r="Y78" s="31"/>
      <c r="Z78" s="31"/>
    </row>
    <row r="79" spans="1:26" ht="36" customHeight="1">
      <c r="A79" s="9">
        <v>30</v>
      </c>
      <c r="B79" s="9">
        <v>30</v>
      </c>
      <c r="C79" s="19" t="s">
        <v>234</v>
      </c>
      <c r="D79" s="7">
        <v>25000</v>
      </c>
      <c r="E79" s="7">
        <v>3750</v>
      </c>
      <c r="F79" s="7">
        <f t="shared" si="3"/>
        <v>21250</v>
      </c>
      <c r="G79" s="9"/>
      <c r="H79" s="31"/>
      <c r="I79" s="31"/>
      <c r="J79" s="31"/>
      <c r="K79" s="31"/>
      <c r="L79" s="31"/>
      <c r="M79" s="31"/>
      <c r="N79" s="31"/>
      <c r="O79" s="31"/>
      <c r="P79" s="31"/>
      <c r="Q79" s="31"/>
      <c r="R79" s="31"/>
      <c r="S79" s="31"/>
      <c r="T79" s="31"/>
      <c r="U79" s="31"/>
      <c r="V79" s="31"/>
      <c r="W79" s="31"/>
      <c r="X79" s="31"/>
      <c r="Y79" s="31"/>
      <c r="Z79" s="31"/>
    </row>
    <row r="80" spans="1:26" s="235" customFormat="1" ht="18" customHeight="1">
      <c r="A80" s="287">
        <v>31</v>
      </c>
      <c r="B80" s="287">
        <v>31</v>
      </c>
      <c r="C80" s="288" t="s">
        <v>235</v>
      </c>
      <c r="D80" s="289">
        <v>13000</v>
      </c>
      <c r="E80" s="289">
        <v>50</v>
      </c>
      <c r="F80" s="289">
        <f t="shared" si="3"/>
        <v>12950</v>
      </c>
      <c r="G80" s="287"/>
      <c r="H80" s="290"/>
      <c r="I80" s="290"/>
      <c r="J80" s="290"/>
      <c r="K80" s="290"/>
      <c r="L80" s="290"/>
      <c r="M80" s="290"/>
      <c r="N80" s="290"/>
      <c r="O80" s="290"/>
      <c r="P80" s="290"/>
      <c r="Q80" s="290"/>
      <c r="R80" s="290"/>
      <c r="S80" s="290"/>
      <c r="T80" s="290"/>
      <c r="U80" s="290"/>
      <c r="V80" s="290"/>
      <c r="W80" s="290"/>
      <c r="X80" s="290"/>
      <c r="Y80" s="290"/>
      <c r="Z80" s="290"/>
    </row>
    <row r="81" spans="1:26" s="235" customFormat="1" ht="18" customHeight="1">
      <c r="A81" s="287">
        <v>32</v>
      </c>
      <c r="B81" s="287">
        <v>32</v>
      </c>
      <c r="C81" s="288" t="s">
        <v>236</v>
      </c>
      <c r="D81" s="289">
        <v>22000</v>
      </c>
      <c r="E81" s="289">
        <v>100</v>
      </c>
      <c r="F81" s="289">
        <f t="shared" si="3"/>
        <v>21900</v>
      </c>
      <c r="G81" s="287"/>
      <c r="H81" s="290"/>
      <c r="I81" s="290"/>
      <c r="J81" s="290"/>
      <c r="K81" s="290"/>
      <c r="L81" s="290"/>
      <c r="M81" s="290"/>
      <c r="N81" s="290"/>
      <c r="O81" s="290"/>
      <c r="P81" s="290"/>
      <c r="Q81" s="290"/>
      <c r="R81" s="290"/>
      <c r="S81" s="290"/>
      <c r="T81" s="290"/>
      <c r="U81" s="290"/>
      <c r="V81" s="290"/>
      <c r="W81" s="290"/>
      <c r="X81" s="290"/>
      <c r="Y81" s="290"/>
      <c r="Z81" s="290"/>
    </row>
    <row r="82" spans="1:26" ht="18" customHeight="1">
      <c r="A82" s="9">
        <v>33</v>
      </c>
      <c r="B82" s="9">
        <v>33</v>
      </c>
      <c r="C82" s="19" t="s">
        <v>237</v>
      </c>
      <c r="D82" s="7">
        <v>8866</v>
      </c>
      <c r="E82" s="7">
        <v>8866</v>
      </c>
      <c r="F82" s="7">
        <f t="shared" si="3"/>
        <v>0</v>
      </c>
      <c r="G82" s="9"/>
      <c r="H82" s="31"/>
      <c r="I82" s="31"/>
      <c r="J82" s="31"/>
      <c r="K82" s="31"/>
      <c r="L82" s="31"/>
      <c r="M82" s="31"/>
      <c r="N82" s="31"/>
      <c r="O82" s="31"/>
      <c r="P82" s="31"/>
      <c r="Q82" s="31"/>
      <c r="R82" s="31"/>
      <c r="S82" s="31"/>
      <c r="T82" s="31"/>
      <c r="U82" s="31"/>
      <c r="V82" s="31"/>
      <c r="W82" s="31"/>
      <c r="X82" s="31"/>
      <c r="Y82" s="31"/>
      <c r="Z82" s="31"/>
    </row>
    <row r="83" spans="1:26" ht="18" customHeight="1">
      <c r="A83" s="9">
        <v>34</v>
      </c>
      <c r="B83" s="9">
        <v>34</v>
      </c>
      <c r="C83" s="19" t="s">
        <v>238</v>
      </c>
      <c r="D83" s="7">
        <v>5000</v>
      </c>
      <c r="E83" s="7">
        <v>3500</v>
      </c>
      <c r="F83" s="7">
        <f t="shared" si="3"/>
        <v>1500</v>
      </c>
      <c r="G83" s="9"/>
      <c r="H83" s="31"/>
      <c r="I83" s="31"/>
      <c r="J83" s="31"/>
      <c r="K83" s="31"/>
      <c r="L83" s="31"/>
      <c r="M83" s="31"/>
      <c r="N83" s="31"/>
      <c r="O83" s="31"/>
      <c r="P83" s="31"/>
      <c r="Q83" s="31"/>
      <c r="R83" s="31"/>
      <c r="S83" s="31"/>
      <c r="T83" s="31"/>
      <c r="U83" s="31"/>
      <c r="V83" s="31"/>
      <c r="W83" s="31"/>
      <c r="X83" s="31"/>
      <c r="Y83" s="31"/>
      <c r="Z83" s="31"/>
    </row>
    <row r="84" spans="1:26" ht="45" customHeight="1">
      <c r="A84" s="9">
        <v>35</v>
      </c>
      <c r="B84" s="9">
        <v>35</v>
      </c>
      <c r="C84" s="19" t="s">
        <v>239</v>
      </c>
      <c r="D84" s="7">
        <v>19000</v>
      </c>
      <c r="E84" s="7">
        <v>19000</v>
      </c>
      <c r="F84" s="7">
        <f t="shared" si="3"/>
        <v>0</v>
      </c>
      <c r="G84" s="9"/>
      <c r="H84" s="31"/>
      <c r="I84" s="31"/>
      <c r="J84" s="31"/>
      <c r="K84" s="31"/>
      <c r="L84" s="31"/>
      <c r="M84" s="31"/>
      <c r="N84" s="31"/>
      <c r="O84" s="31"/>
      <c r="P84" s="31"/>
      <c r="Q84" s="31"/>
      <c r="R84" s="31"/>
      <c r="S84" s="31"/>
      <c r="T84" s="31"/>
      <c r="U84" s="31"/>
      <c r="V84" s="31"/>
      <c r="W84" s="31"/>
      <c r="X84" s="31"/>
      <c r="Y84" s="31"/>
      <c r="Z84" s="31"/>
    </row>
    <row r="85" spans="1:26" ht="18" customHeight="1">
      <c r="A85" s="9">
        <v>36</v>
      </c>
      <c r="B85" s="9">
        <v>36</v>
      </c>
      <c r="C85" s="19" t="s">
        <v>240</v>
      </c>
      <c r="D85" s="7">
        <v>35212</v>
      </c>
      <c r="E85" s="7">
        <v>35212</v>
      </c>
      <c r="F85" s="7">
        <f t="shared" si="3"/>
        <v>0</v>
      </c>
      <c r="G85" s="9"/>
      <c r="H85" s="31"/>
      <c r="I85" s="31"/>
      <c r="J85" s="31"/>
      <c r="K85" s="31"/>
      <c r="L85" s="31"/>
      <c r="M85" s="31"/>
      <c r="N85" s="31"/>
      <c r="O85" s="31"/>
      <c r="P85" s="31"/>
      <c r="Q85" s="31"/>
      <c r="R85" s="31"/>
      <c r="S85" s="31"/>
      <c r="T85" s="31"/>
      <c r="U85" s="31"/>
      <c r="V85" s="31"/>
      <c r="W85" s="31"/>
      <c r="X85" s="31"/>
      <c r="Y85" s="31"/>
      <c r="Z85" s="31"/>
    </row>
    <row r="86" spans="1:26" ht="18" customHeight="1">
      <c r="A86" s="9">
        <v>37</v>
      </c>
      <c r="B86" s="9">
        <v>37</v>
      </c>
      <c r="C86" s="19" t="s">
        <v>241</v>
      </c>
      <c r="D86" s="7">
        <v>20000</v>
      </c>
      <c r="E86" s="7">
        <v>10000</v>
      </c>
      <c r="F86" s="7">
        <f t="shared" si="3"/>
        <v>10000</v>
      </c>
      <c r="G86" s="9"/>
      <c r="H86" s="31"/>
      <c r="I86" s="31"/>
      <c r="J86" s="31"/>
      <c r="K86" s="31"/>
      <c r="L86" s="31"/>
      <c r="M86" s="31"/>
      <c r="N86" s="31"/>
      <c r="O86" s="31"/>
      <c r="P86" s="31"/>
      <c r="Q86" s="31"/>
      <c r="R86" s="31"/>
      <c r="S86" s="31"/>
      <c r="T86" s="31"/>
      <c r="U86" s="31"/>
      <c r="V86" s="31"/>
      <c r="W86" s="31"/>
      <c r="X86" s="31"/>
      <c r="Y86" s="31"/>
      <c r="Z86" s="31"/>
    </row>
    <row r="87" spans="1:26" ht="18" customHeight="1">
      <c r="A87" s="9">
        <v>38</v>
      </c>
      <c r="B87" s="9">
        <v>38</v>
      </c>
      <c r="C87" s="19" t="s">
        <v>242</v>
      </c>
      <c r="D87" s="7">
        <v>10000</v>
      </c>
      <c r="E87" s="7">
        <v>1500</v>
      </c>
      <c r="F87" s="7">
        <f t="shared" si="3"/>
        <v>8500</v>
      </c>
      <c r="G87" s="9"/>
      <c r="H87" s="31"/>
      <c r="I87" s="31"/>
      <c r="J87" s="31"/>
      <c r="K87" s="31"/>
      <c r="L87" s="31"/>
      <c r="M87" s="31"/>
      <c r="N87" s="31"/>
      <c r="O87" s="31"/>
      <c r="P87" s="31"/>
      <c r="Q87" s="31"/>
      <c r="R87" s="31"/>
      <c r="S87" s="31"/>
      <c r="T87" s="31"/>
      <c r="U87" s="31"/>
      <c r="V87" s="31"/>
      <c r="W87" s="31"/>
      <c r="X87" s="31"/>
      <c r="Y87" s="31"/>
      <c r="Z87" s="31"/>
    </row>
    <row r="88" spans="1:26" ht="18" customHeight="1">
      <c r="A88" s="9">
        <v>39</v>
      </c>
      <c r="B88" s="9">
        <v>39</v>
      </c>
      <c r="C88" s="19" t="s">
        <v>243</v>
      </c>
      <c r="D88" s="7">
        <v>51400</v>
      </c>
      <c r="E88" s="7">
        <v>51400</v>
      </c>
      <c r="F88" s="7">
        <f t="shared" si="3"/>
        <v>0</v>
      </c>
      <c r="G88" s="9"/>
      <c r="H88" s="31"/>
      <c r="I88" s="31"/>
      <c r="J88" s="31"/>
      <c r="K88" s="31"/>
      <c r="L88" s="31"/>
      <c r="M88" s="31"/>
      <c r="N88" s="31"/>
      <c r="O88" s="31"/>
      <c r="P88" s="31"/>
      <c r="Q88" s="31"/>
      <c r="R88" s="31"/>
      <c r="S88" s="31"/>
      <c r="T88" s="31"/>
      <c r="U88" s="31"/>
      <c r="V88" s="31"/>
      <c r="W88" s="31"/>
      <c r="X88" s="31"/>
      <c r="Y88" s="31"/>
      <c r="Z88" s="31"/>
    </row>
    <row r="89" spans="1:26" ht="18" customHeight="1">
      <c r="A89" s="9">
        <v>40</v>
      </c>
      <c r="B89" s="9">
        <v>40</v>
      </c>
      <c r="C89" s="19" t="s">
        <v>244</v>
      </c>
      <c r="D89" s="7">
        <v>39981</v>
      </c>
      <c r="E89" s="7">
        <v>6000</v>
      </c>
      <c r="F89" s="7">
        <f t="shared" si="3"/>
        <v>33981</v>
      </c>
      <c r="G89" s="9"/>
      <c r="H89" s="31"/>
      <c r="I89" s="31"/>
      <c r="J89" s="31"/>
      <c r="K89" s="31"/>
      <c r="L89" s="31"/>
      <c r="M89" s="31"/>
      <c r="N89" s="31"/>
      <c r="O89" s="31"/>
      <c r="P89" s="31"/>
      <c r="Q89" s="31"/>
      <c r="R89" s="31"/>
      <c r="S89" s="31"/>
      <c r="T89" s="31"/>
      <c r="U89" s="31"/>
      <c r="V89" s="31"/>
      <c r="W89" s="31"/>
      <c r="X89" s="31"/>
      <c r="Y89" s="31"/>
      <c r="Z89" s="31"/>
    </row>
    <row r="90" spans="1:26" s="235" customFormat="1" ht="40.5" customHeight="1">
      <c r="A90" s="287">
        <v>41</v>
      </c>
      <c r="B90" s="287">
        <v>41</v>
      </c>
      <c r="C90" s="292" t="s">
        <v>245</v>
      </c>
      <c r="D90" s="289">
        <v>300</v>
      </c>
      <c r="E90" s="289">
        <v>300</v>
      </c>
      <c r="F90" s="289">
        <f t="shared" si="3"/>
        <v>0</v>
      </c>
      <c r="G90" s="287"/>
      <c r="H90" s="290"/>
      <c r="I90" s="290"/>
      <c r="J90" s="290"/>
      <c r="K90" s="290"/>
      <c r="L90" s="290"/>
      <c r="M90" s="290"/>
      <c r="N90" s="290"/>
      <c r="O90" s="290"/>
      <c r="P90" s="290"/>
      <c r="Q90" s="290"/>
      <c r="R90" s="290"/>
      <c r="S90" s="290"/>
      <c r="T90" s="290"/>
      <c r="U90" s="290"/>
      <c r="V90" s="290"/>
      <c r="W90" s="290"/>
      <c r="X90" s="290"/>
      <c r="Y90" s="290"/>
      <c r="Z90" s="290"/>
    </row>
    <row r="91" spans="1:26" ht="18" customHeight="1">
      <c r="A91" s="9">
        <v>42</v>
      </c>
      <c r="B91" s="9">
        <v>42</v>
      </c>
      <c r="C91" s="19" t="s">
        <v>122</v>
      </c>
      <c r="D91" s="7">
        <v>11475</v>
      </c>
      <c r="E91" s="7">
        <v>7975</v>
      </c>
      <c r="F91" s="7">
        <f t="shared" si="3"/>
        <v>3500</v>
      </c>
      <c r="G91" s="9"/>
      <c r="H91" s="31"/>
      <c r="I91" s="31"/>
      <c r="J91" s="31"/>
      <c r="K91" s="31"/>
      <c r="L91" s="31"/>
      <c r="M91" s="31"/>
      <c r="N91" s="31"/>
      <c r="O91" s="31"/>
      <c r="P91" s="31"/>
      <c r="Q91" s="31"/>
      <c r="R91" s="31"/>
      <c r="S91" s="31"/>
      <c r="T91" s="31"/>
      <c r="U91" s="31"/>
      <c r="V91" s="31"/>
      <c r="W91" s="31"/>
      <c r="X91" s="31"/>
      <c r="Y91" s="31"/>
      <c r="Z91" s="31"/>
    </row>
    <row r="92" spans="1:26" ht="18" customHeight="1">
      <c r="A92" s="9">
        <v>43</v>
      </c>
      <c r="B92" s="9">
        <v>43</v>
      </c>
      <c r="C92" s="19" t="s">
        <v>246</v>
      </c>
      <c r="D92" s="7">
        <v>366</v>
      </c>
      <c r="E92" s="7">
        <v>280</v>
      </c>
      <c r="F92" s="7"/>
      <c r="G92" s="9" t="s">
        <v>153</v>
      </c>
      <c r="H92" s="31"/>
      <c r="I92" s="31"/>
      <c r="J92" s="31"/>
      <c r="K92" s="31"/>
      <c r="L92" s="31"/>
      <c r="M92" s="31"/>
      <c r="N92" s="31"/>
      <c r="O92" s="31"/>
      <c r="P92" s="31"/>
      <c r="Q92" s="31"/>
      <c r="R92" s="31"/>
      <c r="S92" s="31"/>
      <c r="T92" s="31"/>
      <c r="U92" s="31"/>
      <c r="V92" s="31"/>
      <c r="W92" s="31"/>
      <c r="X92" s="31"/>
      <c r="Y92" s="31"/>
      <c r="Z92" s="31"/>
    </row>
    <row r="93" spans="1:26" ht="18" customHeight="1">
      <c r="A93" s="9">
        <v>44</v>
      </c>
      <c r="B93" s="9">
        <v>44</v>
      </c>
      <c r="C93" s="28" t="s">
        <v>247</v>
      </c>
      <c r="D93" s="7">
        <v>112</v>
      </c>
      <c r="E93" s="7">
        <v>112</v>
      </c>
      <c r="F93" s="7">
        <f>+D93-E93</f>
        <v>0</v>
      </c>
      <c r="G93" s="9"/>
      <c r="H93" s="31"/>
      <c r="I93" s="31"/>
      <c r="J93" s="31"/>
      <c r="K93" s="31"/>
      <c r="L93" s="31"/>
      <c r="M93" s="31"/>
      <c r="N93" s="31"/>
      <c r="O93" s="31"/>
      <c r="P93" s="31"/>
      <c r="Q93" s="31"/>
      <c r="R93" s="31"/>
      <c r="S93" s="31"/>
      <c r="T93" s="31"/>
      <c r="U93" s="31"/>
      <c r="V93" s="31"/>
      <c r="W93" s="31"/>
      <c r="X93" s="31"/>
      <c r="Y93" s="31"/>
      <c r="Z93" s="31"/>
    </row>
    <row r="94" spans="1:26" ht="18" customHeight="1">
      <c r="A94" s="9">
        <v>45</v>
      </c>
      <c r="B94" s="9">
        <v>45</v>
      </c>
      <c r="C94" s="28" t="s">
        <v>248</v>
      </c>
      <c r="D94" s="7">
        <v>3864</v>
      </c>
      <c r="E94" s="7">
        <v>3864</v>
      </c>
      <c r="F94" s="7">
        <f>+D94-E94</f>
        <v>0</v>
      </c>
      <c r="G94" s="9"/>
      <c r="H94" s="31"/>
      <c r="I94" s="31"/>
      <c r="J94" s="31"/>
      <c r="K94" s="31"/>
      <c r="L94" s="31"/>
      <c r="M94" s="31"/>
      <c r="N94" s="31"/>
      <c r="O94" s="31"/>
      <c r="P94" s="31"/>
      <c r="Q94" s="31"/>
      <c r="R94" s="31"/>
      <c r="S94" s="31"/>
      <c r="T94" s="31"/>
      <c r="U94" s="31"/>
      <c r="V94" s="31"/>
      <c r="W94" s="31"/>
      <c r="X94" s="31"/>
      <c r="Y94" s="31"/>
      <c r="Z94" s="31"/>
    </row>
    <row r="95" spans="1:26" ht="18" customHeight="1">
      <c r="A95" s="9">
        <v>46</v>
      </c>
      <c r="B95" s="9">
        <v>46</v>
      </c>
      <c r="C95" s="28" t="s">
        <v>249</v>
      </c>
      <c r="D95" s="7">
        <v>17154</v>
      </c>
      <c r="E95" s="7">
        <v>17154</v>
      </c>
      <c r="F95" s="7">
        <f>+D95-E95</f>
        <v>0</v>
      </c>
      <c r="G95" s="9"/>
      <c r="H95" s="31"/>
      <c r="I95" s="31"/>
      <c r="J95" s="31"/>
      <c r="K95" s="31"/>
      <c r="L95" s="31"/>
      <c r="M95" s="31"/>
      <c r="N95" s="31"/>
      <c r="O95" s="31"/>
      <c r="P95" s="31"/>
      <c r="Q95" s="31"/>
      <c r="R95" s="31"/>
      <c r="S95" s="31"/>
      <c r="T95" s="31"/>
      <c r="U95" s="31"/>
      <c r="V95" s="31"/>
      <c r="W95" s="31"/>
      <c r="X95" s="31"/>
      <c r="Y95" s="31"/>
      <c r="Z95" s="31"/>
    </row>
    <row r="96" spans="1:26" ht="18" customHeight="1">
      <c r="A96" s="9">
        <v>47</v>
      </c>
      <c r="B96" s="9">
        <v>47</v>
      </c>
      <c r="C96" s="19" t="s">
        <v>250</v>
      </c>
      <c r="D96" s="7">
        <v>456</v>
      </c>
      <c r="E96" s="7">
        <v>456</v>
      </c>
      <c r="F96" s="7">
        <f>+D96-E96</f>
        <v>0</v>
      </c>
      <c r="G96" s="9"/>
      <c r="H96" s="31"/>
      <c r="I96" s="31"/>
      <c r="J96" s="31"/>
      <c r="K96" s="31"/>
      <c r="L96" s="31"/>
      <c r="M96" s="31"/>
      <c r="N96" s="31"/>
      <c r="O96" s="31"/>
      <c r="P96" s="31"/>
      <c r="Q96" s="31"/>
      <c r="R96" s="31"/>
      <c r="S96" s="31"/>
      <c r="T96" s="31"/>
      <c r="U96" s="31"/>
      <c r="V96" s="31"/>
      <c r="W96" s="31"/>
      <c r="X96" s="31"/>
      <c r="Y96" s="31"/>
      <c r="Z96" s="31"/>
    </row>
    <row r="97" spans="1:26" ht="18" customHeight="1">
      <c r="A97" s="9">
        <v>48</v>
      </c>
      <c r="B97" s="9">
        <v>48</v>
      </c>
      <c r="C97" s="19" t="s">
        <v>251</v>
      </c>
      <c r="D97" s="7">
        <v>866</v>
      </c>
      <c r="E97" s="7">
        <v>60</v>
      </c>
      <c r="F97" s="7"/>
      <c r="G97" s="9" t="s">
        <v>153</v>
      </c>
      <c r="H97" s="31"/>
      <c r="I97" s="31"/>
      <c r="J97" s="31"/>
      <c r="K97" s="31"/>
      <c r="L97" s="31"/>
      <c r="M97" s="31"/>
      <c r="N97" s="31"/>
      <c r="O97" s="31"/>
      <c r="P97" s="31"/>
      <c r="Q97" s="31"/>
      <c r="R97" s="31"/>
      <c r="S97" s="31"/>
      <c r="T97" s="31"/>
      <c r="U97" s="31"/>
      <c r="V97" s="31"/>
      <c r="W97" s="31"/>
      <c r="X97" s="31"/>
      <c r="Y97" s="31"/>
      <c r="Z97" s="31"/>
    </row>
    <row r="98" spans="1:26" ht="18" customHeight="1">
      <c r="A98" s="9">
        <v>49</v>
      </c>
      <c r="B98" s="9">
        <v>49</v>
      </c>
      <c r="C98" s="19" t="s">
        <v>252</v>
      </c>
      <c r="D98" s="7">
        <v>1683</v>
      </c>
      <c r="E98" s="7">
        <v>1648.4159999999999</v>
      </c>
      <c r="F98" s="7"/>
      <c r="G98" s="9" t="s">
        <v>153</v>
      </c>
      <c r="H98" s="31"/>
      <c r="I98" s="31"/>
      <c r="J98" s="31"/>
      <c r="K98" s="31"/>
      <c r="L98" s="31"/>
      <c r="M98" s="31"/>
      <c r="N98" s="31"/>
      <c r="O98" s="31"/>
      <c r="P98" s="31"/>
      <c r="Q98" s="31"/>
      <c r="R98" s="31"/>
      <c r="S98" s="31"/>
      <c r="T98" s="31"/>
      <c r="U98" s="31"/>
      <c r="V98" s="31"/>
      <c r="W98" s="31"/>
      <c r="X98" s="31"/>
      <c r="Y98" s="31"/>
      <c r="Z98" s="31"/>
    </row>
    <row r="99" spans="1:26" ht="18" customHeight="1">
      <c r="A99" s="9">
        <v>50</v>
      </c>
      <c r="B99" s="9">
        <v>50</v>
      </c>
      <c r="C99" s="19" t="s">
        <v>253</v>
      </c>
      <c r="D99" s="7">
        <v>2665</v>
      </c>
      <c r="E99" s="7">
        <v>2254</v>
      </c>
      <c r="F99" s="7"/>
      <c r="G99" s="9" t="s">
        <v>153</v>
      </c>
      <c r="H99" s="31"/>
      <c r="I99" s="31"/>
      <c r="J99" s="31"/>
      <c r="K99" s="31"/>
      <c r="L99" s="31"/>
      <c r="M99" s="31"/>
      <c r="N99" s="31"/>
      <c r="O99" s="31"/>
      <c r="P99" s="31"/>
      <c r="Q99" s="31"/>
      <c r="R99" s="31"/>
      <c r="S99" s="31"/>
      <c r="T99" s="31"/>
      <c r="U99" s="31"/>
      <c r="V99" s="31"/>
      <c r="W99" s="31"/>
      <c r="X99" s="31"/>
      <c r="Y99" s="31"/>
      <c r="Z99" s="31"/>
    </row>
    <row r="100" spans="1:26" ht="18" customHeight="1">
      <c r="A100" s="9">
        <v>51</v>
      </c>
      <c r="B100" s="9">
        <v>51</v>
      </c>
      <c r="C100" s="28" t="s">
        <v>254</v>
      </c>
      <c r="D100" s="7">
        <v>3440</v>
      </c>
      <c r="E100" s="7">
        <v>3440</v>
      </c>
      <c r="F100" s="7">
        <f>+D100-E100</f>
        <v>0</v>
      </c>
      <c r="G100" s="9"/>
      <c r="H100" s="31"/>
      <c r="I100" s="31"/>
      <c r="J100" s="31"/>
      <c r="K100" s="31"/>
      <c r="L100" s="31"/>
      <c r="M100" s="31"/>
      <c r="N100" s="31"/>
      <c r="O100" s="31"/>
      <c r="P100" s="31"/>
      <c r="Q100" s="31"/>
      <c r="R100" s="31"/>
      <c r="S100" s="31"/>
      <c r="T100" s="31"/>
      <c r="U100" s="31"/>
      <c r="V100" s="31"/>
      <c r="W100" s="31"/>
      <c r="X100" s="31"/>
      <c r="Y100" s="31"/>
      <c r="Z100" s="31"/>
    </row>
    <row r="101" spans="1:26" ht="18" customHeight="1">
      <c r="A101" s="9">
        <v>52</v>
      </c>
      <c r="B101" s="9">
        <v>52</v>
      </c>
      <c r="C101" s="19" t="s">
        <v>255</v>
      </c>
      <c r="D101" s="7">
        <v>1174</v>
      </c>
      <c r="E101" s="7">
        <v>1174</v>
      </c>
      <c r="F101" s="7">
        <f>+D101-E101</f>
        <v>0</v>
      </c>
      <c r="G101" s="9"/>
      <c r="H101" s="31"/>
      <c r="I101" s="31"/>
      <c r="J101" s="31"/>
      <c r="K101" s="31"/>
      <c r="L101" s="31"/>
      <c r="M101" s="31"/>
      <c r="N101" s="31"/>
      <c r="O101" s="31"/>
      <c r="P101" s="31"/>
      <c r="Q101" s="31"/>
      <c r="R101" s="31"/>
      <c r="S101" s="31"/>
      <c r="T101" s="31"/>
      <c r="U101" s="31"/>
      <c r="V101" s="31"/>
      <c r="W101" s="31"/>
      <c r="X101" s="31"/>
      <c r="Y101" s="31"/>
      <c r="Z101" s="31"/>
    </row>
    <row r="102" spans="1:26" ht="18" customHeight="1">
      <c r="A102" s="9">
        <v>53</v>
      </c>
      <c r="B102" s="9">
        <v>53</v>
      </c>
      <c r="C102" s="19" t="s">
        <v>256</v>
      </c>
      <c r="D102" s="7">
        <v>160</v>
      </c>
      <c r="E102" s="7">
        <v>29</v>
      </c>
      <c r="F102" s="7"/>
      <c r="G102" s="9" t="s">
        <v>153</v>
      </c>
      <c r="H102" s="31"/>
      <c r="I102" s="31"/>
      <c r="J102" s="31"/>
      <c r="K102" s="31"/>
      <c r="L102" s="31"/>
      <c r="M102" s="31"/>
      <c r="N102" s="31"/>
      <c r="O102" s="31"/>
      <c r="P102" s="31"/>
      <c r="Q102" s="31"/>
      <c r="R102" s="31"/>
      <c r="S102" s="31"/>
      <c r="T102" s="31"/>
      <c r="U102" s="31"/>
      <c r="V102" s="31"/>
      <c r="W102" s="31"/>
      <c r="X102" s="31"/>
      <c r="Y102" s="31"/>
      <c r="Z102" s="31"/>
    </row>
    <row r="103" spans="1:26" ht="35.25" customHeight="1">
      <c r="A103" s="9">
        <v>54</v>
      </c>
      <c r="B103" s="9">
        <v>54</v>
      </c>
      <c r="C103" s="19" t="s">
        <v>257</v>
      </c>
      <c r="D103" s="7">
        <v>2606</v>
      </c>
      <c r="E103" s="7">
        <v>2255</v>
      </c>
      <c r="F103" s="7"/>
      <c r="G103" s="9" t="s">
        <v>153</v>
      </c>
      <c r="H103" s="31"/>
      <c r="I103" s="31"/>
      <c r="J103" s="31"/>
      <c r="K103" s="31"/>
      <c r="L103" s="31"/>
      <c r="M103" s="31"/>
      <c r="N103" s="31"/>
      <c r="O103" s="31"/>
      <c r="P103" s="31"/>
      <c r="Q103" s="31"/>
      <c r="R103" s="31"/>
      <c r="S103" s="31"/>
      <c r="T103" s="31"/>
      <c r="U103" s="31"/>
      <c r="V103" s="31"/>
      <c r="W103" s="31"/>
      <c r="X103" s="31"/>
      <c r="Y103" s="31"/>
      <c r="Z103" s="31"/>
    </row>
    <row r="104" spans="1:26" ht="18" customHeight="1">
      <c r="A104" s="9">
        <v>55</v>
      </c>
      <c r="B104" s="9">
        <v>55</v>
      </c>
      <c r="C104" s="19" t="s">
        <v>258</v>
      </c>
      <c r="D104" s="7">
        <v>5000</v>
      </c>
      <c r="E104" s="7">
        <v>4693</v>
      </c>
      <c r="F104" s="7"/>
      <c r="G104" s="9" t="s">
        <v>153</v>
      </c>
      <c r="H104" s="31"/>
      <c r="I104" s="31"/>
      <c r="J104" s="31"/>
      <c r="K104" s="31"/>
      <c r="L104" s="31"/>
      <c r="M104" s="31"/>
      <c r="N104" s="31"/>
      <c r="O104" s="31"/>
      <c r="P104" s="31"/>
      <c r="Q104" s="31"/>
      <c r="R104" s="31"/>
      <c r="S104" s="31"/>
      <c r="T104" s="31"/>
      <c r="U104" s="31"/>
      <c r="V104" s="31"/>
      <c r="W104" s="31"/>
      <c r="X104" s="31"/>
      <c r="Y104" s="31"/>
      <c r="Z104" s="31"/>
    </row>
    <row r="105" spans="1:26" ht="35.25" customHeight="1">
      <c r="A105" s="9">
        <v>56</v>
      </c>
      <c r="B105" s="9">
        <v>56</v>
      </c>
      <c r="C105" s="19" t="s">
        <v>259</v>
      </c>
      <c r="D105" s="7">
        <v>10000</v>
      </c>
      <c r="E105" s="7">
        <v>7042</v>
      </c>
      <c r="F105" s="7"/>
      <c r="G105" s="9" t="s">
        <v>153</v>
      </c>
      <c r="H105" s="31"/>
      <c r="I105" s="31"/>
      <c r="J105" s="31"/>
      <c r="K105" s="31"/>
      <c r="L105" s="31"/>
      <c r="M105" s="31"/>
      <c r="N105" s="31"/>
      <c r="O105" s="31"/>
      <c r="P105" s="31"/>
      <c r="Q105" s="31"/>
      <c r="R105" s="31"/>
      <c r="S105" s="31"/>
      <c r="T105" s="31"/>
      <c r="U105" s="31"/>
      <c r="V105" s="31"/>
      <c r="W105" s="31"/>
      <c r="X105" s="31"/>
      <c r="Y105" s="31"/>
      <c r="Z105" s="31"/>
    </row>
    <row r="106" spans="1:26" ht="18" customHeight="1">
      <c r="A106" s="9">
        <v>57</v>
      </c>
      <c r="B106" s="9">
        <v>57</v>
      </c>
      <c r="C106" s="19" t="s">
        <v>260</v>
      </c>
      <c r="D106" s="7">
        <v>15471</v>
      </c>
      <c r="E106" s="7">
        <v>15471</v>
      </c>
      <c r="F106" s="7"/>
      <c r="G106" s="9"/>
      <c r="H106" s="31"/>
      <c r="I106" s="31"/>
      <c r="J106" s="31"/>
      <c r="K106" s="31"/>
      <c r="L106" s="31"/>
      <c r="M106" s="31"/>
      <c r="N106" s="31"/>
      <c r="O106" s="31"/>
      <c r="P106" s="31"/>
      <c r="Q106" s="31"/>
      <c r="R106" s="31"/>
      <c r="S106" s="31"/>
      <c r="T106" s="31"/>
      <c r="U106" s="31"/>
      <c r="V106" s="31"/>
      <c r="W106" s="31"/>
      <c r="X106" s="31"/>
      <c r="Y106" s="31"/>
      <c r="Z106" s="31"/>
    </row>
    <row r="107" spans="1:26" ht="18" customHeight="1">
      <c r="A107" s="9">
        <v>58</v>
      </c>
      <c r="B107" s="9">
        <v>58</v>
      </c>
      <c r="C107" s="26" t="s">
        <v>261</v>
      </c>
      <c r="D107" s="7">
        <v>9723</v>
      </c>
      <c r="E107" s="7">
        <v>9493</v>
      </c>
      <c r="F107" s="7"/>
      <c r="G107" s="9" t="s">
        <v>153</v>
      </c>
      <c r="H107" s="31"/>
      <c r="I107" s="31"/>
      <c r="J107" s="31"/>
      <c r="K107" s="31"/>
      <c r="L107" s="31"/>
      <c r="M107" s="31"/>
      <c r="N107" s="31"/>
      <c r="O107" s="31"/>
      <c r="P107" s="31"/>
      <c r="Q107" s="31"/>
      <c r="R107" s="31"/>
      <c r="S107" s="31"/>
      <c r="T107" s="31"/>
      <c r="U107" s="31"/>
      <c r="V107" s="31"/>
      <c r="W107" s="31"/>
      <c r="X107" s="31"/>
      <c r="Y107" s="31"/>
      <c r="Z107" s="31"/>
    </row>
    <row r="108" spans="1:26" ht="18" customHeight="1">
      <c r="A108" s="9">
        <v>59</v>
      </c>
      <c r="B108" s="9">
        <v>59</v>
      </c>
      <c r="C108" s="26" t="s">
        <v>262</v>
      </c>
      <c r="D108" s="7">
        <v>15000</v>
      </c>
      <c r="E108" s="7">
        <v>7683</v>
      </c>
      <c r="F108" s="7">
        <f>+D108-E108</f>
        <v>7317</v>
      </c>
      <c r="G108" s="9"/>
      <c r="H108" s="31"/>
      <c r="I108" s="31"/>
      <c r="J108" s="31"/>
      <c r="K108" s="31"/>
      <c r="L108" s="31"/>
      <c r="M108" s="31"/>
      <c r="N108" s="31"/>
      <c r="O108" s="31"/>
      <c r="P108" s="31"/>
      <c r="Q108" s="31"/>
      <c r="R108" s="31"/>
      <c r="S108" s="31"/>
      <c r="T108" s="31"/>
      <c r="U108" s="31"/>
      <c r="V108" s="31"/>
      <c r="W108" s="31"/>
      <c r="X108" s="31"/>
      <c r="Y108" s="31"/>
      <c r="Z108" s="31"/>
    </row>
    <row r="109" spans="1:26" ht="37.5" customHeight="1">
      <c r="A109" s="9">
        <v>60</v>
      </c>
      <c r="B109" s="9">
        <v>60</v>
      </c>
      <c r="C109" s="26" t="s">
        <v>263</v>
      </c>
      <c r="D109" s="7">
        <v>2119</v>
      </c>
      <c r="E109" s="7">
        <v>2119</v>
      </c>
      <c r="F109" s="7">
        <f>+D109-E109</f>
        <v>0</v>
      </c>
      <c r="G109" s="9"/>
      <c r="H109" s="31"/>
      <c r="I109" s="31"/>
      <c r="J109" s="31"/>
      <c r="K109" s="31"/>
      <c r="L109" s="31"/>
      <c r="M109" s="31"/>
      <c r="N109" s="31"/>
      <c r="O109" s="31"/>
      <c r="P109" s="31"/>
      <c r="Q109" s="31"/>
      <c r="R109" s="31"/>
      <c r="S109" s="31"/>
      <c r="T109" s="31"/>
      <c r="U109" s="31"/>
      <c r="V109" s="31"/>
      <c r="W109" s="31"/>
      <c r="X109" s="31"/>
      <c r="Y109" s="31"/>
      <c r="Z109" s="31"/>
    </row>
    <row r="110" spans="1:26" ht="18" customHeight="1">
      <c r="A110" s="9">
        <v>61</v>
      </c>
      <c r="B110" s="9">
        <v>61</v>
      </c>
      <c r="C110" s="26" t="s">
        <v>264</v>
      </c>
      <c r="D110" s="7">
        <v>5546</v>
      </c>
      <c r="E110" s="7">
        <v>5502</v>
      </c>
      <c r="F110" s="7"/>
      <c r="G110" s="9" t="s">
        <v>153</v>
      </c>
      <c r="H110" s="31"/>
      <c r="I110" s="31"/>
      <c r="J110" s="31"/>
      <c r="K110" s="31"/>
      <c r="L110" s="31"/>
      <c r="M110" s="31"/>
      <c r="N110" s="31"/>
      <c r="O110" s="31"/>
      <c r="P110" s="31"/>
      <c r="Q110" s="31"/>
      <c r="R110" s="31"/>
      <c r="S110" s="31"/>
      <c r="T110" s="31"/>
      <c r="U110" s="31"/>
      <c r="V110" s="31"/>
      <c r="W110" s="31"/>
      <c r="X110" s="31"/>
      <c r="Y110" s="31"/>
      <c r="Z110" s="31"/>
    </row>
    <row r="111" spans="1:26" ht="18" customHeight="1">
      <c r="A111" s="9">
        <v>62</v>
      </c>
      <c r="B111" s="9">
        <v>62</v>
      </c>
      <c r="C111" s="19" t="s">
        <v>265</v>
      </c>
      <c r="D111" s="7">
        <v>9688</v>
      </c>
      <c r="E111" s="7">
        <v>9688</v>
      </c>
      <c r="F111" s="7">
        <f>+D111-E111</f>
        <v>0</v>
      </c>
      <c r="G111" s="9"/>
      <c r="H111" s="31"/>
      <c r="I111" s="31"/>
      <c r="J111" s="31"/>
      <c r="K111" s="31"/>
      <c r="L111" s="31"/>
      <c r="M111" s="31"/>
      <c r="N111" s="31"/>
      <c r="O111" s="31"/>
      <c r="P111" s="31"/>
      <c r="Q111" s="31"/>
      <c r="R111" s="31"/>
      <c r="S111" s="31"/>
      <c r="T111" s="31"/>
      <c r="U111" s="31"/>
      <c r="V111" s="31"/>
      <c r="W111" s="31"/>
      <c r="X111" s="31"/>
      <c r="Y111" s="31"/>
      <c r="Z111" s="31"/>
    </row>
    <row r="112" spans="1:26" ht="18" customHeight="1">
      <c r="A112" s="9">
        <v>63</v>
      </c>
      <c r="B112" s="9">
        <v>63</v>
      </c>
      <c r="C112" s="26" t="s">
        <v>64</v>
      </c>
      <c r="D112" s="7">
        <v>30308</v>
      </c>
      <c r="E112" s="7">
        <v>19403.554</v>
      </c>
      <c r="F112" s="7">
        <f>+D112-E112</f>
        <v>10904.446</v>
      </c>
      <c r="G112" s="9"/>
      <c r="H112" s="31"/>
      <c r="I112" s="31"/>
      <c r="J112" s="31"/>
      <c r="K112" s="31"/>
      <c r="L112" s="31"/>
      <c r="M112" s="31"/>
      <c r="N112" s="31"/>
      <c r="O112" s="31"/>
      <c r="P112" s="31"/>
      <c r="Q112" s="31"/>
      <c r="R112" s="31"/>
      <c r="S112" s="31"/>
      <c r="T112" s="31"/>
      <c r="U112" s="31"/>
      <c r="V112" s="31"/>
      <c r="W112" s="31"/>
      <c r="X112" s="31"/>
      <c r="Y112" s="31"/>
      <c r="Z112" s="31"/>
    </row>
    <row r="113" spans="1:26" ht="18" customHeight="1">
      <c r="A113" s="9">
        <v>64</v>
      </c>
      <c r="B113" s="9">
        <v>64</v>
      </c>
      <c r="C113" s="19" t="s">
        <v>67</v>
      </c>
      <c r="D113" s="7">
        <v>3121.11</v>
      </c>
      <c r="E113" s="7">
        <v>3121.11</v>
      </c>
      <c r="F113" s="7">
        <f>+D113-E113</f>
        <v>0</v>
      </c>
      <c r="G113" s="9"/>
      <c r="H113" s="31"/>
      <c r="I113" s="31"/>
      <c r="J113" s="31"/>
      <c r="K113" s="31"/>
      <c r="L113" s="31"/>
      <c r="M113" s="31"/>
      <c r="N113" s="31"/>
      <c r="O113" s="31"/>
      <c r="P113" s="31"/>
      <c r="Q113" s="31"/>
      <c r="R113" s="31"/>
      <c r="S113" s="31"/>
      <c r="T113" s="31"/>
      <c r="U113" s="31"/>
      <c r="V113" s="31"/>
      <c r="W113" s="31"/>
      <c r="X113" s="31"/>
      <c r="Y113" s="31"/>
      <c r="Z113" s="31"/>
    </row>
    <row r="114" spans="1:26" ht="18" customHeight="1">
      <c r="A114" s="9">
        <v>65</v>
      </c>
      <c r="B114" s="9">
        <v>65</v>
      </c>
      <c r="C114" s="19" t="s">
        <v>266</v>
      </c>
      <c r="D114" s="7">
        <v>1174.5</v>
      </c>
      <c r="E114" s="7">
        <v>1174.5</v>
      </c>
      <c r="F114" s="7">
        <f>+D114-E114</f>
        <v>0</v>
      </c>
      <c r="G114" s="9"/>
      <c r="H114" s="31"/>
      <c r="I114" s="31"/>
      <c r="J114" s="31"/>
      <c r="K114" s="31"/>
      <c r="L114" s="31"/>
      <c r="M114" s="31"/>
      <c r="N114" s="31"/>
      <c r="O114" s="31"/>
      <c r="P114" s="31"/>
      <c r="Q114" s="31"/>
      <c r="R114" s="31"/>
      <c r="S114" s="31"/>
      <c r="T114" s="31"/>
      <c r="U114" s="31"/>
      <c r="V114" s="31"/>
      <c r="W114" s="31"/>
      <c r="X114" s="31"/>
      <c r="Y114" s="31"/>
      <c r="Z114" s="31"/>
    </row>
    <row r="115" spans="1:26" ht="18" customHeight="1">
      <c r="A115" s="9">
        <v>66</v>
      </c>
      <c r="B115" s="9">
        <v>66</v>
      </c>
      <c r="C115" s="19" t="s">
        <v>267</v>
      </c>
      <c r="D115" s="7">
        <v>3850.69</v>
      </c>
      <c r="E115" s="7">
        <v>3850.69</v>
      </c>
      <c r="F115" s="7">
        <f>+D115-E115</f>
        <v>0</v>
      </c>
      <c r="G115" s="9"/>
      <c r="H115" s="31"/>
      <c r="I115" s="31"/>
      <c r="J115" s="31"/>
      <c r="K115" s="31"/>
      <c r="L115" s="31"/>
      <c r="M115" s="31"/>
      <c r="N115" s="31"/>
      <c r="O115" s="31"/>
      <c r="P115" s="31"/>
      <c r="Q115" s="31"/>
      <c r="R115" s="31"/>
      <c r="S115" s="31"/>
      <c r="T115" s="31"/>
      <c r="U115" s="31"/>
      <c r="V115" s="31"/>
      <c r="W115" s="31"/>
      <c r="X115" s="31"/>
      <c r="Y115" s="31"/>
      <c r="Z115" s="31"/>
    </row>
    <row r="116" spans="1:26" ht="55.5" customHeight="1">
      <c r="A116" s="9">
        <v>67</v>
      </c>
      <c r="B116" s="9">
        <v>67</v>
      </c>
      <c r="C116" s="19" t="s">
        <v>268</v>
      </c>
      <c r="D116" s="7">
        <v>1150</v>
      </c>
      <c r="E116" s="7">
        <v>702</v>
      </c>
      <c r="F116" s="7"/>
      <c r="G116" s="9" t="s">
        <v>153</v>
      </c>
      <c r="H116" s="31"/>
      <c r="I116" s="31"/>
      <c r="J116" s="31"/>
      <c r="K116" s="31"/>
      <c r="L116" s="31"/>
      <c r="M116" s="31"/>
      <c r="N116" s="31"/>
      <c r="O116" s="31"/>
      <c r="P116" s="31"/>
      <c r="Q116" s="31"/>
      <c r="R116" s="31"/>
      <c r="S116" s="31"/>
      <c r="T116" s="31"/>
      <c r="U116" s="31"/>
      <c r="V116" s="31"/>
      <c r="W116" s="31"/>
      <c r="X116" s="31"/>
      <c r="Y116" s="31"/>
      <c r="Z116" s="31"/>
    </row>
    <row r="117" spans="1:26" ht="43.5" customHeight="1">
      <c r="A117" s="9">
        <v>68</v>
      </c>
      <c r="B117" s="9">
        <v>68</v>
      </c>
      <c r="C117" s="19" t="s">
        <v>269</v>
      </c>
      <c r="D117" s="7">
        <v>6915</v>
      </c>
      <c r="E117" s="7">
        <v>4193</v>
      </c>
      <c r="F117" s="7">
        <f>+D117-E117</f>
        <v>2722</v>
      </c>
      <c r="G117" s="9"/>
      <c r="H117" s="31"/>
      <c r="I117" s="31"/>
      <c r="J117" s="31"/>
      <c r="K117" s="31"/>
      <c r="L117" s="31"/>
      <c r="M117" s="31"/>
      <c r="N117" s="31"/>
      <c r="O117" s="31"/>
      <c r="P117" s="31"/>
      <c r="Q117" s="31"/>
      <c r="R117" s="31"/>
      <c r="S117" s="31"/>
      <c r="T117" s="31"/>
      <c r="U117" s="31"/>
      <c r="V117" s="31"/>
      <c r="W117" s="31"/>
      <c r="X117" s="31"/>
      <c r="Y117" s="31"/>
      <c r="Z117" s="31"/>
    </row>
    <row r="118" spans="1:26" ht="43.5" customHeight="1">
      <c r="A118" s="9">
        <v>69</v>
      </c>
      <c r="B118" s="9">
        <v>69</v>
      </c>
      <c r="C118" s="19" t="s">
        <v>270</v>
      </c>
      <c r="D118" s="7">
        <v>2068</v>
      </c>
      <c r="E118" s="7">
        <v>751</v>
      </c>
      <c r="F118" s="7"/>
      <c r="G118" s="9" t="s">
        <v>153</v>
      </c>
      <c r="H118" s="31"/>
      <c r="I118" s="31"/>
      <c r="J118" s="31"/>
      <c r="K118" s="31"/>
      <c r="L118" s="31"/>
      <c r="M118" s="31"/>
      <c r="N118" s="31"/>
      <c r="O118" s="31"/>
      <c r="P118" s="31"/>
      <c r="Q118" s="31"/>
      <c r="R118" s="31"/>
      <c r="S118" s="31"/>
      <c r="T118" s="31"/>
      <c r="U118" s="31"/>
      <c r="V118" s="31"/>
      <c r="W118" s="31"/>
      <c r="X118" s="31"/>
      <c r="Y118" s="31"/>
      <c r="Z118" s="31"/>
    </row>
    <row r="119" spans="1:26" ht="43.5" customHeight="1">
      <c r="A119" s="9">
        <v>70</v>
      </c>
      <c r="B119" s="9">
        <v>70</v>
      </c>
      <c r="C119" s="26" t="s">
        <v>271</v>
      </c>
      <c r="D119" s="7">
        <v>10000</v>
      </c>
      <c r="E119" s="7">
        <v>1500</v>
      </c>
      <c r="F119" s="7">
        <f t="shared" ref="F119:F124" si="4">+D119-E119</f>
        <v>8500</v>
      </c>
      <c r="G119" s="9"/>
      <c r="H119" s="31"/>
      <c r="I119" s="31"/>
      <c r="J119" s="31"/>
      <c r="K119" s="31"/>
      <c r="L119" s="31"/>
      <c r="M119" s="31"/>
      <c r="N119" s="31"/>
      <c r="O119" s="31"/>
      <c r="P119" s="31"/>
      <c r="Q119" s="31"/>
      <c r="R119" s="31"/>
      <c r="S119" s="31"/>
      <c r="T119" s="31"/>
      <c r="U119" s="31"/>
      <c r="V119" s="31"/>
      <c r="W119" s="31"/>
      <c r="X119" s="31"/>
      <c r="Y119" s="31"/>
      <c r="Z119" s="31"/>
    </row>
    <row r="120" spans="1:26" ht="43.5" customHeight="1">
      <c r="A120" s="9">
        <v>71</v>
      </c>
      <c r="B120" s="9">
        <v>71</v>
      </c>
      <c r="C120" s="19" t="s">
        <v>272</v>
      </c>
      <c r="D120" s="7">
        <v>15000</v>
      </c>
      <c r="E120" s="7">
        <v>2350</v>
      </c>
      <c r="F120" s="7">
        <f t="shared" si="4"/>
        <v>12650</v>
      </c>
      <c r="G120" s="9"/>
      <c r="H120" s="31"/>
      <c r="I120" s="31"/>
      <c r="J120" s="31"/>
      <c r="K120" s="31"/>
      <c r="L120" s="31"/>
      <c r="M120" s="31"/>
      <c r="N120" s="31"/>
      <c r="O120" s="31"/>
      <c r="P120" s="31"/>
      <c r="Q120" s="31"/>
      <c r="R120" s="31"/>
      <c r="S120" s="31"/>
      <c r="T120" s="31"/>
      <c r="U120" s="31"/>
      <c r="V120" s="31"/>
      <c r="W120" s="31"/>
      <c r="X120" s="31"/>
      <c r="Y120" s="31"/>
      <c r="Z120" s="31"/>
    </row>
    <row r="121" spans="1:26" ht="47.25" customHeight="1">
      <c r="A121" s="9">
        <v>72</v>
      </c>
      <c r="B121" s="9">
        <v>72</v>
      </c>
      <c r="C121" s="26" t="s">
        <v>273</v>
      </c>
      <c r="D121" s="7">
        <v>50000</v>
      </c>
      <c r="E121" s="7">
        <v>7650</v>
      </c>
      <c r="F121" s="7">
        <f t="shared" si="4"/>
        <v>42350</v>
      </c>
      <c r="G121" s="9"/>
      <c r="H121" s="31"/>
      <c r="I121" s="31"/>
      <c r="J121" s="31"/>
      <c r="K121" s="31"/>
      <c r="L121" s="31"/>
      <c r="M121" s="31"/>
      <c r="N121" s="31"/>
      <c r="O121" s="31"/>
      <c r="P121" s="31"/>
      <c r="Q121" s="31"/>
      <c r="R121" s="31"/>
      <c r="S121" s="31"/>
      <c r="T121" s="31"/>
      <c r="U121" s="31"/>
      <c r="V121" s="31"/>
      <c r="W121" s="31"/>
      <c r="X121" s="31"/>
      <c r="Y121" s="31"/>
      <c r="Z121" s="31"/>
    </row>
    <row r="122" spans="1:26" ht="18" customHeight="1">
      <c r="A122" s="9">
        <v>73</v>
      </c>
      <c r="B122" s="9">
        <v>73</v>
      </c>
      <c r="C122" s="26" t="s">
        <v>69</v>
      </c>
      <c r="D122" s="7">
        <v>454.7</v>
      </c>
      <c r="E122" s="7">
        <v>454.69</v>
      </c>
      <c r="F122" s="7">
        <f t="shared" si="4"/>
        <v>9.9999999999909051E-3</v>
      </c>
      <c r="G122" s="9"/>
      <c r="H122" s="31"/>
      <c r="I122" s="31"/>
      <c r="J122" s="31"/>
      <c r="K122" s="31"/>
      <c r="L122" s="31"/>
      <c r="M122" s="31"/>
      <c r="N122" s="31"/>
      <c r="O122" s="31"/>
      <c r="P122" s="31"/>
      <c r="Q122" s="31"/>
      <c r="R122" s="31"/>
      <c r="S122" s="31"/>
      <c r="T122" s="31"/>
      <c r="U122" s="31"/>
      <c r="V122" s="31"/>
      <c r="W122" s="31"/>
      <c r="X122" s="31"/>
      <c r="Y122" s="31"/>
      <c r="Z122" s="31"/>
    </row>
    <row r="123" spans="1:26" ht="18" customHeight="1">
      <c r="A123" s="9">
        <v>74</v>
      </c>
      <c r="B123" s="9">
        <v>74</v>
      </c>
      <c r="C123" s="19" t="s">
        <v>274</v>
      </c>
      <c r="D123" s="7">
        <v>126275</v>
      </c>
      <c r="E123" s="7">
        <v>17922</v>
      </c>
      <c r="F123" s="7">
        <f t="shared" si="4"/>
        <v>108353</v>
      </c>
      <c r="G123" s="9"/>
      <c r="H123" s="31"/>
      <c r="I123" s="31"/>
      <c r="J123" s="31"/>
      <c r="K123" s="31"/>
      <c r="L123" s="31"/>
      <c r="M123" s="31"/>
      <c r="N123" s="31"/>
      <c r="O123" s="31"/>
      <c r="P123" s="31"/>
      <c r="Q123" s="31"/>
      <c r="R123" s="31"/>
      <c r="S123" s="31"/>
      <c r="T123" s="31"/>
      <c r="U123" s="31"/>
      <c r="V123" s="31"/>
      <c r="W123" s="31"/>
      <c r="X123" s="31"/>
      <c r="Y123" s="31"/>
      <c r="Z123" s="31"/>
    </row>
    <row r="124" spans="1:26" ht="18" customHeight="1">
      <c r="A124" s="9">
        <v>75</v>
      </c>
      <c r="B124" s="9">
        <v>75</v>
      </c>
      <c r="C124" s="19" t="s">
        <v>275</v>
      </c>
      <c r="D124" s="7">
        <v>10181</v>
      </c>
      <c r="E124" s="7">
        <v>10181</v>
      </c>
      <c r="F124" s="7">
        <f t="shared" si="4"/>
        <v>0</v>
      </c>
      <c r="G124" s="9"/>
      <c r="H124" s="31"/>
      <c r="I124" s="31"/>
      <c r="J124" s="31"/>
      <c r="K124" s="31"/>
      <c r="L124" s="31"/>
      <c r="M124" s="31"/>
      <c r="N124" s="31"/>
      <c r="O124" s="31"/>
      <c r="P124" s="31"/>
      <c r="Q124" s="31"/>
      <c r="R124" s="31"/>
      <c r="S124" s="31"/>
      <c r="T124" s="31"/>
      <c r="U124" s="31"/>
      <c r="V124" s="31"/>
      <c r="W124" s="31"/>
      <c r="X124" s="31"/>
      <c r="Y124" s="31"/>
      <c r="Z124" s="31"/>
    </row>
    <row r="125" spans="1:26" ht="18" customHeight="1">
      <c r="A125" s="9">
        <v>76</v>
      </c>
      <c r="B125" s="9">
        <v>76</v>
      </c>
      <c r="C125" s="26" t="s">
        <v>276</v>
      </c>
      <c r="D125" s="7">
        <v>3335</v>
      </c>
      <c r="E125" s="7">
        <v>2035</v>
      </c>
      <c r="F125" s="7"/>
      <c r="G125" s="9" t="s">
        <v>153</v>
      </c>
      <c r="H125" s="31"/>
      <c r="I125" s="31"/>
      <c r="J125" s="31"/>
      <c r="K125" s="31"/>
      <c r="L125" s="31"/>
      <c r="M125" s="31"/>
      <c r="N125" s="31"/>
      <c r="O125" s="31"/>
      <c r="P125" s="31"/>
      <c r="Q125" s="31"/>
      <c r="R125" s="31"/>
      <c r="S125" s="31"/>
      <c r="T125" s="31"/>
      <c r="U125" s="31"/>
      <c r="V125" s="31"/>
      <c r="W125" s="31"/>
      <c r="X125" s="31"/>
      <c r="Y125" s="31"/>
      <c r="Z125" s="31"/>
    </row>
    <row r="126" spans="1:26" ht="18" customHeight="1">
      <c r="A126" s="9">
        <v>77</v>
      </c>
      <c r="B126" s="9">
        <v>77</v>
      </c>
      <c r="C126" s="19" t="s">
        <v>277</v>
      </c>
      <c r="D126" s="7">
        <v>37934</v>
      </c>
      <c r="E126" s="7">
        <v>37934</v>
      </c>
      <c r="F126" s="7">
        <f t="shared" ref="F126:F134" si="5">+D126-E126</f>
        <v>0</v>
      </c>
      <c r="G126" s="9"/>
      <c r="H126" s="31"/>
      <c r="I126" s="31"/>
      <c r="J126" s="31"/>
      <c r="K126" s="31"/>
      <c r="L126" s="31"/>
      <c r="M126" s="31"/>
      <c r="N126" s="31"/>
      <c r="O126" s="31"/>
      <c r="P126" s="31"/>
      <c r="Q126" s="31"/>
      <c r="R126" s="31"/>
      <c r="S126" s="31"/>
      <c r="T126" s="31"/>
      <c r="U126" s="31"/>
      <c r="V126" s="31"/>
      <c r="W126" s="31"/>
      <c r="X126" s="31"/>
      <c r="Y126" s="31"/>
      <c r="Z126" s="31"/>
    </row>
    <row r="127" spans="1:26" ht="18" customHeight="1">
      <c r="A127" s="9">
        <v>78</v>
      </c>
      <c r="B127" s="9">
        <v>78</v>
      </c>
      <c r="C127" s="28" t="s">
        <v>278</v>
      </c>
      <c r="D127" s="7">
        <v>28033</v>
      </c>
      <c r="E127" s="7">
        <v>28033</v>
      </c>
      <c r="F127" s="7">
        <f t="shared" si="5"/>
        <v>0</v>
      </c>
      <c r="G127" s="9"/>
      <c r="H127" s="31"/>
      <c r="I127" s="31"/>
      <c r="J127" s="31"/>
      <c r="K127" s="31"/>
      <c r="L127" s="31"/>
      <c r="M127" s="31"/>
      <c r="N127" s="31"/>
      <c r="O127" s="31"/>
      <c r="P127" s="31"/>
      <c r="Q127" s="31"/>
      <c r="R127" s="31"/>
      <c r="S127" s="31"/>
      <c r="T127" s="31"/>
      <c r="U127" s="31"/>
      <c r="V127" s="31"/>
      <c r="W127" s="31"/>
      <c r="X127" s="31"/>
      <c r="Y127" s="31"/>
      <c r="Z127" s="31"/>
    </row>
    <row r="128" spans="1:26" ht="18" customHeight="1">
      <c r="A128" s="9">
        <v>79</v>
      </c>
      <c r="B128" s="9">
        <v>79</v>
      </c>
      <c r="C128" s="28" t="s">
        <v>279</v>
      </c>
      <c r="D128" s="7">
        <v>37703</v>
      </c>
      <c r="E128" s="7">
        <v>37703</v>
      </c>
      <c r="F128" s="7">
        <f t="shared" si="5"/>
        <v>0</v>
      </c>
      <c r="G128" s="9"/>
      <c r="H128" s="31"/>
      <c r="I128" s="31"/>
      <c r="J128" s="31"/>
      <c r="K128" s="31"/>
      <c r="L128" s="31"/>
      <c r="M128" s="31"/>
      <c r="N128" s="31"/>
      <c r="O128" s="31"/>
      <c r="P128" s="31"/>
      <c r="Q128" s="31"/>
      <c r="R128" s="31"/>
      <c r="S128" s="31"/>
      <c r="T128" s="31"/>
      <c r="U128" s="31"/>
      <c r="V128" s="31"/>
      <c r="W128" s="31"/>
      <c r="X128" s="31"/>
      <c r="Y128" s="31"/>
      <c r="Z128" s="31"/>
    </row>
    <row r="129" spans="1:26" ht="18" customHeight="1">
      <c r="A129" s="9">
        <v>80</v>
      </c>
      <c r="B129" s="9">
        <v>80</v>
      </c>
      <c r="C129" s="19" t="s">
        <v>280</v>
      </c>
      <c r="D129" s="7">
        <v>9653</v>
      </c>
      <c r="E129" s="7">
        <v>9653</v>
      </c>
      <c r="F129" s="7">
        <f t="shared" si="5"/>
        <v>0</v>
      </c>
      <c r="G129" s="9"/>
      <c r="H129" s="31"/>
      <c r="I129" s="31"/>
      <c r="J129" s="31"/>
      <c r="K129" s="31"/>
      <c r="L129" s="31"/>
      <c r="M129" s="31"/>
      <c r="N129" s="31"/>
      <c r="O129" s="31"/>
      <c r="P129" s="31"/>
      <c r="Q129" s="31"/>
      <c r="R129" s="31"/>
      <c r="S129" s="31"/>
      <c r="T129" s="31"/>
      <c r="U129" s="31"/>
      <c r="V129" s="31"/>
      <c r="W129" s="31"/>
      <c r="X129" s="31"/>
      <c r="Y129" s="31"/>
      <c r="Z129" s="31"/>
    </row>
    <row r="130" spans="1:26" ht="18" customHeight="1">
      <c r="A130" s="9">
        <v>81</v>
      </c>
      <c r="B130" s="9">
        <v>81</v>
      </c>
      <c r="C130" s="19" t="s">
        <v>281</v>
      </c>
      <c r="D130" s="7">
        <v>25464</v>
      </c>
      <c r="E130" s="7">
        <v>25464</v>
      </c>
      <c r="F130" s="7">
        <f t="shared" si="5"/>
        <v>0</v>
      </c>
      <c r="G130" s="9"/>
      <c r="H130" s="31"/>
      <c r="I130" s="31"/>
      <c r="J130" s="31"/>
      <c r="K130" s="31"/>
      <c r="L130" s="31"/>
      <c r="M130" s="31"/>
      <c r="N130" s="31"/>
      <c r="O130" s="31"/>
      <c r="P130" s="31"/>
      <c r="Q130" s="31"/>
      <c r="R130" s="31"/>
      <c r="S130" s="31"/>
      <c r="T130" s="31"/>
      <c r="U130" s="31"/>
      <c r="V130" s="31"/>
      <c r="W130" s="31"/>
      <c r="X130" s="31"/>
      <c r="Y130" s="31"/>
      <c r="Z130" s="31"/>
    </row>
    <row r="131" spans="1:26" ht="18" customHeight="1">
      <c r="A131" s="9">
        <v>82</v>
      </c>
      <c r="B131" s="9">
        <v>82</v>
      </c>
      <c r="C131" s="19" t="s">
        <v>282</v>
      </c>
      <c r="D131" s="7">
        <v>92539</v>
      </c>
      <c r="E131" s="7">
        <v>43893.631999999998</v>
      </c>
      <c r="F131" s="7">
        <f t="shared" si="5"/>
        <v>48645.368000000002</v>
      </c>
      <c r="G131" s="9"/>
      <c r="H131" s="31"/>
      <c r="I131" s="31"/>
      <c r="J131" s="31"/>
      <c r="K131" s="31"/>
      <c r="L131" s="31"/>
      <c r="M131" s="31"/>
      <c r="N131" s="31"/>
      <c r="O131" s="31"/>
      <c r="P131" s="31"/>
      <c r="Q131" s="31"/>
      <c r="R131" s="31"/>
      <c r="S131" s="31"/>
      <c r="T131" s="31"/>
      <c r="U131" s="31"/>
      <c r="V131" s="31"/>
      <c r="W131" s="31"/>
      <c r="X131" s="31"/>
      <c r="Y131" s="31"/>
      <c r="Z131" s="31"/>
    </row>
    <row r="132" spans="1:26" ht="18" customHeight="1">
      <c r="A132" s="9">
        <v>83</v>
      </c>
      <c r="B132" s="9">
        <v>83</v>
      </c>
      <c r="C132" s="19" t="s">
        <v>283</v>
      </c>
      <c r="D132" s="7">
        <v>205900</v>
      </c>
      <c r="E132" s="7">
        <v>192313</v>
      </c>
      <c r="F132" s="7">
        <f t="shared" si="5"/>
        <v>13587</v>
      </c>
      <c r="G132" s="9"/>
      <c r="H132" s="31"/>
      <c r="I132" s="31"/>
      <c r="J132" s="31"/>
      <c r="K132" s="31"/>
      <c r="L132" s="31"/>
      <c r="M132" s="31"/>
      <c r="N132" s="31"/>
      <c r="O132" s="31"/>
      <c r="P132" s="31"/>
      <c r="Q132" s="31"/>
      <c r="R132" s="31"/>
      <c r="S132" s="31"/>
      <c r="T132" s="31"/>
      <c r="U132" s="31"/>
      <c r="V132" s="31"/>
      <c r="W132" s="31"/>
      <c r="X132" s="31"/>
      <c r="Y132" s="31"/>
      <c r="Z132" s="31"/>
    </row>
    <row r="133" spans="1:26" ht="18" customHeight="1">
      <c r="A133" s="9">
        <v>84</v>
      </c>
      <c r="B133" s="9">
        <v>84</v>
      </c>
      <c r="C133" s="19" t="s">
        <v>284</v>
      </c>
      <c r="D133" s="7">
        <v>18173</v>
      </c>
      <c r="E133" s="7">
        <v>16173</v>
      </c>
      <c r="F133" s="7">
        <f t="shared" si="5"/>
        <v>2000</v>
      </c>
      <c r="G133" s="9"/>
      <c r="H133" s="31"/>
      <c r="I133" s="31"/>
      <c r="J133" s="31"/>
      <c r="K133" s="31"/>
      <c r="L133" s="31"/>
      <c r="M133" s="31"/>
      <c r="N133" s="31"/>
      <c r="O133" s="31"/>
      <c r="P133" s="31"/>
      <c r="Q133" s="31"/>
      <c r="R133" s="31"/>
      <c r="S133" s="31"/>
      <c r="T133" s="31"/>
      <c r="U133" s="31"/>
      <c r="V133" s="31"/>
      <c r="W133" s="31"/>
      <c r="X133" s="31"/>
      <c r="Y133" s="31"/>
      <c r="Z133" s="31"/>
    </row>
    <row r="134" spans="1:26" ht="18" customHeight="1">
      <c r="A134" s="9">
        <v>85</v>
      </c>
      <c r="B134" s="9">
        <v>85</v>
      </c>
      <c r="C134" s="19" t="s">
        <v>78</v>
      </c>
      <c r="D134" s="7">
        <v>15527</v>
      </c>
      <c r="E134" s="7">
        <v>15527</v>
      </c>
      <c r="F134" s="7">
        <f t="shared" si="5"/>
        <v>0</v>
      </c>
      <c r="G134" s="9"/>
      <c r="H134" s="31"/>
      <c r="I134" s="31"/>
      <c r="J134" s="31"/>
      <c r="K134" s="31"/>
      <c r="L134" s="31"/>
      <c r="M134" s="31"/>
      <c r="N134" s="31"/>
      <c r="O134" s="31"/>
      <c r="P134" s="31"/>
      <c r="Q134" s="31"/>
      <c r="R134" s="31"/>
      <c r="S134" s="31"/>
      <c r="T134" s="31"/>
      <c r="U134" s="31"/>
      <c r="V134" s="31"/>
      <c r="W134" s="31"/>
      <c r="X134" s="31"/>
      <c r="Y134" s="31"/>
      <c r="Z134" s="31"/>
    </row>
    <row r="135" spans="1:26" ht="18" customHeight="1">
      <c r="A135" s="9">
        <v>86</v>
      </c>
      <c r="B135" s="9">
        <v>86</v>
      </c>
      <c r="C135" s="19" t="s">
        <v>285</v>
      </c>
      <c r="D135" s="7">
        <v>10260</v>
      </c>
      <c r="E135" s="7">
        <v>8580</v>
      </c>
      <c r="F135" s="7"/>
      <c r="G135" s="9" t="s">
        <v>153</v>
      </c>
      <c r="H135" s="31"/>
      <c r="I135" s="31"/>
      <c r="J135" s="31"/>
      <c r="K135" s="31"/>
      <c r="L135" s="31"/>
      <c r="M135" s="31"/>
      <c r="N135" s="31"/>
      <c r="O135" s="31"/>
      <c r="P135" s="31"/>
      <c r="Q135" s="31"/>
      <c r="R135" s="31"/>
      <c r="S135" s="31"/>
      <c r="T135" s="31"/>
      <c r="U135" s="31"/>
      <c r="V135" s="31"/>
      <c r="W135" s="31"/>
      <c r="X135" s="31"/>
      <c r="Y135" s="31"/>
      <c r="Z135" s="31"/>
    </row>
    <row r="136" spans="1:26" ht="18" customHeight="1">
      <c r="A136" s="9">
        <v>87</v>
      </c>
      <c r="B136" s="9">
        <v>87</v>
      </c>
      <c r="C136" s="26" t="s">
        <v>75</v>
      </c>
      <c r="D136" s="7">
        <v>10500</v>
      </c>
      <c r="E136" s="7">
        <v>10500</v>
      </c>
      <c r="F136" s="7">
        <f>+D136-E136</f>
        <v>0</v>
      </c>
      <c r="G136" s="9"/>
      <c r="H136" s="31"/>
      <c r="I136" s="31"/>
      <c r="J136" s="31"/>
      <c r="K136" s="31"/>
      <c r="L136" s="31"/>
      <c r="M136" s="31"/>
      <c r="N136" s="31"/>
      <c r="O136" s="31"/>
      <c r="P136" s="31"/>
      <c r="Q136" s="31"/>
      <c r="R136" s="31"/>
      <c r="S136" s="31"/>
      <c r="T136" s="31"/>
      <c r="U136" s="31"/>
      <c r="V136" s="31"/>
      <c r="W136" s="31"/>
      <c r="X136" s="31"/>
      <c r="Y136" s="31"/>
      <c r="Z136" s="31"/>
    </row>
    <row r="137" spans="1:26" ht="18" customHeight="1">
      <c r="A137" s="9">
        <v>88</v>
      </c>
      <c r="B137" s="9">
        <v>88</v>
      </c>
      <c r="C137" s="19" t="s">
        <v>79</v>
      </c>
      <c r="D137" s="7">
        <v>20000</v>
      </c>
      <c r="E137" s="7">
        <v>22000</v>
      </c>
      <c r="F137" s="7"/>
      <c r="G137" s="9" t="s">
        <v>227</v>
      </c>
      <c r="H137" s="31"/>
      <c r="I137" s="31"/>
      <c r="J137" s="31"/>
      <c r="K137" s="31"/>
      <c r="L137" s="31"/>
      <c r="M137" s="31"/>
      <c r="N137" s="31"/>
      <c r="O137" s="31"/>
      <c r="P137" s="31"/>
      <c r="Q137" s="31"/>
      <c r="R137" s="31"/>
      <c r="S137" s="31"/>
      <c r="T137" s="31"/>
      <c r="U137" s="31"/>
      <c r="V137" s="31"/>
      <c r="W137" s="31"/>
      <c r="X137" s="31"/>
      <c r="Y137" s="31"/>
      <c r="Z137" s="31"/>
    </row>
    <row r="138" spans="1:26" ht="18" customHeight="1">
      <c r="A138" s="9">
        <v>89</v>
      </c>
      <c r="B138" s="9">
        <v>89</v>
      </c>
      <c r="C138" s="19" t="s">
        <v>286</v>
      </c>
      <c r="D138" s="7">
        <v>173740</v>
      </c>
      <c r="E138" s="7">
        <v>173740</v>
      </c>
      <c r="F138" s="7">
        <f t="shared" ref="F138:F146" si="6">+D138-E138</f>
        <v>0</v>
      </c>
      <c r="G138" s="9"/>
      <c r="H138" s="31"/>
      <c r="I138" s="31"/>
      <c r="J138" s="31"/>
      <c r="K138" s="31"/>
      <c r="L138" s="31"/>
      <c r="M138" s="31"/>
      <c r="N138" s="31"/>
      <c r="O138" s="31"/>
      <c r="P138" s="31"/>
      <c r="Q138" s="31"/>
      <c r="R138" s="31"/>
      <c r="S138" s="31"/>
      <c r="T138" s="31"/>
      <c r="U138" s="31"/>
      <c r="V138" s="31"/>
      <c r="W138" s="31"/>
      <c r="X138" s="31"/>
      <c r="Y138" s="31"/>
      <c r="Z138" s="31"/>
    </row>
    <row r="139" spans="1:26" ht="18" customHeight="1">
      <c r="A139" s="9">
        <v>90</v>
      </c>
      <c r="B139" s="9">
        <v>90</v>
      </c>
      <c r="C139" s="19" t="s">
        <v>81</v>
      </c>
      <c r="D139" s="7">
        <v>202000</v>
      </c>
      <c r="E139" s="7">
        <v>190000</v>
      </c>
      <c r="F139" s="7">
        <f t="shared" si="6"/>
        <v>12000</v>
      </c>
      <c r="G139" s="9"/>
      <c r="H139" s="31"/>
      <c r="I139" s="31"/>
      <c r="J139" s="31"/>
      <c r="K139" s="31"/>
      <c r="L139" s="31"/>
      <c r="M139" s="31"/>
      <c r="N139" s="31"/>
      <c r="O139" s="31"/>
      <c r="P139" s="31"/>
      <c r="Q139" s="31"/>
      <c r="R139" s="31"/>
      <c r="S139" s="31"/>
      <c r="T139" s="31"/>
      <c r="U139" s="31"/>
      <c r="V139" s="31"/>
      <c r="W139" s="31"/>
      <c r="X139" s="31"/>
      <c r="Y139" s="31"/>
      <c r="Z139" s="31"/>
    </row>
    <row r="140" spans="1:26" ht="18" customHeight="1">
      <c r="A140" s="9">
        <v>91</v>
      </c>
      <c r="B140" s="9">
        <v>91</v>
      </c>
      <c r="C140" s="19" t="s">
        <v>287</v>
      </c>
      <c r="D140" s="7">
        <v>34922</v>
      </c>
      <c r="E140" s="7">
        <v>28381.3</v>
      </c>
      <c r="F140" s="7">
        <f t="shared" si="6"/>
        <v>6540.7000000000007</v>
      </c>
      <c r="G140" s="9"/>
      <c r="H140" s="31"/>
      <c r="I140" s="31"/>
      <c r="J140" s="31"/>
      <c r="K140" s="31"/>
      <c r="L140" s="31"/>
      <c r="M140" s="31"/>
      <c r="N140" s="31"/>
      <c r="O140" s="31"/>
      <c r="P140" s="31"/>
      <c r="Q140" s="31"/>
      <c r="R140" s="31"/>
      <c r="S140" s="31"/>
      <c r="T140" s="31"/>
      <c r="U140" s="31"/>
      <c r="V140" s="31"/>
      <c r="W140" s="31"/>
      <c r="X140" s="31"/>
      <c r="Y140" s="31"/>
      <c r="Z140" s="31"/>
    </row>
    <row r="141" spans="1:26" ht="34.799999999999997">
      <c r="A141" s="9">
        <v>92</v>
      </c>
      <c r="B141" s="9">
        <v>92</v>
      </c>
      <c r="C141" s="19" t="s">
        <v>193</v>
      </c>
      <c r="D141" s="7">
        <v>200</v>
      </c>
      <c r="E141" s="7">
        <v>200</v>
      </c>
      <c r="F141" s="7">
        <f t="shared" si="6"/>
        <v>0</v>
      </c>
      <c r="G141" s="9"/>
      <c r="H141" s="31"/>
      <c r="I141" s="31"/>
      <c r="J141" s="31"/>
      <c r="K141" s="31"/>
      <c r="L141" s="31"/>
      <c r="M141" s="31"/>
      <c r="N141" s="31"/>
      <c r="O141" s="31"/>
      <c r="P141" s="31"/>
      <c r="Q141" s="31"/>
      <c r="R141" s="31"/>
      <c r="S141" s="31"/>
      <c r="T141" s="31"/>
      <c r="U141" s="31"/>
      <c r="V141" s="31"/>
      <c r="W141" s="31"/>
      <c r="X141" s="31"/>
      <c r="Y141" s="31"/>
      <c r="Z141" s="31"/>
    </row>
    <row r="142" spans="1:26" ht="52.2">
      <c r="A142" s="9">
        <v>93</v>
      </c>
      <c r="B142" s="9">
        <v>93</v>
      </c>
      <c r="C142" s="19" t="s">
        <v>196</v>
      </c>
      <c r="D142" s="7">
        <v>100</v>
      </c>
      <c r="E142" s="7">
        <v>100</v>
      </c>
      <c r="F142" s="7">
        <f t="shared" si="6"/>
        <v>0</v>
      </c>
      <c r="G142" s="9"/>
      <c r="H142" s="31"/>
      <c r="I142" s="31"/>
      <c r="J142" s="31"/>
      <c r="K142" s="31"/>
      <c r="L142" s="31"/>
      <c r="M142" s="31"/>
      <c r="N142" s="31"/>
      <c r="O142" s="31"/>
      <c r="P142" s="31"/>
      <c r="Q142" s="31"/>
      <c r="R142" s="31"/>
      <c r="S142" s="31"/>
      <c r="T142" s="31"/>
      <c r="U142" s="31"/>
      <c r="V142" s="31"/>
      <c r="W142" s="31"/>
      <c r="X142" s="31"/>
      <c r="Y142" s="31"/>
      <c r="Z142" s="31"/>
    </row>
    <row r="143" spans="1:26" ht="52.2">
      <c r="A143" s="9">
        <v>94</v>
      </c>
      <c r="B143" s="9">
        <v>94</v>
      </c>
      <c r="C143" s="19" t="s">
        <v>198</v>
      </c>
      <c r="D143" s="7">
        <v>200</v>
      </c>
      <c r="E143" s="7">
        <v>200</v>
      </c>
      <c r="F143" s="7">
        <f t="shared" si="6"/>
        <v>0</v>
      </c>
      <c r="G143" s="9"/>
      <c r="H143" s="31"/>
      <c r="I143" s="31"/>
      <c r="J143" s="31"/>
      <c r="K143" s="31"/>
      <c r="L143" s="31"/>
      <c r="M143" s="31"/>
      <c r="N143" s="31"/>
      <c r="O143" s="31"/>
      <c r="P143" s="31"/>
      <c r="Q143" s="31"/>
      <c r="R143" s="31"/>
      <c r="S143" s="31"/>
      <c r="T143" s="31"/>
      <c r="U143" s="31"/>
      <c r="V143" s="31"/>
      <c r="W143" s="31"/>
      <c r="X143" s="31"/>
      <c r="Y143" s="31"/>
      <c r="Z143" s="31"/>
    </row>
    <row r="144" spans="1:26" ht="34.799999999999997">
      <c r="A144" s="9">
        <v>95</v>
      </c>
      <c r="B144" s="9">
        <v>95</v>
      </c>
      <c r="C144" s="19" t="s">
        <v>200</v>
      </c>
      <c r="D144" s="7">
        <v>100</v>
      </c>
      <c r="E144" s="7">
        <v>100</v>
      </c>
      <c r="F144" s="7">
        <f t="shared" si="6"/>
        <v>0</v>
      </c>
      <c r="G144" s="9"/>
      <c r="H144" s="31"/>
      <c r="I144" s="31"/>
      <c r="J144" s="31"/>
      <c r="K144" s="31"/>
      <c r="L144" s="31"/>
      <c r="M144" s="31"/>
      <c r="N144" s="31"/>
      <c r="O144" s="31"/>
      <c r="P144" s="31"/>
      <c r="Q144" s="31"/>
      <c r="R144" s="31"/>
      <c r="S144" s="31"/>
      <c r="T144" s="31"/>
      <c r="U144" s="31"/>
      <c r="V144" s="31"/>
      <c r="W144" s="31"/>
      <c r="X144" s="31"/>
      <c r="Y144" s="31"/>
      <c r="Z144" s="31"/>
    </row>
    <row r="145" spans="1:26" ht="52.2">
      <c r="A145" s="9">
        <v>96</v>
      </c>
      <c r="B145" s="9">
        <v>96</v>
      </c>
      <c r="C145" s="26" t="s">
        <v>80</v>
      </c>
      <c r="D145" s="7">
        <v>299.42700000000002</v>
      </c>
      <c r="E145" s="7">
        <v>299.42700000000002</v>
      </c>
      <c r="F145" s="7">
        <f t="shared" si="6"/>
        <v>0</v>
      </c>
      <c r="G145" s="9"/>
      <c r="H145" s="31"/>
      <c r="I145" s="31"/>
      <c r="J145" s="31"/>
      <c r="K145" s="31"/>
      <c r="L145" s="31"/>
      <c r="M145" s="31"/>
      <c r="N145" s="31"/>
      <c r="O145" s="31"/>
      <c r="P145" s="31"/>
      <c r="Q145" s="31"/>
      <c r="R145" s="31"/>
      <c r="S145" s="31"/>
      <c r="T145" s="31"/>
      <c r="U145" s="31"/>
      <c r="V145" s="31"/>
      <c r="W145" s="31"/>
      <c r="X145" s="31"/>
      <c r="Y145" s="31"/>
      <c r="Z145" s="31"/>
    </row>
    <row r="146" spans="1:26" ht="77.25" customHeight="1">
      <c r="A146" s="9">
        <v>97</v>
      </c>
      <c r="B146" s="9">
        <v>97</v>
      </c>
      <c r="C146" s="26" t="s">
        <v>288</v>
      </c>
      <c r="D146" s="7">
        <v>100</v>
      </c>
      <c r="E146" s="7">
        <v>100</v>
      </c>
      <c r="F146" s="7">
        <f t="shared" si="6"/>
        <v>0</v>
      </c>
      <c r="G146" s="9"/>
      <c r="H146" s="31"/>
      <c r="I146" s="31"/>
      <c r="J146" s="31"/>
      <c r="K146" s="31"/>
      <c r="L146" s="31"/>
      <c r="M146" s="31"/>
      <c r="N146" s="31"/>
      <c r="O146" s="31"/>
      <c r="P146" s="31"/>
      <c r="Q146" s="31"/>
      <c r="R146" s="31"/>
      <c r="S146" s="31"/>
      <c r="T146" s="31"/>
      <c r="U146" s="31"/>
      <c r="V146" s="31"/>
      <c r="W146" s="31"/>
      <c r="X146" s="31"/>
      <c r="Y146" s="31"/>
      <c r="Z146" s="31"/>
    </row>
    <row r="147" spans="1:26" ht="36" customHeight="1">
      <c r="A147" s="9">
        <v>98</v>
      </c>
      <c r="B147" s="9">
        <v>98</v>
      </c>
      <c r="C147" s="19" t="s">
        <v>289</v>
      </c>
      <c r="D147" s="7">
        <v>7050</v>
      </c>
      <c r="E147" s="7">
        <v>5550</v>
      </c>
      <c r="F147" s="7"/>
      <c r="G147" s="9" t="s">
        <v>153</v>
      </c>
      <c r="H147" s="31"/>
      <c r="I147" s="31"/>
      <c r="J147" s="31"/>
      <c r="K147" s="31"/>
      <c r="L147" s="31"/>
      <c r="M147" s="31"/>
      <c r="N147" s="31"/>
      <c r="O147" s="31"/>
      <c r="P147" s="31"/>
      <c r="Q147" s="31"/>
      <c r="R147" s="31"/>
      <c r="S147" s="31"/>
      <c r="T147" s="31"/>
      <c r="U147" s="31"/>
      <c r="V147" s="31"/>
      <c r="W147" s="31"/>
      <c r="X147" s="31"/>
      <c r="Y147" s="31"/>
      <c r="Z147" s="31"/>
    </row>
    <row r="148" spans="1:26" ht="18" customHeight="1">
      <c r="A148" s="9">
        <v>99</v>
      </c>
      <c r="B148" s="9">
        <v>99</v>
      </c>
      <c r="C148" s="19" t="s">
        <v>290</v>
      </c>
      <c r="D148" s="7">
        <v>90752</v>
      </c>
      <c r="E148" s="7">
        <v>15109</v>
      </c>
      <c r="F148" s="7">
        <f>+D148-E148</f>
        <v>75643</v>
      </c>
      <c r="G148" s="9"/>
      <c r="H148" s="31"/>
      <c r="I148" s="31"/>
      <c r="J148" s="31"/>
      <c r="K148" s="31"/>
      <c r="L148" s="31"/>
      <c r="M148" s="31"/>
      <c r="N148" s="31"/>
      <c r="O148" s="31"/>
      <c r="P148" s="31"/>
      <c r="Q148" s="31"/>
      <c r="R148" s="31"/>
      <c r="S148" s="31"/>
      <c r="T148" s="31"/>
      <c r="U148" s="31"/>
      <c r="V148" s="31"/>
      <c r="W148" s="31"/>
      <c r="X148" s="31"/>
      <c r="Y148" s="31"/>
      <c r="Z148" s="31"/>
    </row>
    <row r="149" spans="1:26" ht="18" customHeight="1">
      <c r="A149" s="9">
        <v>100</v>
      </c>
      <c r="B149" s="9">
        <v>100</v>
      </c>
      <c r="C149" s="19" t="s">
        <v>291</v>
      </c>
      <c r="D149" s="7">
        <v>14870</v>
      </c>
      <c r="E149" s="7">
        <f>100+2100</f>
        <v>2200</v>
      </c>
      <c r="F149" s="7">
        <f>+D149-E149</f>
        <v>12670</v>
      </c>
      <c r="G149" s="9" t="s">
        <v>211</v>
      </c>
      <c r="H149" s="31"/>
      <c r="I149" s="31"/>
      <c r="J149" s="31"/>
      <c r="K149" s="31"/>
      <c r="L149" s="31"/>
      <c r="M149" s="31"/>
      <c r="N149" s="31"/>
      <c r="O149" s="31"/>
      <c r="P149" s="31"/>
      <c r="Q149" s="31"/>
      <c r="R149" s="31"/>
      <c r="S149" s="31"/>
      <c r="T149" s="31"/>
      <c r="U149" s="31"/>
      <c r="V149" s="31"/>
      <c r="W149" s="31"/>
      <c r="X149" s="31"/>
      <c r="Y149" s="31"/>
      <c r="Z149" s="31"/>
    </row>
    <row r="150" spans="1:26" ht="46.5" customHeight="1">
      <c r="A150" s="9">
        <v>101</v>
      </c>
      <c r="B150" s="9">
        <v>101</v>
      </c>
      <c r="C150" s="19" t="s">
        <v>292</v>
      </c>
      <c r="D150" s="7">
        <v>4236</v>
      </c>
      <c r="E150" s="7">
        <v>4236</v>
      </c>
      <c r="F150" s="7">
        <f>+D150-E150</f>
        <v>0</v>
      </c>
      <c r="G150" s="9"/>
      <c r="H150" s="31"/>
      <c r="I150" s="31"/>
      <c r="J150" s="31"/>
      <c r="K150" s="31"/>
      <c r="L150" s="31"/>
      <c r="M150" s="31"/>
      <c r="N150" s="31"/>
      <c r="O150" s="31"/>
      <c r="P150" s="31"/>
      <c r="Q150" s="31"/>
      <c r="R150" s="31"/>
      <c r="S150" s="31"/>
      <c r="T150" s="31"/>
      <c r="U150" s="31"/>
      <c r="V150" s="31"/>
      <c r="W150" s="31"/>
      <c r="X150" s="31"/>
      <c r="Y150" s="31"/>
      <c r="Z150" s="31"/>
    </row>
    <row r="151" spans="1:26" ht="46.5" customHeight="1">
      <c r="A151" s="9">
        <v>102</v>
      </c>
      <c r="B151" s="9">
        <v>102</v>
      </c>
      <c r="C151" s="19" t="s">
        <v>293</v>
      </c>
      <c r="D151" s="7">
        <v>11910.573</v>
      </c>
      <c r="E151" s="7">
        <v>11910.573</v>
      </c>
      <c r="F151" s="7">
        <f>+D151-E151</f>
        <v>0</v>
      </c>
      <c r="G151" s="9"/>
      <c r="H151" s="31"/>
      <c r="I151" s="31"/>
      <c r="J151" s="31"/>
      <c r="K151" s="31"/>
      <c r="L151" s="31"/>
      <c r="M151" s="31"/>
      <c r="N151" s="31"/>
      <c r="O151" s="31"/>
      <c r="P151" s="31"/>
      <c r="Q151" s="31"/>
      <c r="R151" s="31"/>
      <c r="S151" s="31"/>
      <c r="T151" s="31"/>
      <c r="U151" s="31"/>
      <c r="V151" s="31"/>
      <c r="W151" s="31"/>
      <c r="X151" s="31"/>
      <c r="Y151" s="31"/>
      <c r="Z151" s="31"/>
    </row>
    <row r="152" spans="1:26" ht="46.5" customHeight="1">
      <c r="A152" s="9">
        <v>103</v>
      </c>
      <c r="B152" s="9">
        <v>103</v>
      </c>
      <c r="C152" s="19" t="s">
        <v>294</v>
      </c>
      <c r="D152" s="7">
        <v>4500</v>
      </c>
      <c r="E152" s="7">
        <v>4500.3999999999996</v>
      </c>
      <c r="F152" s="7"/>
      <c r="G152" s="9"/>
      <c r="H152" s="31"/>
      <c r="I152" s="31"/>
      <c r="J152" s="31"/>
      <c r="K152" s="31"/>
      <c r="L152" s="31"/>
      <c r="M152" s="31"/>
      <c r="N152" s="31"/>
      <c r="O152" s="31"/>
      <c r="P152" s="31"/>
      <c r="Q152" s="31"/>
      <c r="R152" s="31"/>
      <c r="S152" s="31"/>
      <c r="T152" s="31"/>
      <c r="U152" s="31"/>
      <c r="V152" s="31"/>
      <c r="W152" s="31"/>
      <c r="X152" s="31"/>
      <c r="Y152" s="31"/>
      <c r="Z152" s="31"/>
    </row>
    <row r="153" spans="1:26" ht="46.5" customHeight="1">
      <c r="A153" s="9">
        <v>104</v>
      </c>
      <c r="B153" s="9">
        <v>104</v>
      </c>
      <c r="C153" s="19" t="s">
        <v>295</v>
      </c>
      <c r="D153" s="7">
        <v>55612</v>
      </c>
      <c r="E153" s="7">
        <v>55416.476999999999</v>
      </c>
      <c r="F153" s="7"/>
      <c r="G153" s="9"/>
      <c r="H153" s="31"/>
      <c r="I153" s="31"/>
      <c r="J153" s="31"/>
      <c r="K153" s="31"/>
      <c r="L153" s="31"/>
      <c r="M153" s="31"/>
      <c r="N153" s="31"/>
      <c r="O153" s="31"/>
      <c r="P153" s="31"/>
      <c r="Q153" s="31"/>
      <c r="R153" s="31"/>
      <c r="S153" s="31"/>
      <c r="T153" s="31"/>
      <c r="U153" s="31"/>
      <c r="V153" s="31"/>
      <c r="W153" s="31"/>
      <c r="X153" s="31"/>
      <c r="Y153" s="31"/>
      <c r="Z153" s="31"/>
    </row>
    <row r="154" spans="1:26" ht="46.5" customHeight="1">
      <c r="A154" s="9">
        <v>105</v>
      </c>
      <c r="B154" s="9">
        <v>105</v>
      </c>
      <c r="C154" s="28" t="s">
        <v>296</v>
      </c>
      <c r="D154" s="7">
        <v>19480</v>
      </c>
      <c r="E154" s="7">
        <v>19480</v>
      </c>
      <c r="F154" s="7">
        <f>+D154-E154</f>
        <v>0</v>
      </c>
      <c r="G154" s="9"/>
      <c r="H154" s="31"/>
      <c r="I154" s="31"/>
      <c r="J154" s="31"/>
      <c r="K154" s="31"/>
      <c r="L154" s="31"/>
      <c r="M154" s="31"/>
      <c r="N154" s="31"/>
      <c r="O154" s="31"/>
      <c r="P154" s="31"/>
      <c r="Q154" s="31"/>
      <c r="R154" s="31"/>
      <c r="S154" s="31"/>
      <c r="T154" s="31"/>
      <c r="U154" s="31"/>
      <c r="V154" s="31"/>
      <c r="W154" s="31"/>
      <c r="X154" s="31"/>
      <c r="Y154" s="31"/>
      <c r="Z154" s="31"/>
    </row>
    <row r="155" spans="1:26" ht="46.5" customHeight="1">
      <c r="A155" s="9">
        <v>106</v>
      </c>
      <c r="B155" s="9">
        <v>106</v>
      </c>
      <c r="C155" s="28" t="s">
        <v>297</v>
      </c>
      <c r="D155" s="7">
        <v>432</v>
      </c>
      <c r="E155" s="7">
        <v>432</v>
      </c>
      <c r="F155" s="7">
        <f>+D155-E155</f>
        <v>0</v>
      </c>
      <c r="G155" s="9"/>
      <c r="H155" s="31"/>
      <c r="I155" s="31"/>
      <c r="J155" s="31"/>
      <c r="K155" s="31"/>
      <c r="L155" s="31"/>
      <c r="M155" s="31"/>
      <c r="N155" s="31"/>
      <c r="O155" s="31"/>
      <c r="P155" s="31"/>
      <c r="Q155" s="31"/>
      <c r="R155" s="31"/>
      <c r="S155" s="31"/>
      <c r="T155" s="31"/>
      <c r="U155" s="31"/>
      <c r="V155" s="31"/>
      <c r="W155" s="31"/>
      <c r="X155" s="31"/>
      <c r="Y155" s="31"/>
      <c r="Z155" s="31"/>
    </row>
    <row r="156" spans="1:26" ht="48" customHeight="1">
      <c r="A156" s="9">
        <v>107</v>
      </c>
      <c r="B156" s="9">
        <v>107</v>
      </c>
      <c r="C156" s="28" t="s">
        <v>298</v>
      </c>
      <c r="D156" s="7">
        <v>3620.4</v>
      </c>
      <c r="E156" s="7">
        <v>3620</v>
      </c>
      <c r="F156" s="7"/>
      <c r="G156" s="9"/>
      <c r="H156" s="31"/>
      <c r="I156" s="31"/>
      <c r="J156" s="31"/>
      <c r="K156" s="31"/>
      <c r="L156" s="31"/>
      <c r="M156" s="31"/>
      <c r="N156" s="31"/>
      <c r="O156" s="31"/>
      <c r="P156" s="31"/>
      <c r="Q156" s="31"/>
      <c r="R156" s="31"/>
      <c r="S156" s="31"/>
      <c r="T156" s="31"/>
      <c r="U156" s="31"/>
      <c r="V156" s="31"/>
      <c r="W156" s="31"/>
      <c r="X156" s="31"/>
      <c r="Y156" s="31"/>
      <c r="Z156" s="31"/>
    </row>
    <row r="157" spans="1:26" ht="48" customHeight="1">
      <c r="A157" s="9">
        <v>108</v>
      </c>
      <c r="B157" s="9">
        <v>108</v>
      </c>
      <c r="C157" s="28" t="s">
        <v>299</v>
      </c>
      <c r="D157" s="7">
        <v>288</v>
      </c>
      <c r="E157" s="7">
        <v>288</v>
      </c>
      <c r="F157" s="7">
        <f t="shared" ref="F157:F167" si="7">+D157-E157</f>
        <v>0</v>
      </c>
      <c r="G157" s="9"/>
      <c r="H157" s="31"/>
      <c r="I157" s="31"/>
      <c r="J157" s="31"/>
      <c r="K157" s="31"/>
      <c r="L157" s="31"/>
      <c r="M157" s="31"/>
      <c r="N157" s="31"/>
      <c r="O157" s="31"/>
      <c r="P157" s="31"/>
      <c r="Q157" s="31"/>
      <c r="R157" s="31"/>
      <c r="S157" s="31"/>
      <c r="T157" s="31"/>
      <c r="U157" s="31"/>
      <c r="V157" s="31"/>
      <c r="W157" s="31"/>
      <c r="X157" s="31"/>
      <c r="Y157" s="31"/>
      <c r="Z157" s="31"/>
    </row>
    <row r="158" spans="1:26" ht="48" customHeight="1">
      <c r="A158" s="9">
        <v>109</v>
      </c>
      <c r="B158" s="9">
        <v>109</v>
      </c>
      <c r="C158" s="28" t="s">
        <v>300</v>
      </c>
      <c r="D158" s="7">
        <v>6444</v>
      </c>
      <c r="E158" s="7">
        <v>6444</v>
      </c>
      <c r="F158" s="7">
        <f t="shared" si="7"/>
        <v>0</v>
      </c>
      <c r="G158" s="9"/>
      <c r="H158" s="31"/>
      <c r="I158" s="31"/>
      <c r="J158" s="31"/>
      <c r="K158" s="31"/>
      <c r="L158" s="31"/>
      <c r="M158" s="31"/>
      <c r="N158" s="31"/>
      <c r="O158" s="31"/>
      <c r="P158" s="31"/>
      <c r="Q158" s="31"/>
      <c r="R158" s="31"/>
      <c r="S158" s="31"/>
      <c r="T158" s="31"/>
      <c r="U158" s="31"/>
      <c r="V158" s="31"/>
      <c r="W158" s="31"/>
      <c r="X158" s="31"/>
      <c r="Y158" s="31"/>
      <c r="Z158" s="31"/>
    </row>
    <row r="159" spans="1:26" ht="18" customHeight="1">
      <c r="A159" s="9">
        <v>110</v>
      </c>
      <c r="B159" s="9">
        <v>110</v>
      </c>
      <c r="C159" s="28" t="s">
        <v>301</v>
      </c>
      <c r="D159" s="7">
        <v>27700</v>
      </c>
      <c r="E159" s="7">
        <v>27700</v>
      </c>
      <c r="F159" s="7">
        <f t="shared" si="7"/>
        <v>0</v>
      </c>
      <c r="G159" s="9"/>
      <c r="H159" s="31"/>
      <c r="I159" s="31"/>
      <c r="J159" s="31"/>
      <c r="K159" s="31"/>
      <c r="L159" s="31"/>
      <c r="M159" s="31"/>
      <c r="N159" s="31"/>
      <c r="O159" s="31"/>
      <c r="P159" s="31"/>
      <c r="Q159" s="31"/>
      <c r="R159" s="31"/>
      <c r="S159" s="31"/>
      <c r="T159" s="31"/>
      <c r="U159" s="31"/>
      <c r="V159" s="31"/>
      <c r="W159" s="31"/>
      <c r="X159" s="31"/>
      <c r="Y159" s="31"/>
      <c r="Z159" s="31"/>
    </row>
    <row r="160" spans="1:26" ht="44.25" customHeight="1">
      <c r="A160" s="9">
        <v>111</v>
      </c>
      <c r="B160" s="9">
        <v>111</v>
      </c>
      <c r="C160" s="28" t="s">
        <v>302</v>
      </c>
      <c r="D160" s="7">
        <v>1230</v>
      </c>
      <c r="E160" s="7">
        <v>1230</v>
      </c>
      <c r="F160" s="7">
        <f t="shared" si="7"/>
        <v>0</v>
      </c>
      <c r="G160" s="9"/>
      <c r="H160" s="31"/>
      <c r="I160" s="31"/>
      <c r="J160" s="31"/>
      <c r="K160" s="31"/>
      <c r="L160" s="31"/>
      <c r="M160" s="31"/>
      <c r="N160" s="31"/>
      <c r="O160" s="31"/>
      <c r="P160" s="31"/>
      <c r="Q160" s="31"/>
      <c r="R160" s="31"/>
      <c r="S160" s="31"/>
      <c r="T160" s="31"/>
      <c r="U160" s="31"/>
      <c r="V160" s="31"/>
      <c r="W160" s="31"/>
      <c r="X160" s="31"/>
      <c r="Y160" s="31"/>
      <c r="Z160" s="31"/>
    </row>
    <row r="161" spans="1:26" ht="44.25" customHeight="1">
      <c r="A161" s="9">
        <v>112</v>
      </c>
      <c r="B161" s="9">
        <v>112</v>
      </c>
      <c r="C161" s="19" t="s">
        <v>303</v>
      </c>
      <c r="D161" s="7">
        <v>5290</v>
      </c>
      <c r="E161" s="7">
        <v>5290</v>
      </c>
      <c r="F161" s="7">
        <f t="shared" si="7"/>
        <v>0</v>
      </c>
      <c r="G161" s="9"/>
      <c r="H161" s="31"/>
      <c r="I161" s="31"/>
      <c r="J161" s="31"/>
      <c r="K161" s="31"/>
      <c r="L161" s="31"/>
      <c r="M161" s="31"/>
      <c r="N161" s="31"/>
      <c r="O161" s="31"/>
      <c r="P161" s="31"/>
      <c r="Q161" s="31"/>
      <c r="R161" s="31"/>
      <c r="S161" s="31"/>
      <c r="T161" s="31"/>
      <c r="U161" s="31"/>
      <c r="V161" s="31"/>
      <c r="W161" s="31"/>
      <c r="X161" s="31"/>
      <c r="Y161" s="31"/>
      <c r="Z161" s="31"/>
    </row>
    <row r="162" spans="1:26" ht="44.25" customHeight="1">
      <c r="A162" s="9">
        <v>113</v>
      </c>
      <c r="B162" s="9">
        <v>113</v>
      </c>
      <c r="C162" s="26" t="s">
        <v>304</v>
      </c>
      <c r="D162" s="7">
        <v>12995</v>
      </c>
      <c r="E162" s="7">
        <v>12995</v>
      </c>
      <c r="F162" s="7">
        <f t="shared" si="7"/>
        <v>0</v>
      </c>
      <c r="G162" s="9"/>
      <c r="H162" s="31"/>
      <c r="I162" s="31"/>
      <c r="J162" s="31"/>
      <c r="K162" s="31"/>
      <c r="L162" s="31"/>
      <c r="M162" s="31"/>
      <c r="N162" s="31"/>
      <c r="O162" s="31"/>
      <c r="P162" s="31"/>
      <c r="Q162" s="31"/>
      <c r="R162" s="31"/>
      <c r="S162" s="31"/>
      <c r="T162" s="31"/>
      <c r="U162" s="31"/>
      <c r="V162" s="31"/>
      <c r="W162" s="31"/>
      <c r="X162" s="31"/>
      <c r="Y162" s="31"/>
      <c r="Z162" s="31"/>
    </row>
    <row r="163" spans="1:26" ht="44.25" customHeight="1">
      <c r="A163" s="9">
        <v>114</v>
      </c>
      <c r="B163" s="9">
        <v>114</v>
      </c>
      <c r="C163" s="26" t="s">
        <v>305</v>
      </c>
      <c r="D163" s="7">
        <v>497.7</v>
      </c>
      <c r="E163" s="7">
        <v>497.7</v>
      </c>
      <c r="F163" s="7">
        <f t="shared" si="7"/>
        <v>0</v>
      </c>
      <c r="G163" s="9"/>
      <c r="H163" s="31"/>
      <c r="I163" s="31"/>
      <c r="J163" s="31"/>
      <c r="K163" s="31"/>
      <c r="L163" s="31"/>
      <c r="M163" s="31"/>
      <c r="N163" s="31"/>
      <c r="O163" s="31"/>
      <c r="P163" s="31"/>
      <c r="Q163" s="31"/>
      <c r="R163" s="31"/>
      <c r="S163" s="31"/>
      <c r="T163" s="31"/>
      <c r="U163" s="31"/>
      <c r="V163" s="31"/>
      <c r="W163" s="31"/>
      <c r="X163" s="31"/>
      <c r="Y163" s="31"/>
      <c r="Z163" s="31"/>
    </row>
    <row r="164" spans="1:26" ht="44.25" customHeight="1">
      <c r="A164" s="9">
        <v>115</v>
      </c>
      <c r="B164" s="9">
        <v>115</v>
      </c>
      <c r="C164" s="26" t="s">
        <v>306</v>
      </c>
      <c r="D164" s="7">
        <v>50</v>
      </c>
      <c r="E164" s="7">
        <v>50</v>
      </c>
      <c r="F164" s="7">
        <f t="shared" si="7"/>
        <v>0</v>
      </c>
      <c r="G164" s="9"/>
      <c r="H164" s="31"/>
      <c r="I164" s="31"/>
      <c r="J164" s="31"/>
      <c r="K164" s="31"/>
      <c r="L164" s="31"/>
      <c r="M164" s="31"/>
      <c r="N164" s="31"/>
      <c r="O164" s="31"/>
      <c r="P164" s="31"/>
      <c r="Q164" s="31"/>
      <c r="R164" s="31"/>
      <c r="S164" s="31"/>
      <c r="T164" s="31"/>
      <c r="U164" s="31"/>
      <c r="V164" s="31"/>
      <c r="W164" s="31"/>
      <c r="X164" s="31"/>
      <c r="Y164" s="31"/>
      <c r="Z164" s="31"/>
    </row>
    <row r="165" spans="1:26" ht="44.25" customHeight="1">
      <c r="A165" s="9">
        <v>116</v>
      </c>
      <c r="B165" s="9">
        <v>116</v>
      </c>
      <c r="C165" s="26" t="s">
        <v>307</v>
      </c>
      <c r="D165" s="7">
        <v>100</v>
      </c>
      <c r="E165" s="7">
        <v>100</v>
      </c>
      <c r="F165" s="7">
        <f t="shared" si="7"/>
        <v>0</v>
      </c>
      <c r="G165" s="9"/>
      <c r="H165" s="31"/>
      <c r="I165" s="31"/>
      <c r="J165" s="31"/>
      <c r="K165" s="31"/>
      <c r="L165" s="31"/>
      <c r="M165" s="31"/>
      <c r="N165" s="31"/>
      <c r="O165" s="31"/>
      <c r="P165" s="31"/>
      <c r="Q165" s="31"/>
      <c r="R165" s="31"/>
      <c r="S165" s="31"/>
      <c r="T165" s="31"/>
      <c r="U165" s="31"/>
      <c r="V165" s="31"/>
      <c r="W165" s="31"/>
      <c r="X165" s="31"/>
      <c r="Y165" s="31"/>
      <c r="Z165" s="31"/>
    </row>
    <row r="166" spans="1:26" ht="44.25" customHeight="1">
      <c r="A166" s="9">
        <v>117</v>
      </c>
      <c r="B166" s="9">
        <v>117</v>
      </c>
      <c r="C166" s="26" t="s">
        <v>308</v>
      </c>
      <c r="D166" s="7">
        <v>88312</v>
      </c>
      <c r="E166" s="7">
        <v>37000</v>
      </c>
      <c r="F166" s="7">
        <f t="shared" si="7"/>
        <v>51312</v>
      </c>
      <c r="G166" s="9"/>
      <c r="H166" s="31"/>
      <c r="I166" s="31"/>
      <c r="J166" s="31"/>
      <c r="K166" s="31"/>
      <c r="L166" s="31"/>
      <c r="M166" s="31"/>
      <c r="N166" s="31"/>
      <c r="O166" s="31"/>
      <c r="P166" s="31"/>
      <c r="Q166" s="31"/>
      <c r="R166" s="31"/>
      <c r="S166" s="31"/>
      <c r="T166" s="31"/>
      <c r="U166" s="31"/>
      <c r="V166" s="31"/>
      <c r="W166" s="31"/>
      <c r="X166" s="31"/>
      <c r="Y166" s="31"/>
      <c r="Z166" s="31"/>
    </row>
    <row r="167" spans="1:26" ht="44.25" customHeight="1">
      <c r="A167" s="9">
        <v>118</v>
      </c>
      <c r="B167" s="9">
        <v>118</v>
      </c>
      <c r="C167" s="26" t="s">
        <v>309</v>
      </c>
      <c r="D167" s="7">
        <v>100</v>
      </c>
      <c r="E167" s="7">
        <v>100</v>
      </c>
      <c r="F167" s="7">
        <f t="shared" si="7"/>
        <v>0</v>
      </c>
      <c r="G167" s="9"/>
      <c r="H167" s="31"/>
      <c r="I167" s="31"/>
      <c r="J167" s="31"/>
      <c r="K167" s="31"/>
      <c r="L167" s="31"/>
      <c r="M167" s="31"/>
      <c r="N167" s="31"/>
      <c r="O167" s="31"/>
      <c r="P167" s="31"/>
      <c r="Q167" s="31"/>
      <c r="R167" s="31"/>
      <c r="S167" s="31"/>
      <c r="T167" s="31"/>
      <c r="U167" s="31"/>
      <c r="V167" s="31"/>
      <c r="W167" s="31"/>
      <c r="X167" s="31"/>
      <c r="Y167" s="31"/>
      <c r="Z167" s="31"/>
    </row>
    <row r="168" spans="1:26" ht="44.25" customHeight="1">
      <c r="A168" s="9">
        <v>119</v>
      </c>
      <c r="B168" s="9">
        <v>119</v>
      </c>
      <c r="C168" s="19" t="s">
        <v>91</v>
      </c>
      <c r="D168" s="7">
        <v>3060</v>
      </c>
      <c r="E168" s="7">
        <v>1239.077</v>
      </c>
      <c r="F168" s="7"/>
      <c r="G168" s="9" t="s">
        <v>153</v>
      </c>
      <c r="H168" s="31"/>
      <c r="I168" s="31"/>
      <c r="J168" s="31"/>
      <c r="K168" s="31"/>
      <c r="L168" s="31"/>
      <c r="M168" s="31"/>
      <c r="N168" s="31"/>
      <c r="O168" s="31"/>
      <c r="P168" s="31"/>
      <c r="Q168" s="31"/>
      <c r="R168" s="31"/>
      <c r="S168" s="31"/>
      <c r="T168" s="31"/>
      <c r="U168" s="31"/>
      <c r="V168" s="31"/>
      <c r="W168" s="31"/>
      <c r="X168" s="31"/>
      <c r="Y168" s="31"/>
      <c r="Z168" s="31"/>
    </row>
    <row r="169" spans="1:26" s="235" customFormat="1" ht="44.25" customHeight="1">
      <c r="A169" s="287">
        <v>120</v>
      </c>
      <c r="B169" s="287">
        <v>120</v>
      </c>
      <c r="C169" s="292" t="s">
        <v>310</v>
      </c>
      <c r="D169" s="289">
        <v>11631</v>
      </c>
      <c r="E169" s="289">
        <v>50</v>
      </c>
      <c r="F169" s="289">
        <f>+D169-E169</f>
        <v>11581</v>
      </c>
      <c r="G169" s="287"/>
      <c r="H169" s="290"/>
      <c r="I169" s="290"/>
      <c r="J169" s="290"/>
      <c r="K169" s="290"/>
      <c r="L169" s="290"/>
      <c r="M169" s="290"/>
      <c r="N169" s="290"/>
      <c r="O169" s="290"/>
      <c r="P169" s="290"/>
      <c r="Q169" s="290"/>
      <c r="R169" s="290"/>
      <c r="S169" s="290"/>
      <c r="T169" s="290"/>
      <c r="U169" s="290"/>
      <c r="V169" s="290"/>
      <c r="W169" s="290"/>
      <c r="X169" s="290"/>
      <c r="Y169" s="290"/>
      <c r="Z169" s="290"/>
    </row>
    <row r="170" spans="1:26" ht="35.25" customHeight="1">
      <c r="A170" s="32"/>
      <c r="B170" s="4" t="s">
        <v>118</v>
      </c>
      <c r="C170" s="8" t="s">
        <v>311</v>
      </c>
      <c r="D170" s="5">
        <f>+SUM(D171:D181)</f>
        <v>28000</v>
      </c>
      <c r="E170" s="5">
        <f>+SUM(E171:E181)</f>
        <v>28000</v>
      </c>
      <c r="F170" s="5">
        <f>+SUM(F171:F181)</f>
        <v>0</v>
      </c>
      <c r="G170" s="4"/>
      <c r="H170" s="32"/>
      <c r="I170" s="32"/>
      <c r="J170" s="32"/>
      <c r="K170" s="32"/>
      <c r="L170" s="32"/>
      <c r="M170" s="32"/>
      <c r="N170" s="32"/>
      <c r="O170" s="32"/>
      <c r="P170" s="32"/>
      <c r="Q170" s="32"/>
      <c r="R170" s="32"/>
      <c r="S170" s="32"/>
      <c r="T170" s="32"/>
      <c r="U170" s="32"/>
      <c r="V170" s="32"/>
      <c r="W170" s="32"/>
      <c r="X170" s="32"/>
      <c r="Y170" s="32"/>
      <c r="Z170" s="32"/>
    </row>
    <row r="171" spans="1:26" ht="45.75" customHeight="1">
      <c r="A171" s="9">
        <v>121</v>
      </c>
      <c r="B171" s="9">
        <v>1</v>
      </c>
      <c r="C171" s="26" t="s">
        <v>312</v>
      </c>
      <c r="D171" s="7">
        <v>270.71000000000004</v>
      </c>
      <c r="E171" s="7">
        <v>270.71000000000004</v>
      </c>
      <c r="F171" s="7">
        <f t="shared" ref="F171:F181" si="8">+D171-E171</f>
        <v>0</v>
      </c>
      <c r="G171" s="9"/>
      <c r="H171" s="31"/>
      <c r="I171" s="31"/>
      <c r="J171" s="31"/>
      <c r="K171" s="31"/>
      <c r="L171" s="31"/>
      <c r="M171" s="31"/>
      <c r="N171" s="31"/>
      <c r="O171" s="31"/>
      <c r="P171" s="31"/>
      <c r="Q171" s="31"/>
      <c r="R171" s="31"/>
      <c r="S171" s="31"/>
      <c r="T171" s="31"/>
      <c r="U171" s="31"/>
      <c r="V171" s="31"/>
      <c r="W171" s="31"/>
      <c r="X171" s="31"/>
      <c r="Y171" s="31"/>
      <c r="Z171" s="31"/>
    </row>
    <row r="172" spans="1:26" ht="45.75" customHeight="1">
      <c r="A172" s="9">
        <v>122</v>
      </c>
      <c r="B172" s="9">
        <v>2</v>
      </c>
      <c r="C172" s="26" t="s">
        <v>313</v>
      </c>
      <c r="D172" s="7">
        <v>1500</v>
      </c>
      <c r="E172" s="7">
        <v>1500</v>
      </c>
      <c r="F172" s="7">
        <f t="shared" si="8"/>
        <v>0</v>
      </c>
      <c r="G172" s="9"/>
      <c r="H172" s="31"/>
      <c r="I172" s="31"/>
      <c r="J172" s="31"/>
      <c r="K172" s="31"/>
      <c r="L172" s="31"/>
      <c r="M172" s="31"/>
      <c r="N172" s="31"/>
      <c r="O172" s="31"/>
      <c r="P172" s="31"/>
      <c r="Q172" s="31"/>
      <c r="R172" s="31"/>
      <c r="S172" s="31"/>
      <c r="T172" s="31"/>
      <c r="U172" s="31"/>
      <c r="V172" s="31"/>
      <c r="W172" s="31"/>
      <c r="X172" s="31"/>
      <c r="Y172" s="31"/>
      <c r="Z172" s="31"/>
    </row>
    <row r="173" spans="1:26" ht="45.75" customHeight="1">
      <c r="A173" s="9">
        <v>123</v>
      </c>
      <c r="B173" s="9">
        <v>3</v>
      </c>
      <c r="C173" s="26" t="s">
        <v>314</v>
      </c>
      <c r="D173" s="7">
        <v>1600</v>
      </c>
      <c r="E173" s="7">
        <v>1600</v>
      </c>
      <c r="F173" s="7">
        <f t="shared" si="8"/>
        <v>0</v>
      </c>
      <c r="G173" s="9"/>
      <c r="H173" s="31"/>
      <c r="I173" s="31"/>
      <c r="J173" s="31"/>
      <c r="K173" s="31"/>
      <c r="L173" s="31"/>
      <c r="M173" s="31"/>
      <c r="N173" s="31"/>
      <c r="O173" s="31"/>
      <c r="P173" s="31"/>
      <c r="Q173" s="31"/>
      <c r="R173" s="31"/>
      <c r="S173" s="31"/>
      <c r="T173" s="31"/>
      <c r="U173" s="31"/>
      <c r="V173" s="31"/>
      <c r="W173" s="31"/>
      <c r="X173" s="31"/>
      <c r="Y173" s="31"/>
      <c r="Z173" s="31"/>
    </row>
    <row r="174" spans="1:26" ht="45.75" customHeight="1">
      <c r="A174" s="9">
        <v>124</v>
      </c>
      <c r="B174" s="9">
        <v>4</v>
      </c>
      <c r="C174" s="26" t="s">
        <v>315</v>
      </c>
      <c r="D174" s="7">
        <v>1500</v>
      </c>
      <c r="E174" s="7">
        <v>1500</v>
      </c>
      <c r="F174" s="7">
        <f t="shared" si="8"/>
        <v>0</v>
      </c>
      <c r="G174" s="9"/>
      <c r="H174" s="31"/>
      <c r="I174" s="31"/>
      <c r="J174" s="31"/>
      <c r="K174" s="31"/>
      <c r="L174" s="31"/>
      <c r="M174" s="31"/>
      <c r="N174" s="31"/>
      <c r="O174" s="31"/>
      <c r="P174" s="31"/>
      <c r="Q174" s="31"/>
      <c r="R174" s="31"/>
      <c r="S174" s="31"/>
      <c r="T174" s="31"/>
      <c r="U174" s="31"/>
      <c r="V174" s="31"/>
      <c r="W174" s="31"/>
      <c r="X174" s="31"/>
      <c r="Y174" s="31"/>
      <c r="Z174" s="31"/>
    </row>
    <row r="175" spans="1:26" ht="45.75" customHeight="1">
      <c r="A175" s="9">
        <v>125</v>
      </c>
      <c r="B175" s="9">
        <v>5</v>
      </c>
      <c r="C175" s="26" t="s">
        <v>316</v>
      </c>
      <c r="D175" s="7">
        <v>1000</v>
      </c>
      <c r="E175" s="7">
        <v>1000</v>
      </c>
      <c r="F175" s="7">
        <f t="shared" si="8"/>
        <v>0</v>
      </c>
      <c r="G175" s="9"/>
      <c r="H175" s="31"/>
      <c r="I175" s="31"/>
      <c r="J175" s="31"/>
      <c r="K175" s="31"/>
      <c r="L175" s="31"/>
      <c r="M175" s="31"/>
      <c r="N175" s="31"/>
      <c r="O175" s="31"/>
      <c r="P175" s="31"/>
      <c r="Q175" s="31"/>
      <c r="R175" s="31"/>
      <c r="S175" s="31"/>
      <c r="T175" s="31"/>
      <c r="U175" s="31"/>
      <c r="V175" s="31"/>
      <c r="W175" s="31"/>
      <c r="X175" s="31"/>
      <c r="Y175" s="31"/>
      <c r="Z175" s="31"/>
    </row>
    <row r="176" spans="1:26" ht="45.75" customHeight="1">
      <c r="A176" s="9">
        <v>126</v>
      </c>
      <c r="B176" s="9">
        <v>6</v>
      </c>
      <c r="C176" s="26" t="s">
        <v>317</v>
      </c>
      <c r="D176" s="7">
        <v>1000</v>
      </c>
      <c r="E176" s="7">
        <v>1000</v>
      </c>
      <c r="F176" s="7">
        <f t="shared" si="8"/>
        <v>0</v>
      </c>
      <c r="G176" s="9"/>
      <c r="H176" s="31"/>
      <c r="I176" s="31"/>
      <c r="J176" s="31"/>
      <c r="K176" s="31"/>
      <c r="L176" s="31"/>
      <c r="M176" s="31"/>
      <c r="N176" s="31"/>
      <c r="O176" s="31"/>
      <c r="P176" s="31"/>
      <c r="Q176" s="31"/>
      <c r="R176" s="31"/>
      <c r="S176" s="31"/>
      <c r="T176" s="31"/>
      <c r="U176" s="31"/>
      <c r="V176" s="31"/>
      <c r="W176" s="31"/>
      <c r="X176" s="31"/>
      <c r="Y176" s="31"/>
      <c r="Z176" s="31"/>
    </row>
    <row r="177" spans="1:26" ht="45.75" customHeight="1">
      <c r="A177" s="9">
        <v>127</v>
      </c>
      <c r="B177" s="9">
        <v>7</v>
      </c>
      <c r="C177" s="26" t="s">
        <v>318</v>
      </c>
      <c r="D177" s="7">
        <v>1600</v>
      </c>
      <c r="E177" s="7">
        <v>1600</v>
      </c>
      <c r="F177" s="7">
        <f t="shared" si="8"/>
        <v>0</v>
      </c>
      <c r="G177" s="9"/>
      <c r="H177" s="31"/>
      <c r="I177" s="31"/>
      <c r="J177" s="31"/>
      <c r="K177" s="31"/>
      <c r="L177" s="31"/>
      <c r="M177" s="31"/>
      <c r="N177" s="31"/>
      <c r="O177" s="31"/>
      <c r="P177" s="31"/>
      <c r="Q177" s="31"/>
      <c r="R177" s="31"/>
      <c r="S177" s="31"/>
      <c r="T177" s="31"/>
      <c r="U177" s="31"/>
      <c r="V177" s="31"/>
      <c r="W177" s="31"/>
      <c r="X177" s="31"/>
      <c r="Y177" s="31"/>
      <c r="Z177" s="31"/>
    </row>
    <row r="178" spans="1:26" ht="18" customHeight="1">
      <c r="A178" s="9">
        <v>128</v>
      </c>
      <c r="B178" s="9">
        <v>8</v>
      </c>
      <c r="C178" s="26" t="s">
        <v>319</v>
      </c>
      <c r="D178" s="7">
        <v>1800</v>
      </c>
      <c r="E178" s="7">
        <v>1800</v>
      </c>
      <c r="F178" s="7">
        <f t="shared" si="8"/>
        <v>0</v>
      </c>
      <c r="G178" s="9"/>
      <c r="H178" s="31"/>
      <c r="I178" s="31"/>
      <c r="J178" s="31"/>
      <c r="K178" s="31"/>
      <c r="L178" s="31"/>
      <c r="M178" s="31"/>
      <c r="N178" s="31"/>
      <c r="O178" s="31"/>
      <c r="P178" s="31"/>
      <c r="Q178" s="31"/>
      <c r="R178" s="31"/>
      <c r="S178" s="31"/>
      <c r="T178" s="31"/>
      <c r="U178" s="31"/>
      <c r="V178" s="31"/>
      <c r="W178" s="31"/>
      <c r="X178" s="31"/>
      <c r="Y178" s="31"/>
      <c r="Z178" s="31"/>
    </row>
    <row r="179" spans="1:26" ht="48" customHeight="1">
      <c r="A179" s="9">
        <v>129</v>
      </c>
      <c r="B179" s="9">
        <v>9</v>
      </c>
      <c r="C179" s="26" t="s">
        <v>320</v>
      </c>
      <c r="D179" s="7">
        <v>1500</v>
      </c>
      <c r="E179" s="7">
        <v>1500</v>
      </c>
      <c r="F179" s="7">
        <f t="shared" si="8"/>
        <v>0</v>
      </c>
      <c r="G179" s="9"/>
      <c r="H179" s="31"/>
      <c r="I179" s="31"/>
      <c r="J179" s="31"/>
      <c r="K179" s="31"/>
      <c r="L179" s="31"/>
      <c r="M179" s="31"/>
      <c r="N179" s="31"/>
      <c r="O179" s="31"/>
      <c r="P179" s="31"/>
      <c r="Q179" s="31"/>
      <c r="R179" s="31"/>
      <c r="S179" s="31"/>
      <c r="T179" s="31"/>
      <c r="U179" s="31"/>
      <c r="V179" s="31"/>
      <c r="W179" s="31"/>
      <c r="X179" s="31"/>
      <c r="Y179" s="31"/>
      <c r="Z179" s="31"/>
    </row>
    <row r="180" spans="1:26" ht="18" customHeight="1">
      <c r="A180" s="9">
        <v>130</v>
      </c>
      <c r="B180" s="9">
        <v>10</v>
      </c>
      <c r="C180" s="26" t="s">
        <v>321</v>
      </c>
      <c r="D180" s="7">
        <v>1229.29</v>
      </c>
      <c r="E180" s="7">
        <v>1229.29</v>
      </c>
      <c r="F180" s="7">
        <f t="shared" si="8"/>
        <v>0</v>
      </c>
      <c r="G180" s="9"/>
      <c r="H180" s="31"/>
      <c r="I180" s="31"/>
      <c r="J180" s="31"/>
      <c r="K180" s="31"/>
      <c r="L180" s="31"/>
      <c r="M180" s="31"/>
      <c r="N180" s="31"/>
      <c r="O180" s="31"/>
      <c r="P180" s="31"/>
      <c r="Q180" s="31"/>
      <c r="R180" s="31"/>
      <c r="S180" s="31"/>
      <c r="T180" s="31"/>
      <c r="U180" s="31"/>
      <c r="V180" s="31"/>
      <c r="W180" s="31"/>
      <c r="X180" s="31"/>
      <c r="Y180" s="31"/>
      <c r="Z180" s="31"/>
    </row>
    <row r="181" spans="1:26" ht="50.25" customHeight="1">
      <c r="A181" s="9">
        <v>131</v>
      </c>
      <c r="B181" s="9">
        <v>11</v>
      </c>
      <c r="C181" s="26" t="s">
        <v>322</v>
      </c>
      <c r="D181" s="7">
        <v>15000</v>
      </c>
      <c r="E181" s="7">
        <v>15000</v>
      </c>
      <c r="F181" s="7">
        <f t="shared" si="8"/>
        <v>0</v>
      </c>
      <c r="G181" s="9"/>
      <c r="H181" s="31"/>
      <c r="I181" s="31"/>
      <c r="J181" s="31"/>
      <c r="K181" s="31"/>
      <c r="L181" s="31"/>
      <c r="M181" s="31"/>
      <c r="N181" s="31"/>
      <c r="O181" s="31"/>
      <c r="P181" s="31"/>
      <c r="Q181" s="31"/>
      <c r="R181" s="31"/>
      <c r="S181" s="31"/>
      <c r="T181" s="31"/>
      <c r="U181" s="31"/>
      <c r="V181" s="31"/>
      <c r="W181" s="31"/>
      <c r="X181" s="31"/>
      <c r="Y181" s="31"/>
      <c r="Z181" s="31"/>
    </row>
    <row r="182" spans="1:26" ht="36" customHeight="1">
      <c r="A182" s="32"/>
      <c r="B182" s="4" t="s">
        <v>323</v>
      </c>
      <c r="C182" s="8" t="s">
        <v>324</v>
      </c>
      <c r="D182" s="5">
        <f>+SUM(D183:D196)</f>
        <v>313347</v>
      </c>
      <c r="E182" s="5">
        <f>+SUM(E183:E196)</f>
        <v>207154</v>
      </c>
      <c r="F182" s="5">
        <f>+SUM(F183:F196)</f>
        <v>105993</v>
      </c>
      <c r="G182" s="4"/>
      <c r="H182" s="32"/>
      <c r="I182" s="32"/>
      <c r="J182" s="32"/>
      <c r="K182" s="32"/>
      <c r="L182" s="32"/>
      <c r="M182" s="32"/>
      <c r="N182" s="32"/>
      <c r="O182" s="32"/>
      <c r="P182" s="32"/>
      <c r="Q182" s="32"/>
      <c r="R182" s="32"/>
      <c r="S182" s="32"/>
      <c r="T182" s="32"/>
      <c r="U182" s="32"/>
      <c r="V182" s="32"/>
      <c r="W182" s="32"/>
      <c r="X182" s="32"/>
      <c r="Y182" s="32"/>
      <c r="Z182" s="32"/>
    </row>
    <row r="183" spans="1:26" ht="18" customHeight="1">
      <c r="A183" s="31"/>
      <c r="B183" s="9">
        <v>1</v>
      </c>
      <c r="C183" s="10" t="s">
        <v>325</v>
      </c>
      <c r="D183" s="7">
        <v>3500</v>
      </c>
      <c r="E183" s="7">
        <v>3500</v>
      </c>
      <c r="F183" s="7">
        <f>+D183-E183</f>
        <v>0</v>
      </c>
      <c r="G183" s="9"/>
      <c r="H183" s="31"/>
      <c r="I183" s="31"/>
      <c r="J183" s="31"/>
      <c r="K183" s="31"/>
      <c r="L183" s="31"/>
      <c r="M183" s="31"/>
      <c r="N183" s="31"/>
      <c r="O183" s="31"/>
      <c r="P183" s="31"/>
      <c r="Q183" s="31"/>
      <c r="R183" s="31"/>
      <c r="S183" s="31"/>
      <c r="T183" s="31"/>
      <c r="U183" s="31"/>
      <c r="V183" s="31"/>
      <c r="W183" s="31"/>
      <c r="X183" s="31"/>
      <c r="Y183" s="31"/>
      <c r="Z183" s="31"/>
    </row>
    <row r="184" spans="1:26" ht="18" customHeight="1">
      <c r="A184" s="31"/>
      <c r="B184" s="9">
        <v>2</v>
      </c>
      <c r="C184" s="10" t="s">
        <v>326</v>
      </c>
      <c r="D184" s="7">
        <v>5000</v>
      </c>
      <c r="E184" s="7">
        <v>5000</v>
      </c>
      <c r="F184" s="7">
        <f>+D184-E184</f>
        <v>0</v>
      </c>
      <c r="G184" s="9"/>
      <c r="H184" s="31"/>
      <c r="I184" s="31"/>
      <c r="J184" s="31"/>
      <c r="K184" s="31"/>
      <c r="L184" s="31"/>
      <c r="M184" s="31"/>
      <c r="N184" s="31"/>
      <c r="O184" s="31"/>
      <c r="P184" s="31"/>
      <c r="Q184" s="31"/>
      <c r="R184" s="31"/>
      <c r="S184" s="31"/>
      <c r="T184" s="31"/>
      <c r="U184" s="31"/>
      <c r="V184" s="31"/>
      <c r="W184" s="31"/>
      <c r="X184" s="31"/>
      <c r="Y184" s="31"/>
      <c r="Z184" s="31"/>
    </row>
    <row r="185" spans="1:26" ht="18" customHeight="1">
      <c r="A185" s="31"/>
      <c r="B185" s="9">
        <v>3</v>
      </c>
      <c r="C185" s="10" t="s">
        <v>212</v>
      </c>
      <c r="D185" s="7">
        <v>29800</v>
      </c>
      <c r="E185" s="7">
        <v>29600</v>
      </c>
      <c r="F185" s="7"/>
      <c r="G185" s="9" t="s">
        <v>153</v>
      </c>
      <c r="H185" s="31"/>
      <c r="I185" s="31"/>
      <c r="J185" s="31"/>
      <c r="K185" s="31"/>
      <c r="L185" s="31"/>
      <c r="M185" s="31"/>
      <c r="N185" s="31"/>
      <c r="O185" s="31"/>
      <c r="P185" s="31"/>
      <c r="Q185" s="31"/>
      <c r="R185" s="31"/>
      <c r="S185" s="31"/>
      <c r="T185" s="31"/>
      <c r="U185" s="31"/>
      <c r="V185" s="31"/>
      <c r="W185" s="31"/>
      <c r="X185" s="31"/>
      <c r="Y185" s="31"/>
      <c r="Z185" s="31"/>
    </row>
    <row r="186" spans="1:26" ht="18" customHeight="1">
      <c r="A186" s="31"/>
      <c r="B186" s="9">
        <v>4</v>
      </c>
      <c r="C186" s="10" t="s">
        <v>327</v>
      </c>
      <c r="D186" s="7">
        <v>33500</v>
      </c>
      <c r="E186" s="7">
        <v>33500</v>
      </c>
      <c r="F186" s="7">
        <f t="shared" ref="F186:F196" si="9">+D186-E186</f>
        <v>0</v>
      </c>
      <c r="G186" s="9"/>
      <c r="H186" s="31"/>
      <c r="I186" s="31"/>
      <c r="J186" s="31"/>
      <c r="K186" s="31"/>
      <c r="L186" s="31"/>
      <c r="M186" s="31"/>
      <c r="N186" s="31"/>
      <c r="O186" s="31"/>
      <c r="P186" s="31"/>
      <c r="Q186" s="31"/>
      <c r="R186" s="31"/>
      <c r="S186" s="31"/>
      <c r="T186" s="31"/>
      <c r="U186" s="31"/>
      <c r="V186" s="31"/>
      <c r="W186" s="31"/>
      <c r="X186" s="31"/>
      <c r="Y186" s="31"/>
      <c r="Z186" s="31"/>
    </row>
    <row r="187" spans="1:26" ht="42.75" customHeight="1">
      <c r="A187" s="31"/>
      <c r="B187" s="9">
        <v>5</v>
      </c>
      <c r="C187" s="10" t="s">
        <v>214</v>
      </c>
      <c r="D187" s="7">
        <v>28757</v>
      </c>
      <c r="E187" s="7">
        <v>28757</v>
      </c>
      <c r="F187" s="7">
        <f t="shared" si="9"/>
        <v>0</v>
      </c>
      <c r="G187" s="9"/>
      <c r="H187" s="31"/>
      <c r="I187" s="31"/>
      <c r="J187" s="31"/>
      <c r="K187" s="31"/>
      <c r="L187" s="31"/>
      <c r="M187" s="31"/>
      <c r="N187" s="31"/>
      <c r="O187" s="31"/>
      <c r="P187" s="31"/>
      <c r="Q187" s="31"/>
      <c r="R187" s="31"/>
      <c r="S187" s="31"/>
      <c r="T187" s="31"/>
      <c r="U187" s="31"/>
      <c r="V187" s="31"/>
      <c r="W187" s="31"/>
      <c r="X187" s="31"/>
      <c r="Y187" s="31"/>
      <c r="Z187" s="31"/>
    </row>
    <row r="188" spans="1:26" ht="18" customHeight="1">
      <c r="A188" s="31"/>
      <c r="B188" s="9">
        <v>6</v>
      </c>
      <c r="C188" s="10" t="s">
        <v>202</v>
      </c>
      <c r="D188" s="7">
        <v>51947</v>
      </c>
      <c r="E188" s="7">
        <v>51947</v>
      </c>
      <c r="F188" s="7">
        <f t="shared" si="9"/>
        <v>0</v>
      </c>
      <c r="G188" s="9"/>
      <c r="H188" s="31"/>
      <c r="I188" s="31"/>
      <c r="J188" s="31"/>
      <c r="K188" s="31"/>
      <c r="L188" s="31"/>
      <c r="M188" s="31"/>
      <c r="N188" s="31"/>
      <c r="O188" s="31"/>
      <c r="P188" s="31"/>
      <c r="Q188" s="31"/>
      <c r="R188" s="31"/>
      <c r="S188" s="31"/>
      <c r="T188" s="31"/>
      <c r="U188" s="31"/>
      <c r="V188" s="31"/>
      <c r="W188" s="31"/>
      <c r="X188" s="31"/>
      <c r="Y188" s="31"/>
      <c r="Z188" s="31"/>
    </row>
    <row r="189" spans="1:26" ht="18" customHeight="1">
      <c r="A189" s="31"/>
      <c r="B189" s="9">
        <v>7</v>
      </c>
      <c r="C189" s="10" t="s">
        <v>286</v>
      </c>
      <c r="D189" s="7">
        <v>27216</v>
      </c>
      <c r="E189" s="7">
        <v>27216</v>
      </c>
      <c r="F189" s="7">
        <f t="shared" si="9"/>
        <v>0</v>
      </c>
      <c r="G189" s="9"/>
      <c r="H189" s="31"/>
      <c r="I189" s="31"/>
      <c r="J189" s="31"/>
      <c r="K189" s="31"/>
      <c r="L189" s="31"/>
      <c r="M189" s="31"/>
      <c r="N189" s="31"/>
      <c r="O189" s="31"/>
      <c r="P189" s="31"/>
      <c r="Q189" s="31"/>
      <c r="R189" s="31"/>
      <c r="S189" s="31"/>
      <c r="T189" s="31"/>
      <c r="U189" s="31"/>
      <c r="V189" s="31"/>
      <c r="W189" s="31"/>
      <c r="X189" s="31"/>
      <c r="Y189" s="31"/>
      <c r="Z189" s="31"/>
    </row>
    <row r="190" spans="1:26" ht="18" customHeight="1">
      <c r="A190" s="31"/>
      <c r="B190" s="9">
        <v>8</v>
      </c>
      <c r="C190" s="10" t="s">
        <v>193</v>
      </c>
      <c r="D190" s="7">
        <v>20800</v>
      </c>
      <c r="E190" s="7">
        <v>4529</v>
      </c>
      <c r="F190" s="7">
        <f t="shared" si="9"/>
        <v>16271</v>
      </c>
      <c r="G190" s="9"/>
      <c r="H190" s="31"/>
      <c r="I190" s="31"/>
      <c r="J190" s="31"/>
      <c r="K190" s="31"/>
      <c r="L190" s="31"/>
      <c r="M190" s="31"/>
      <c r="N190" s="31"/>
      <c r="O190" s="31"/>
      <c r="P190" s="31"/>
      <c r="Q190" s="31"/>
      <c r="R190" s="31"/>
      <c r="S190" s="31"/>
      <c r="T190" s="31"/>
      <c r="U190" s="31"/>
      <c r="V190" s="31"/>
      <c r="W190" s="31"/>
      <c r="X190" s="31"/>
      <c r="Y190" s="31"/>
      <c r="Z190" s="31"/>
    </row>
    <row r="191" spans="1:26" ht="18" customHeight="1">
      <c r="A191" s="31"/>
      <c r="B191" s="9">
        <v>9</v>
      </c>
      <c r="C191" s="10" t="s">
        <v>196</v>
      </c>
      <c r="D191" s="7">
        <v>14900</v>
      </c>
      <c r="E191" s="7">
        <v>3244</v>
      </c>
      <c r="F191" s="7">
        <f t="shared" si="9"/>
        <v>11656</v>
      </c>
      <c r="G191" s="9"/>
      <c r="H191" s="31"/>
      <c r="I191" s="31"/>
      <c r="J191" s="31"/>
      <c r="K191" s="31"/>
      <c r="L191" s="31"/>
      <c r="M191" s="31"/>
      <c r="N191" s="31"/>
      <c r="O191" s="31"/>
      <c r="P191" s="31"/>
      <c r="Q191" s="31"/>
      <c r="R191" s="31"/>
      <c r="S191" s="31"/>
      <c r="T191" s="31"/>
      <c r="U191" s="31"/>
      <c r="V191" s="31"/>
      <c r="W191" s="31"/>
      <c r="X191" s="31"/>
      <c r="Y191" s="31"/>
      <c r="Z191" s="31"/>
    </row>
    <row r="192" spans="1:26" ht="18" customHeight="1">
      <c r="A192" s="31"/>
      <c r="B192" s="9">
        <v>10</v>
      </c>
      <c r="C192" s="10" t="s">
        <v>198</v>
      </c>
      <c r="D192" s="7">
        <v>20800</v>
      </c>
      <c r="E192" s="7">
        <v>4529</v>
      </c>
      <c r="F192" s="7">
        <f t="shared" si="9"/>
        <v>16271</v>
      </c>
      <c r="G192" s="9"/>
      <c r="H192" s="31"/>
      <c r="I192" s="31"/>
      <c r="J192" s="31"/>
      <c r="K192" s="31"/>
      <c r="L192" s="31"/>
      <c r="M192" s="31"/>
      <c r="N192" s="31"/>
      <c r="O192" s="31"/>
      <c r="P192" s="31"/>
      <c r="Q192" s="31"/>
      <c r="R192" s="31"/>
      <c r="S192" s="31"/>
      <c r="T192" s="31"/>
      <c r="U192" s="31"/>
      <c r="V192" s="31"/>
      <c r="W192" s="31"/>
      <c r="X192" s="31"/>
      <c r="Y192" s="31"/>
      <c r="Z192" s="31"/>
    </row>
    <row r="193" spans="1:26" ht="18" customHeight="1">
      <c r="A193" s="31"/>
      <c r="B193" s="9">
        <v>11</v>
      </c>
      <c r="C193" s="10" t="s">
        <v>200</v>
      </c>
      <c r="D193" s="7">
        <v>14900</v>
      </c>
      <c r="E193" s="7">
        <v>3244</v>
      </c>
      <c r="F193" s="7">
        <f t="shared" si="9"/>
        <v>11656</v>
      </c>
      <c r="G193" s="9"/>
      <c r="H193" s="31"/>
      <c r="I193" s="31"/>
      <c r="J193" s="31"/>
      <c r="K193" s="31"/>
      <c r="L193" s="31"/>
      <c r="M193" s="31"/>
      <c r="N193" s="31"/>
      <c r="O193" s="31"/>
      <c r="P193" s="31"/>
      <c r="Q193" s="31"/>
      <c r="R193" s="31"/>
      <c r="S193" s="31"/>
      <c r="T193" s="31"/>
      <c r="U193" s="31"/>
      <c r="V193" s="31"/>
      <c r="W193" s="31"/>
      <c r="X193" s="31"/>
      <c r="Y193" s="31"/>
      <c r="Z193" s="31"/>
    </row>
    <row r="194" spans="1:26" ht="18" customHeight="1">
      <c r="A194" s="31"/>
      <c r="B194" s="9">
        <v>12</v>
      </c>
      <c r="C194" s="10" t="s">
        <v>328</v>
      </c>
      <c r="D194" s="7">
        <v>35000</v>
      </c>
      <c r="E194" s="7">
        <v>7620</v>
      </c>
      <c r="F194" s="7">
        <f t="shared" si="9"/>
        <v>27380</v>
      </c>
      <c r="G194" s="9"/>
      <c r="H194" s="31"/>
      <c r="I194" s="31"/>
      <c r="J194" s="31"/>
      <c r="K194" s="31"/>
      <c r="L194" s="31"/>
      <c r="M194" s="31"/>
      <c r="N194" s="31"/>
      <c r="O194" s="31"/>
      <c r="P194" s="31"/>
      <c r="Q194" s="31"/>
      <c r="R194" s="31"/>
      <c r="S194" s="31"/>
      <c r="T194" s="31"/>
      <c r="U194" s="31"/>
      <c r="V194" s="31"/>
      <c r="W194" s="31"/>
      <c r="X194" s="31"/>
      <c r="Y194" s="31"/>
      <c r="Z194" s="31"/>
    </row>
    <row r="195" spans="1:26" ht="18" customHeight="1">
      <c r="A195" s="31"/>
      <c r="B195" s="9">
        <v>13</v>
      </c>
      <c r="C195" s="10" t="s">
        <v>292</v>
      </c>
      <c r="D195" s="7">
        <v>23243</v>
      </c>
      <c r="E195" s="7">
        <v>2324</v>
      </c>
      <c r="F195" s="7">
        <f t="shared" si="9"/>
        <v>20919</v>
      </c>
      <c r="G195" s="9"/>
      <c r="H195" s="31"/>
      <c r="I195" s="31"/>
      <c r="J195" s="31"/>
      <c r="K195" s="31"/>
      <c r="L195" s="31"/>
      <c r="M195" s="31"/>
      <c r="N195" s="31"/>
      <c r="O195" s="31"/>
      <c r="P195" s="31"/>
      <c r="Q195" s="31"/>
      <c r="R195" s="31"/>
      <c r="S195" s="31"/>
      <c r="T195" s="31"/>
      <c r="U195" s="31"/>
      <c r="V195" s="31"/>
      <c r="W195" s="31"/>
      <c r="X195" s="31"/>
      <c r="Y195" s="31"/>
      <c r="Z195" s="31"/>
    </row>
    <row r="196" spans="1:26" ht="18" customHeight="1">
      <c r="A196" s="31"/>
      <c r="B196" s="9">
        <v>14</v>
      </c>
      <c r="C196" s="10" t="s">
        <v>304</v>
      </c>
      <c r="D196" s="7">
        <v>3984</v>
      </c>
      <c r="E196" s="7">
        <v>2144</v>
      </c>
      <c r="F196" s="7">
        <f t="shared" si="9"/>
        <v>1840</v>
      </c>
      <c r="G196" s="9"/>
      <c r="H196" s="31"/>
      <c r="I196" s="31"/>
      <c r="J196" s="31"/>
      <c r="K196" s="31"/>
      <c r="L196" s="31"/>
      <c r="M196" s="31"/>
      <c r="N196" s="31"/>
      <c r="O196" s="31"/>
      <c r="P196" s="31"/>
      <c r="Q196" s="31"/>
      <c r="R196" s="31"/>
      <c r="S196" s="31"/>
      <c r="T196" s="31"/>
      <c r="U196" s="31"/>
      <c r="V196" s="31"/>
      <c r="W196" s="31"/>
      <c r="X196" s="31"/>
      <c r="Y196" s="31"/>
      <c r="Z196" s="31"/>
    </row>
    <row r="197" spans="1:26" ht="35.25" customHeight="1">
      <c r="A197" s="32"/>
      <c r="B197" s="4" t="s">
        <v>329</v>
      </c>
      <c r="C197" s="8" t="s">
        <v>330</v>
      </c>
      <c r="D197" s="5">
        <f>+SUM(D198:D219)</f>
        <v>4347873.5729999999</v>
      </c>
      <c r="E197" s="5">
        <f>+SUM(E198:E219)</f>
        <v>1144243</v>
      </c>
      <c r="F197" s="5">
        <f>+SUM(F198:F219)</f>
        <v>3203630.5729999999</v>
      </c>
      <c r="G197" s="4"/>
      <c r="H197" s="32"/>
      <c r="I197" s="32"/>
      <c r="J197" s="32"/>
      <c r="K197" s="32"/>
      <c r="L197" s="32"/>
      <c r="M197" s="32"/>
      <c r="N197" s="32"/>
      <c r="O197" s="32"/>
      <c r="P197" s="32"/>
      <c r="Q197" s="32"/>
      <c r="R197" s="32"/>
      <c r="S197" s="32"/>
      <c r="T197" s="32"/>
      <c r="U197" s="32"/>
      <c r="V197" s="32"/>
      <c r="W197" s="32"/>
      <c r="X197" s="32"/>
      <c r="Y197" s="32"/>
      <c r="Z197" s="32"/>
    </row>
    <row r="198" spans="1:26" ht="18" customHeight="1">
      <c r="A198" s="9">
        <v>132</v>
      </c>
      <c r="B198" s="9">
        <v>1</v>
      </c>
      <c r="C198" s="19" t="s">
        <v>331</v>
      </c>
      <c r="D198" s="7">
        <v>99580</v>
      </c>
      <c r="E198" s="7">
        <f>27774+14700</f>
        <v>42474</v>
      </c>
      <c r="F198" s="7">
        <f t="shared" ref="F198:F219" si="10">+D198-E198</f>
        <v>57106</v>
      </c>
      <c r="G198" s="9" t="s">
        <v>211</v>
      </c>
      <c r="H198" s="31"/>
      <c r="I198" s="31"/>
      <c r="J198" s="31"/>
      <c r="K198" s="31"/>
      <c r="L198" s="31"/>
      <c r="M198" s="31"/>
      <c r="N198" s="31"/>
      <c r="O198" s="31"/>
      <c r="P198" s="31"/>
      <c r="Q198" s="31"/>
      <c r="R198" s="31"/>
      <c r="S198" s="31"/>
      <c r="T198" s="31"/>
      <c r="U198" s="31"/>
      <c r="V198" s="31"/>
      <c r="W198" s="31"/>
      <c r="X198" s="31"/>
      <c r="Y198" s="31"/>
      <c r="Z198" s="31"/>
    </row>
    <row r="199" spans="1:26" ht="18" customHeight="1">
      <c r="A199" s="9">
        <v>133</v>
      </c>
      <c r="B199" s="9">
        <v>2</v>
      </c>
      <c r="C199" s="19" t="s">
        <v>332</v>
      </c>
      <c r="D199" s="7">
        <v>15000</v>
      </c>
      <c r="E199" s="7">
        <v>7500</v>
      </c>
      <c r="F199" s="7">
        <f t="shared" si="10"/>
        <v>7500</v>
      </c>
      <c r="G199" s="9"/>
      <c r="H199" s="31"/>
      <c r="I199" s="31"/>
      <c r="J199" s="31"/>
      <c r="K199" s="31"/>
      <c r="L199" s="31"/>
      <c r="M199" s="31"/>
      <c r="N199" s="31"/>
      <c r="O199" s="31"/>
      <c r="P199" s="31"/>
      <c r="Q199" s="31"/>
      <c r="R199" s="31"/>
      <c r="S199" s="31"/>
      <c r="T199" s="31"/>
      <c r="U199" s="31"/>
      <c r="V199" s="31"/>
      <c r="W199" s="31"/>
      <c r="X199" s="31"/>
      <c r="Y199" s="31"/>
      <c r="Z199" s="31"/>
    </row>
    <row r="200" spans="1:26" ht="33.75" customHeight="1">
      <c r="A200" s="9">
        <v>134</v>
      </c>
      <c r="B200" s="9">
        <v>3</v>
      </c>
      <c r="C200" s="19" t="s">
        <v>59</v>
      </c>
      <c r="D200" s="7">
        <v>266062</v>
      </c>
      <c r="E200" s="7">
        <v>113700</v>
      </c>
      <c r="F200" s="7">
        <f t="shared" si="10"/>
        <v>152362</v>
      </c>
      <c r="G200" s="9"/>
      <c r="H200" s="31"/>
      <c r="I200" s="31"/>
      <c r="J200" s="31"/>
      <c r="K200" s="31"/>
      <c r="L200" s="31"/>
      <c r="M200" s="31"/>
      <c r="N200" s="31"/>
      <c r="O200" s="31"/>
      <c r="P200" s="31"/>
      <c r="Q200" s="31"/>
      <c r="R200" s="31"/>
      <c r="S200" s="31"/>
      <c r="T200" s="31"/>
      <c r="U200" s="31"/>
      <c r="V200" s="31"/>
      <c r="W200" s="31"/>
      <c r="X200" s="31"/>
      <c r="Y200" s="31"/>
      <c r="Z200" s="31"/>
    </row>
    <row r="201" spans="1:26" ht="18" customHeight="1">
      <c r="A201" s="9">
        <v>135</v>
      </c>
      <c r="B201" s="9">
        <v>4</v>
      </c>
      <c r="C201" s="10" t="s">
        <v>171</v>
      </c>
      <c r="D201" s="7">
        <v>120000</v>
      </c>
      <c r="E201" s="7">
        <f>100+17900</f>
        <v>18000</v>
      </c>
      <c r="F201" s="7">
        <f t="shared" si="10"/>
        <v>102000</v>
      </c>
      <c r="G201" s="9" t="s">
        <v>211</v>
      </c>
      <c r="H201" s="31"/>
      <c r="I201" s="31"/>
      <c r="J201" s="31"/>
      <c r="K201" s="31"/>
      <c r="L201" s="31"/>
      <c r="M201" s="31"/>
      <c r="N201" s="31"/>
      <c r="O201" s="31"/>
      <c r="P201" s="31"/>
      <c r="Q201" s="31"/>
      <c r="R201" s="31"/>
      <c r="S201" s="31"/>
      <c r="T201" s="31"/>
      <c r="U201" s="31"/>
      <c r="V201" s="31"/>
      <c r="W201" s="31"/>
      <c r="X201" s="31"/>
      <c r="Y201" s="31"/>
      <c r="Z201" s="31"/>
    </row>
    <row r="202" spans="1:26" ht="18" customHeight="1">
      <c r="A202" s="9">
        <v>136</v>
      </c>
      <c r="B202" s="9">
        <v>5</v>
      </c>
      <c r="C202" s="26" t="s">
        <v>333</v>
      </c>
      <c r="D202" s="7">
        <v>108438</v>
      </c>
      <c r="E202" s="7">
        <f>3000+13500</f>
        <v>16500</v>
      </c>
      <c r="F202" s="7">
        <f t="shared" si="10"/>
        <v>91938</v>
      </c>
      <c r="G202" s="9"/>
      <c r="H202" s="31"/>
      <c r="I202" s="31"/>
      <c r="J202" s="31"/>
      <c r="K202" s="31"/>
      <c r="L202" s="31"/>
      <c r="M202" s="31"/>
      <c r="N202" s="31"/>
      <c r="O202" s="31"/>
      <c r="P202" s="31"/>
      <c r="Q202" s="31"/>
      <c r="R202" s="31"/>
      <c r="S202" s="31"/>
      <c r="T202" s="31"/>
      <c r="U202" s="31"/>
      <c r="V202" s="31"/>
      <c r="W202" s="31"/>
      <c r="X202" s="31"/>
      <c r="Y202" s="31"/>
      <c r="Z202" s="31"/>
    </row>
    <row r="203" spans="1:26" ht="51.75" customHeight="1">
      <c r="A203" s="9">
        <v>137</v>
      </c>
      <c r="B203" s="9">
        <v>6</v>
      </c>
      <c r="C203" s="19" t="s">
        <v>81</v>
      </c>
      <c r="D203" s="7">
        <v>464000</v>
      </c>
      <c r="E203" s="7">
        <v>397672</v>
      </c>
      <c r="F203" s="7">
        <f t="shared" si="10"/>
        <v>66328</v>
      </c>
      <c r="G203" s="9"/>
      <c r="H203" s="31"/>
      <c r="I203" s="31"/>
      <c r="J203" s="31"/>
      <c r="K203" s="31"/>
      <c r="L203" s="31"/>
      <c r="M203" s="31"/>
      <c r="N203" s="31"/>
      <c r="O203" s="31"/>
      <c r="P203" s="31"/>
      <c r="Q203" s="31"/>
      <c r="R203" s="31"/>
      <c r="S203" s="31"/>
      <c r="T203" s="31"/>
      <c r="U203" s="31"/>
      <c r="V203" s="31"/>
      <c r="W203" s="31"/>
      <c r="X203" s="31"/>
      <c r="Y203" s="31"/>
      <c r="Z203" s="31"/>
    </row>
    <row r="204" spans="1:26" ht="66" customHeight="1">
      <c r="A204" s="9">
        <v>138</v>
      </c>
      <c r="B204" s="9">
        <v>7</v>
      </c>
      <c r="C204" s="19" t="s">
        <v>80</v>
      </c>
      <c r="D204" s="7">
        <v>353234.57299999997</v>
      </c>
      <c r="E204" s="7">
        <v>30000</v>
      </c>
      <c r="F204" s="7">
        <f t="shared" si="10"/>
        <v>323234.57299999997</v>
      </c>
      <c r="G204" s="9"/>
      <c r="H204" s="31"/>
      <c r="I204" s="31"/>
      <c r="J204" s="31"/>
      <c r="K204" s="31"/>
      <c r="L204" s="31"/>
      <c r="M204" s="31"/>
      <c r="N204" s="31"/>
      <c r="O204" s="31"/>
      <c r="P204" s="31"/>
      <c r="Q204" s="31"/>
      <c r="R204" s="31"/>
      <c r="S204" s="31"/>
      <c r="T204" s="31"/>
      <c r="U204" s="31"/>
      <c r="V204" s="31"/>
      <c r="W204" s="31"/>
      <c r="X204" s="31"/>
      <c r="Y204" s="31"/>
      <c r="Z204" s="31"/>
    </row>
    <row r="205" spans="1:26" s="235" customFormat="1" ht="60.75" customHeight="1">
      <c r="A205" s="287">
        <v>139</v>
      </c>
      <c r="B205" s="287">
        <v>8</v>
      </c>
      <c r="C205" s="288" t="s">
        <v>181</v>
      </c>
      <c r="D205" s="289">
        <v>1152450</v>
      </c>
      <c r="E205" s="289">
        <v>200</v>
      </c>
      <c r="F205" s="289">
        <f t="shared" si="10"/>
        <v>1152250</v>
      </c>
      <c r="G205" s="287"/>
      <c r="H205" s="290"/>
      <c r="I205" s="290"/>
      <c r="J205" s="290"/>
      <c r="K205" s="290"/>
      <c r="L205" s="290"/>
      <c r="M205" s="290"/>
      <c r="N205" s="290"/>
      <c r="O205" s="290"/>
      <c r="P205" s="290"/>
      <c r="Q205" s="290"/>
      <c r="R205" s="290"/>
      <c r="S205" s="290"/>
      <c r="T205" s="290"/>
      <c r="U205" s="290"/>
      <c r="V205" s="290"/>
      <c r="W205" s="290"/>
      <c r="X205" s="290"/>
      <c r="Y205" s="290"/>
      <c r="Z205" s="290"/>
    </row>
    <row r="206" spans="1:26" ht="79.5" customHeight="1">
      <c r="A206" s="9">
        <v>140</v>
      </c>
      <c r="B206" s="9">
        <v>9</v>
      </c>
      <c r="C206" s="19" t="s">
        <v>334</v>
      </c>
      <c r="D206" s="7">
        <v>82282</v>
      </c>
      <c r="E206" s="7">
        <v>12200</v>
      </c>
      <c r="F206" s="7">
        <f t="shared" si="10"/>
        <v>70082</v>
      </c>
      <c r="G206" s="9"/>
      <c r="H206" s="31"/>
      <c r="I206" s="31"/>
      <c r="J206" s="31"/>
      <c r="K206" s="31"/>
      <c r="L206" s="31"/>
      <c r="M206" s="31"/>
      <c r="N206" s="31"/>
      <c r="O206" s="31"/>
      <c r="P206" s="31"/>
      <c r="Q206" s="31"/>
      <c r="R206" s="31"/>
      <c r="S206" s="31"/>
      <c r="T206" s="31"/>
      <c r="U206" s="31"/>
      <c r="V206" s="31"/>
      <c r="W206" s="31"/>
      <c r="X206" s="31"/>
      <c r="Y206" s="31"/>
      <c r="Z206" s="31"/>
    </row>
    <row r="207" spans="1:26" ht="66.75" customHeight="1">
      <c r="A207" s="9">
        <v>141</v>
      </c>
      <c r="B207" s="9">
        <v>10</v>
      </c>
      <c r="C207" s="19" t="s">
        <v>287</v>
      </c>
      <c r="D207" s="7">
        <v>25578</v>
      </c>
      <c r="E207" s="7">
        <v>25578</v>
      </c>
      <c r="F207" s="7">
        <f t="shared" si="10"/>
        <v>0</v>
      </c>
      <c r="G207" s="9"/>
      <c r="H207" s="31"/>
      <c r="I207" s="31"/>
      <c r="J207" s="31"/>
      <c r="K207" s="31"/>
      <c r="L207" s="31"/>
      <c r="M207" s="31"/>
      <c r="N207" s="31"/>
      <c r="O207" s="31"/>
      <c r="P207" s="31"/>
      <c r="Q207" s="31"/>
      <c r="R207" s="31"/>
      <c r="S207" s="31"/>
      <c r="T207" s="31"/>
      <c r="U207" s="31"/>
      <c r="V207" s="31"/>
      <c r="W207" s="31"/>
      <c r="X207" s="31"/>
      <c r="Y207" s="31"/>
      <c r="Z207" s="31"/>
    </row>
    <row r="208" spans="1:26" ht="81.75" customHeight="1">
      <c r="A208" s="9">
        <v>142</v>
      </c>
      <c r="B208" s="9">
        <v>11</v>
      </c>
      <c r="C208" s="19" t="s">
        <v>335</v>
      </c>
      <c r="D208" s="7">
        <v>384500</v>
      </c>
      <c r="E208" s="7">
        <v>39500</v>
      </c>
      <c r="F208" s="7">
        <f t="shared" si="10"/>
        <v>345000</v>
      </c>
      <c r="G208" s="9"/>
      <c r="H208" s="31"/>
      <c r="I208" s="31"/>
      <c r="J208" s="31"/>
      <c r="K208" s="31"/>
      <c r="L208" s="31"/>
      <c r="M208" s="31"/>
      <c r="N208" s="31"/>
      <c r="O208" s="31"/>
      <c r="P208" s="31"/>
      <c r="Q208" s="31"/>
      <c r="R208" s="31"/>
      <c r="S208" s="31"/>
      <c r="T208" s="31"/>
      <c r="U208" s="31"/>
      <c r="V208" s="31"/>
      <c r="W208" s="31"/>
      <c r="X208" s="31"/>
      <c r="Y208" s="31"/>
      <c r="Z208" s="31"/>
    </row>
    <row r="209" spans="1:26" ht="18" customHeight="1">
      <c r="A209" s="9">
        <v>143</v>
      </c>
      <c r="B209" s="9">
        <v>12</v>
      </c>
      <c r="C209" s="26" t="s">
        <v>336</v>
      </c>
      <c r="D209" s="7">
        <v>224567</v>
      </c>
      <c r="E209" s="7">
        <f>20200+33500+48000</f>
        <v>101700</v>
      </c>
      <c r="F209" s="7">
        <f t="shared" si="10"/>
        <v>122867</v>
      </c>
      <c r="G209" s="9" t="s">
        <v>211</v>
      </c>
      <c r="H209" s="31"/>
      <c r="I209" s="31"/>
      <c r="J209" s="31"/>
      <c r="K209" s="31"/>
      <c r="L209" s="31"/>
      <c r="M209" s="31"/>
      <c r="N209" s="31"/>
      <c r="O209" s="31"/>
      <c r="P209" s="31"/>
      <c r="Q209" s="31"/>
      <c r="R209" s="31"/>
      <c r="S209" s="31"/>
      <c r="T209" s="31"/>
      <c r="U209" s="31"/>
      <c r="V209" s="31"/>
      <c r="W209" s="31"/>
      <c r="X209" s="31"/>
      <c r="Y209" s="31"/>
      <c r="Z209" s="31"/>
    </row>
    <row r="210" spans="1:26" ht="18" customHeight="1">
      <c r="A210" s="9">
        <v>144</v>
      </c>
      <c r="B210" s="9">
        <v>13</v>
      </c>
      <c r="C210" s="19" t="s">
        <v>337</v>
      </c>
      <c r="D210" s="7">
        <v>222765</v>
      </c>
      <c r="E210" s="7">
        <f>20200+38003</f>
        <v>58203</v>
      </c>
      <c r="F210" s="7">
        <f t="shared" si="10"/>
        <v>164562</v>
      </c>
      <c r="G210" s="9" t="s">
        <v>211</v>
      </c>
      <c r="H210" s="31"/>
      <c r="I210" s="31"/>
      <c r="J210" s="31"/>
      <c r="K210" s="31"/>
      <c r="L210" s="31"/>
      <c r="M210" s="31"/>
      <c r="N210" s="31"/>
      <c r="O210" s="31"/>
      <c r="P210" s="31"/>
      <c r="Q210" s="31"/>
      <c r="R210" s="31"/>
      <c r="S210" s="31"/>
      <c r="T210" s="31"/>
      <c r="U210" s="31"/>
      <c r="V210" s="31"/>
      <c r="W210" s="31"/>
      <c r="X210" s="31"/>
      <c r="Y210" s="31"/>
      <c r="Z210" s="31"/>
    </row>
    <row r="211" spans="1:26" ht="41.25" customHeight="1">
      <c r="A211" s="9">
        <v>145</v>
      </c>
      <c r="B211" s="9">
        <v>14</v>
      </c>
      <c r="C211" s="19" t="s">
        <v>338</v>
      </c>
      <c r="D211" s="7">
        <v>20000</v>
      </c>
      <c r="E211" s="7">
        <v>3000</v>
      </c>
      <c r="F211" s="7">
        <f t="shared" si="10"/>
        <v>17000</v>
      </c>
      <c r="G211" s="9"/>
      <c r="H211" s="31"/>
      <c r="I211" s="31"/>
      <c r="J211" s="31"/>
      <c r="K211" s="31"/>
      <c r="L211" s="31"/>
      <c r="M211" s="31"/>
      <c r="N211" s="31"/>
      <c r="O211" s="31"/>
      <c r="P211" s="31"/>
      <c r="Q211" s="31"/>
      <c r="R211" s="31"/>
      <c r="S211" s="31"/>
      <c r="T211" s="31"/>
      <c r="U211" s="31"/>
      <c r="V211" s="31"/>
      <c r="W211" s="31"/>
      <c r="X211" s="31"/>
      <c r="Y211" s="31"/>
      <c r="Z211" s="31"/>
    </row>
    <row r="212" spans="1:26" ht="41.25" customHeight="1">
      <c r="A212" s="9">
        <v>146</v>
      </c>
      <c r="B212" s="9">
        <v>15</v>
      </c>
      <c r="C212" s="19" t="s">
        <v>306</v>
      </c>
      <c r="D212" s="7">
        <v>20000</v>
      </c>
      <c r="E212" s="7">
        <v>19500</v>
      </c>
      <c r="F212" s="7">
        <f t="shared" si="10"/>
        <v>500</v>
      </c>
      <c r="G212" s="9"/>
      <c r="H212" s="31"/>
      <c r="I212" s="31"/>
      <c r="J212" s="31"/>
      <c r="K212" s="31"/>
      <c r="L212" s="31"/>
      <c r="M212" s="31"/>
      <c r="N212" s="31"/>
      <c r="O212" s="31"/>
      <c r="P212" s="31"/>
      <c r="Q212" s="31"/>
      <c r="R212" s="31"/>
      <c r="S212" s="31"/>
      <c r="T212" s="31"/>
      <c r="U212" s="31"/>
      <c r="V212" s="31"/>
      <c r="W212" s="31"/>
      <c r="X212" s="31"/>
      <c r="Y212" s="31"/>
      <c r="Z212" s="31"/>
    </row>
    <row r="213" spans="1:26" ht="41.25" customHeight="1">
      <c r="A213" s="9">
        <v>147</v>
      </c>
      <c r="B213" s="9">
        <v>16</v>
      </c>
      <c r="C213" s="19" t="s">
        <v>307</v>
      </c>
      <c r="D213" s="7">
        <v>90000</v>
      </c>
      <c r="E213" s="7">
        <v>70438</v>
      </c>
      <c r="F213" s="7">
        <f t="shared" si="10"/>
        <v>19562</v>
      </c>
      <c r="G213" s="9"/>
      <c r="H213" s="31"/>
      <c r="I213" s="31"/>
      <c r="J213" s="31"/>
      <c r="K213" s="31"/>
      <c r="L213" s="31"/>
      <c r="M213" s="31"/>
      <c r="N213" s="31"/>
      <c r="O213" s="31"/>
      <c r="P213" s="31"/>
      <c r="Q213" s="31"/>
      <c r="R213" s="31"/>
      <c r="S213" s="31"/>
      <c r="T213" s="31"/>
      <c r="U213" s="31"/>
      <c r="V213" s="31"/>
      <c r="W213" s="31"/>
      <c r="X213" s="31"/>
      <c r="Y213" s="31"/>
      <c r="Z213" s="31"/>
    </row>
    <row r="214" spans="1:26" ht="41.25" customHeight="1">
      <c r="A214" s="9">
        <v>148</v>
      </c>
      <c r="B214" s="9">
        <v>17</v>
      </c>
      <c r="C214" s="19" t="s">
        <v>339</v>
      </c>
      <c r="D214" s="7">
        <v>64452</v>
      </c>
      <c r="E214" s="7">
        <v>9600</v>
      </c>
      <c r="F214" s="7">
        <f t="shared" si="10"/>
        <v>54852</v>
      </c>
      <c r="G214" s="9"/>
      <c r="H214" s="31"/>
      <c r="I214" s="31"/>
      <c r="J214" s="31"/>
      <c r="K214" s="31"/>
      <c r="L214" s="31"/>
      <c r="M214" s="31"/>
      <c r="N214" s="31"/>
      <c r="O214" s="31"/>
      <c r="P214" s="31"/>
      <c r="Q214" s="31"/>
      <c r="R214" s="31"/>
      <c r="S214" s="31"/>
      <c r="T214" s="31"/>
      <c r="U214" s="31"/>
      <c r="V214" s="31"/>
      <c r="W214" s="31"/>
      <c r="X214" s="31"/>
      <c r="Y214" s="31"/>
      <c r="Z214" s="31"/>
    </row>
    <row r="215" spans="1:26" ht="41.25" customHeight="1">
      <c r="A215" s="9">
        <v>149</v>
      </c>
      <c r="B215" s="9">
        <v>18</v>
      </c>
      <c r="C215" s="19" t="s">
        <v>340</v>
      </c>
      <c r="D215" s="7">
        <v>316388</v>
      </c>
      <c r="E215" s="7">
        <v>140778</v>
      </c>
      <c r="F215" s="7">
        <f t="shared" si="10"/>
        <v>175610</v>
      </c>
      <c r="G215" s="9"/>
      <c r="H215" s="31"/>
      <c r="I215" s="31"/>
      <c r="J215" s="31"/>
      <c r="K215" s="31"/>
      <c r="L215" s="31"/>
      <c r="M215" s="31"/>
      <c r="N215" s="31"/>
      <c r="O215" s="31"/>
      <c r="P215" s="31"/>
      <c r="Q215" s="31"/>
      <c r="R215" s="31"/>
      <c r="S215" s="31"/>
      <c r="T215" s="31"/>
      <c r="U215" s="31"/>
      <c r="V215" s="31"/>
      <c r="W215" s="31"/>
      <c r="X215" s="31"/>
      <c r="Y215" s="31"/>
      <c r="Z215" s="31"/>
    </row>
    <row r="216" spans="1:26" ht="66.75" customHeight="1">
      <c r="A216" s="9">
        <v>150</v>
      </c>
      <c r="B216" s="9">
        <v>19</v>
      </c>
      <c r="C216" s="19" t="s">
        <v>341</v>
      </c>
      <c r="D216" s="7">
        <v>37000</v>
      </c>
      <c r="E216" s="7">
        <f>50+5500</f>
        <v>5550</v>
      </c>
      <c r="F216" s="7">
        <f t="shared" si="10"/>
        <v>31450</v>
      </c>
      <c r="G216" s="9"/>
      <c r="H216" s="31"/>
      <c r="I216" s="31"/>
      <c r="J216" s="31"/>
      <c r="K216" s="31"/>
      <c r="L216" s="31"/>
      <c r="M216" s="31"/>
      <c r="N216" s="31"/>
      <c r="O216" s="31"/>
      <c r="P216" s="31"/>
      <c r="Q216" s="31"/>
      <c r="R216" s="31"/>
      <c r="S216" s="31"/>
      <c r="T216" s="31"/>
      <c r="U216" s="31"/>
      <c r="V216" s="31"/>
      <c r="W216" s="31"/>
      <c r="X216" s="31"/>
      <c r="Y216" s="31"/>
      <c r="Z216" s="31"/>
    </row>
    <row r="217" spans="1:26" ht="60.75" customHeight="1">
      <c r="A217" s="9">
        <v>151</v>
      </c>
      <c r="B217" s="9">
        <v>20</v>
      </c>
      <c r="C217" s="19" t="s">
        <v>190</v>
      </c>
      <c r="D217" s="7">
        <v>214710</v>
      </c>
      <c r="E217" s="7">
        <v>100</v>
      </c>
      <c r="F217" s="7">
        <f t="shared" si="10"/>
        <v>214610</v>
      </c>
      <c r="G217" s="9"/>
      <c r="H217" s="31"/>
      <c r="I217" s="31"/>
      <c r="J217" s="31"/>
      <c r="K217" s="31"/>
      <c r="L217" s="31"/>
      <c r="M217" s="31"/>
      <c r="N217" s="31"/>
      <c r="O217" s="31"/>
      <c r="P217" s="31"/>
      <c r="Q217" s="31"/>
      <c r="R217" s="31"/>
      <c r="S217" s="31"/>
      <c r="T217" s="31"/>
      <c r="U217" s="31"/>
      <c r="V217" s="31"/>
      <c r="W217" s="31"/>
      <c r="X217" s="31"/>
      <c r="Y217" s="31"/>
      <c r="Z217" s="31"/>
    </row>
    <row r="218" spans="1:26" ht="18" customHeight="1">
      <c r="A218" s="9">
        <v>152</v>
      </c>
      <c r="B218" s="9">
        <v>21</v>
      </c>
      <c r="C218" s="19" t="s">
        <v>342</v>
      </c>
      <c r="D218" s="7">
        <v>14000</v>
      </c>
      <c r="E218" s="7">
        <v>14000</v>
      </c>
      <c r="F218" s="7">
        <f t="shared" si="10"/>
        <v>0</v>
      </c>
      <c r="G218" s="9"/>
      <c r="H218" s="31"/>
      <c r="I218" s="31"/>
      <c r="J218" s="31"/>
      <c r="K218" s="31"/>
      <c r="L218" s="31"/>
      <c r="M218" s="31"/>
      <c r="N218" s="31"/>
      <c r="O218" s="31"/>
      <c r="P218" s="31"/>
      <c r="Q218" s="31"/>
      <c r="R218" s="31"/>
      <c r="S218" s="31"/>
      <c r="T218" s="31"/>
      <c r="U218" s="31"/>
      <c r="V218" s="31"/>
      <c r="W218" s="31"/>
      <c r="X218" s="31"/>
      <c r="Y218" s="31"/>
      <c r="Z218" s="31"/>
    </row>
    <row r="219" spans="1:26" ht="64.5" customHeight="1">
      <c r="A219" s="9">
        <v>153</v>
      </c>
      <c r="B219" s="9">
        <v>22</v>
      </c>
      <c r="C219" s="19" t="s">
        <v>343</v>
      </c>
      <c r="D219" s="7">
        <v>52867</v>
      </c>
      <c r="E219" s="7">
        <f>10050+8000</f>
        <v>18050</v>
      </c>
      <c r="F219" s="7">
        <f t="shared" si="10"/>
        <v>34817</v>
      </c>
      <c r="G219" s="9"/>
      <c r="H219" s="31"/>
      <c r="I219" s="31"/>
      <c r="J219" s="31"/>
      <c r="K219" s="31"/>
      <c r="L219" s="31"/>
      <c r="M219" s="31"/>
      <c r="N219" s="31"/>
      <c r="O219" s="31"/>
      <c r="P219" s="31"/>
      <c r="Q219" s="31"/>
      <c r="R219" s="31"/>
      <c r="S219" s="31"/>
      <c r="T219" s="31"/>
      <c r="U219" s="31"/>
      <c r="V219" s="31"/>
      <c r="W219" s="31"/>
      <c r="X219" s="31"/>
      <c r="Y219" s="31"/>
      <c r="Z219" s="31"/>
    </row>
    <row r="220" spans="1:26" ht="39.75" customHeight="1">
      <c r="A220" s="40"/>
      <c r="B220" s="38"/>
      <c r="C220" s="38" t="s">
        <v>344</v>
      </c>
      <c r="D220" s="6">
        <f>+D221</f>
        <v>903447.30809099996</v>
      </c>
      <c r="E220" s="6">
        <f>+E221</f>
        <v>411100</v>
      </c>
      <c r="F220" s="6">
        <f>+F221</f>
        <v>547347.30809099996</v>
      </c>
      <c r="G220" s="38"/>
      <c r="H220" s="56"/>
      <c r="I220" s="56"/>
      <c r="J220" s="56"/>
      <c r="K220" s="56"/>
      <c r="L220" s="56"/>
      <c r="M220" s="56"/>
      <c r="N220" s="56"/>
      <c r="O220" s="56"/>
      <c r="P220" s="56"/>
      <c r="Q220" s="56"/>
      <c r="R220" s="56"/>
      <c r="S220" s="56"/>
      <c r="T220" s="56"/>
      <c r="U220" s="56"/>
      <c r="V220" s="56"/>
      <c r="W220" s="56"/>
      <c r="X220" s="56"/>
      <c r="Y220" s="56"/>
      <c r="Z220" s="56"/>
    </row>
    <row r="221" spans="1:26" ht="30" customHeight="1">
      <c r="A221" s="32"/>
      <c r="B221" s="4"/>
      <c r="C221" s="8" t="s">
        <v>345</v>
      </c>
      <c r="D221" s="5">
        <f>+SUM(D222:D231)</f>
        <v>903447.30809099996</v>
      </c>
      <c r="E221" s="5">
        <f>+SUM(E222:E231)</f>
        <v>411100</v>
      </c>
      <c r="F221" s="5">
        <f>+SUM(F222:F231)</f>
        <v>547347.30809099996</v>
      </c>
      <c r="G221" s="4"/>
      <c r="H221" s="32"/>
      <c r="I221" s="32"/>
      <c r="J221" s="32"/>
      <c r="K221" s="32"/>
      <c r="L221" s="32"/>
      <c r="M221" s="32"/>
      <c r="N221" s="32"/>
      <c r="O221" s="32"/>
      <c r="P221" s="32"/>
      <c r="Q221" s="32"/>
      <c r="R221" s="32"/>
      <c r="S221" s="32"/>
      <c r="T221" s="32"/>
      <c r="U221" s="32"/>
      <c r="V221" s="32"/>
      <c r="W221" s="32"/>
      <c r="X221" s="32"/>
      <c r="Y221" s="32"/>
      <c r="Z221" s="32"/>
    </row>
    <row r="222" spans="1:26" ht="18" customHeight="1">
      <c r="A222" s="31"/>
      <c r="B222" s="9">
        <v>1</v>
      </c>
      <c r="C222" s="10" t="s">
        <v>346</v>
      </c>
      <c r="D222" s="7">
        <v>138995</v>
      </c>
      <c r="E222" s="7">
        <v>36217</v>
      </c>
      <c r="F222" s="7">
        <f t="shared" ref="F222:F228" si="11">+D222-E222</f>
        <v>102778</v>
      </c>
      <c r="G222" s="9"/>
      <c r="H222" s="31"/>
      <c r="I222" s="31"/>
      <c r="J222" s="31"/>
      <c r="K222" s="31"/>
      <c r="L222" s="31"/>
      <c r="M222" s="31"/>
      <c r="N222" s="31"/>
      <c r="O222" s="31"/>
      <c r="P222" s="31"/>
      <c r="Q222" s="31"/>
      <c r="R222" s="31"/>
      <c r="S222" s="31"/>
      <c r="T222" s="31"/>
      <c r="U222" s="31"/>
      <c r="V222" s="31"/>
      <c r="W222" s="31"/>
      <c r="X222" s="31"/>
      <c r="Y222" s="31"/>
      <c r="Z222" s="31"/>
    </row>
    <row r="223" spans="1:26" ht="18" customHeight="1">
      <c r="A223" s="31"/>
      <c r="B223" s="9">
        <v>2</v>
      </c>
      <c r="C223" s="10" t="s">
        <v>347</v>
      </c>
      <c r="D223" s="7">
        <v>165384</v>
      </c>
      <c r="E223" s="7">
        <v>15000</v>
      </c>
      <c r="F223" s="7">
        <f t="shared" si="11"/>
        <v>150384</v>
      </c>
      <c r="G223" s="9"/>
      <c r="H223" s="31"/>
      <c r="I223" s="31"/>
      <c r="J223" s="31"/>
      <c r="K223" s="31"/>
      <c r="L223" s="31"/>
      <c r="M223" s="31"/>
      <c r="N223" s="31"/>
      <c r="O223" s="31"/>
      <c r="P223" s="31"/>
      <c r="Q223" s="31"/>
      <c r="R223" s="31"/>
      <c r="S223" s="31"/>
      <c r="T223" s="31"/>
      <c r="U223" s="31"/>
      <c r="V223" s="31"/>
      <c r="W223" s="31"/>
      <c r="X223" s="31"/>
      <c r="Y223" s="31"/>
      <c r="Z223" s="31"/>
    </row>
    <row r="224" spans="1:26" ht="18" customHeight="1">
      <c r="A224" s="31"/>
      <c r="B224" s="9">
        <v>3</v>
      </c>
      <c r="C224" s="10" t="s">
        <v>348</v>
      </c>
      <c r="D224" s="7">
        <v>102697</v>
      </c>
      <c r="E224" s="7">
        <v>21367</v>
      </c>
      <c r="F224" s="7">
        <f t="shared" si="11"/>
        <v>81330</v>
      </c>
      <c r="G224" s="9"/>
      <c r="H224" s="31"/>
      <c r="I224" s="31"/>
      <c r="J224" s="31"/>
      <c r="K224" s="31"/>
      <c r="L224" s="31"/>
      <c r="M224" s="31"/>
      <c r="N224" s="31"/>
      <c r="O224" s="31"/>
      <c r="P224" s="31"/>
      <c r="Q224" s="31"/>
      <c r="R224" s="31"/>
      <c r="S224" s="31"/>
      <c r="T224" s="31"/>
      <c r="U224" s="31"/>
      <c r="V224" s="31"/>
      <c r="W224" s="31"/>
      <c r="X224" s="31"/>
      <c r="Y224" s="31"/>
      <c r="Z224" s="31"/>
    </row>
    <row r="225" spans="1:26" ht="18" customHeight="1">
      <c r="A225" s="31"/>
      <c r="B225" s="9">
        <v>4</v>
      </c>
      <c r="C225" s="10" t="s">
        <v>349</v>
      </c>
      <c r="D225" s="7">
        <v>69</v>
      </c>
      <c r="E225" s="7">
        <v>69</v>
      </c>
      <c r="F225" s="7">
        <f t="shared" si="11"/>
        <v>0</v>
      </c>
      <c r="G225" s="9"/>
      <c r="H225" s="31"/>
      <c r="I225" s="31"/>
      <c r="J225" s="31"/>
      <c r="K225" s="31"/>
      <c r="L225" s="31"/>
      <c r="M225" s="31"/>
      <c r="N225" s="31"/>
      <c r="O225" s="31"/>
      <c r="P225" s="31"/>
      <c r="Q225" s="31"/>
      <c r="R225" s="31"/>
      <c r="S225" s="31"/>
      <c r="T225" s="31"/>
      <c r="U225" s="31"/>
      <c r="V225" s="31"/>
      <c r="W225" s="31"/>
      <c r="X225" s="31"/>
      <c r="Y225" s="31"/>
      <c r="Z225" s="31"/>
    </row>
    <row r="226" spans="1:26" ht="18" customHeight="1">
      <c r="A226" s="31"/>
      <c r="B226" s="9">
        <v>5</v>
      </c>
      <c r="C226" s="10" t="s">
        <v>350</v>
      </c>
      <c r="D226" s="7">
        <v>1966</v>
      </c>
      <c r="E226" s="7">
        <v>67</v>
      </c>
      <c r="F226" s="7">
        <f t="shared" si="11"/>
        <v>1899</v>
      </c>
      <c r="G226" s="9"/>
      <c r="H226" s="31"/>
      <c r="I226" s="31"/>
      <c r="J226" s="31"/>
      <c r="K226" s="31"/>
      <c r="L226" s="31"/>
      <c r="M226" s="31"/>
      <c r="N226" s="31"/>
      <c r="O226" s="31"/>
      <c r="P226" s="31"/>
      <c r="Q226" s="31"/>
      <c r="R226" s="31"/>
      <c r="S226" s="31"/>
      <c r="T226" s="31"/>
      <c r="U226" s="31"/>
      <c r="V226" s="31"/>
      <c r="W226" s="31"/>
      <c r="X226" s="31"/>
      <c r="Y226" s="31"/>
      <c r="Z226" s="31"/>
    </row>
    <row r="227" spans="1:26" ht="18" customHeight="1">
      <c r="A227" s="31"/>
      <c r="B227" s="9">
        <v>6</v>
      </c>
      <c r="C227" s="10" t="s">
        <v>351</v>
      </c>
      <c r="D227" s="7">
        <v>280</v>
      </c>
      <c r="E227" s="7">
        <v>35</v>
      </c>
      <c r="F227" s="7">
        <f t="shared" si="11"/>
        <v>245</v>
      </c>
      <c r="G227" s="9"/>
      <c r="H227" s="31"/>
      <c r="I227" s="31"/>
      <c r="J227" s="31"/>
      <c r="K227" s="31"/>
      <c r="L227" s="31"/>
      <c r="M227" s="31"/>
      <c r="N227" s="31"/>
      <c r="O227" s="31"/>
      <c r="P227" s="31"/>
      <c r="Q227" s="31"/>
      <c r="R227" s="31"/>
      <c r="S227" s="31"/>
      <c r="T227" s="31"/>
      <c r="U227" s="31"/>
      <c r="V227" s="31"/>
      <c r="W227" s="31"/>
      <c r="X227" s="31"/>
      <c r="Y227" s="31"/>
      <c r="Z227" s="31"/>
    </row>
    <row r="228" spans="1:26" ht="18" customHeight="1">
      <c r="A228" s="31"/>
      <c r="B228" s="9">
        <v>7</v>
      </c>
      <c r="C228" s="10" t="s">
        <v>352</v>
      </c>
      <c r="D228" s="7">
        <v>34731.308091000014</v>
      </c>
      <c r="E228" s="7">
        <v>7607</v>
      </c>
      <c r="F228" s="7">
        <f t="shared" si="11"/>
        <v>27124.308091000014</v>
      </c>
      <c r="G228" s="9"/>
      <c r="H228" s="31"/>
      <c r="I228" s="31"/>
      <c r="J228" s="31"/>
      <c r="K228" s="31"/>
      <c r="L228" s="31"/>
      <c r="M228" s="31"/>
      <c r="N228" s="31"/>
      <c r="O228" s="31"/>
      <c r="P228" s="31"/>
      <c r="Q228" s="31"/>
      <c r="R228" s="31"/>
      <c r="S228" s="31"/>
      <c r="T228" s="31"/>
      <c r="U228" s="31"/>
      <c r="V228" s="31"/>
      <c r="W228" s="31"/>
      <c r="X228" s="31"/>
      <c r="Y228" s="31"/>
      <c r="Z228" s="31"/>
    </row>
    <row r="229" spans="1:26" ht="18" customHeight="1">
      <c r="A229" s="31"/>
      <c r="B229" s="9">
        <v>8</v>
      </c>
      <c r="C229" s="10" t="s">
        <v>353</v>
      </c>
      <c r="D229" s="7">
        <v>252723</v>
      </c>
      <c r="E229" s="7">
        <v>307723</v>
      </c>
      <c r="F229" s="7"/>
      <c r="G229" s="9" t="s">
        <v>354</v>
      </c>
      <c r="H229" s="31"/>
      <c r="I229" s="31"/>
      <c r="J229" s="31"/>
      <c r="K229" s="31"/>
      <c r="L229" s="31"/>
      <c r="M229" s="31"/>
      <c r="N229" s="31"/>
      <c r="O229" s="31"/>
      <c r="P229" s="31"/>
      <c r="Q229" s="31"/>
      <c r="R229" s="31"/>
      <c r="S229" s="31"/>
      <c r="T229" s="31"/>
      <c r="U229" s="31"/>
      <c r="V229" s="31"/>
      <c r="W229" s="31"/>
      <c r="X229" s="31"/>
      <c r="Y229" s="31"/>
      <c r="Z229" s="31"/>
    </row>
    <row r="230" spans="1:26" ht="18" customHeight="1">
      <c r="A230" s="31"/>
      <c r="B230" s="9">
        <v>9</v>
      </c>
      <c r="C230" s="10" t="s">
        <v>355</v>
      </c>
      <c r="D230" s="7">
        <v>185602</v>
      </c>
      <c r="E230" s="7">
        <v>22715</v>
      </c>
      <c r="F230" s="7">
        <f>+D230-E230</f>
        <v>162887</v>
      </c>
      <c r="G230" s="9"/>
      <c r="H230" s="31"/>
      <c r="I230" s="31"/>
      <c r="J230" s="31"/>
      <c r="K230" s="31"/>
      <c r="L230" s="31"/>
      <c r="M230" s="31"/>
      <c r="N230" s="31"/>
      <c r="O230" s="31"/>
      <c r="P230" s="31"/>
      <c r="Q230" s="31"/>
      <c r="R230" s="31"/>
      <c r="S230" s="31"/>
      <c r="T230" s="31"/>
      <c r="U230" s="31"/>
      <c r="V230" s="31"/>
      <c r="W230" s="31"/>
      <c r="X230" s="31"/>
      <c r="Y230" s="31"/>
      <c r="Z230" s="31"/>
    </row>
    <row r="231" spans="1:26" ht="18" customHeight="1">
      <c r="A231" s="31"/>
      <c r="B231" s="9">
        <v>10</v>
      </c>
      <c r="C231" s="10" t="s">
        <v>356</v>
      </c>
      <c r="D231" s="7">
        <v>21000</v>
      </c>
      <c r="E231" s="7">
        <v>300</v>
      </c>
      <c r="F231" s="7">
        <f>+D231-E231</f>
        <v>20700</v>
      </c>
      <c r="G231" s="9"/>
      <c r="H231" s="31"/>
      <c r="I231" s="31"/>
      <c r="J231" s="31"/>
      <c r="K231" s="31"/>
      <c r="L231" s="31"/>
      <c r="M231" s="31"/>
      <c r="N231" s="31"/>
      <c r="O231" s="31"/>
      <c r="P231" s="31"/>
      <c r="Q231" s="31"/>
      <c r="R231" s="31"/>
      <c r="S231" s="31"/>
      <c r="T231" s="31"/>
      <c r="U231" s="31"/>
      <c r="V231" s="31"/>
      <c r="W231" s="31"/>
      <c r="X231" s="31"/>
      <c r="Y231" s="31"/>
      <c r="Z231" s="31"/>
    </row>
    <row r="232" spans="1:26" ht="18" customHeight="1">
      <c r="A232" s="31"/>
      <c r="B232" s="11"/>
      <c r="C232" s="2"/>
      <c r="D232" s="24"/>
      <c r="E232" s="24"/>
      <c r="F232" s="24"/>
      <c r="G232" s="11"/>
      <c r="H232" s="31"/>
      <c r="I232" s="31"/>
      <c r="J232" s="31"/>
      <c r="K232" s="31"/>
      <c r="L232" s="31"/>
      <c r="M232" s="31"/>
      <c r="N232" s="31"/>
      <c r="O232" s="31"/>
      <c r="P232" s="31"/>
      <c r="Q232" s="31"/>
      <c r="R232" s="31"/>
      <c r="S232" s="31"/>
      <c r="T232" s="31"/>
      <c r="U232" s="31"/>
      <c r="V232" s="31"/>
      <c r="W232" s="31"/>
      <c r="X232" s="31"/>
      <c r="Y232" s="31"/>
      <c r="Z232" s="31"/>
    </row>
    <row r="233" spans="1:26" ht="18" customHeight="1">
      <c r="A233" s="31"/>
      <c r="B233" s="11"/>
      <c r="C233" s="2"/>
      <c r="D233" s="24"/>
      <c r="E233" s="24"/>
      <c r="F233" s="24"/>
      <c r="G233" s="11"/>
      <c r="H233" s="31"/>
      <c r="I233" s="31"/>
      <c r="J233" s="31"/>
      <c r="K233" s="31"/>
      <c r="L233" s="31"/>
      <c r="M233" s="31"/>
      <c r="N233" s="31"/>
      <c r="O233" s="31"/>
      <c r="P233" s="31"/>
      <c r="Q233" s="31"/>
      <c r="R233" s="31"/>
      <c r="S233" s="31"/>
      <c r="T233" s="31"/>
      <c r="U233" s="31"/>
      <c r="V233" s="31"/>
      <c r="W233" s="31"/>
      <c r="X233" s="31"/>
      <c r="Y233" s="31"/>
      <c r="Z233" s="31"/>
    </row>
    <row r="234" spans="1:26" ht="18" customHeight="1">
      <c r="A234" s="31"/>
      <c r="B234" s="11"/>
      <c r="C234" s="2"/>
      <c r="D234" s="24"/>
      <c r="E234" s="24"/>
      <c r="F234" s="24"/>
      <c r="G234" s="11"/>
      <c r="H234" s="31"/>
      <c r="I234" s="31"/>
      <c r="J234" s="31"/>
      <c r="K234" s="31"/>
      <c r="L234" s="31"/>
      <c r="M234" s="31"/>
      <c r="N234" s="31"/>
      <c r="O234" s="31"/>
      <c r="P234" s="31"/>
      <c r="Q234" s="31"/>
      <c r="R234" s="31"/>
      <c r="S234" s="31"/>
      <c r="T234" s="31"/>
      <c r="U234" s="31"/>
      <c r="V234" s="31"/>
      <c r="W234" s="31"/>
      <c r="X234" s="31"/>
      <c r="Y234" s="31"/>
      <c r="Z234" s="31"/>
    </row>
    <row r="235" spans="1:26" ht="18" customHeight="1">
      <c r="A235" s="31"/>
      <c r="B235" s="11"/>
      <c r="C235" s="2"/>
      <c r="D235" s="24"/>
      <c r="E235" s="24"/>
      <c r="F235" s="24"/>
      <c r="G235" s="11"/>
      <c r="H235" s="31"/>
      <c r="I235" s="31"/>
      <c r="J235" s="31"/>
      <c r="K235" s="31"/>
      <c r="L235" s="31"/>
      <c r="M235" s="31"/>
      <c r="N235" s="31"/>
      <c r="O235" s="31"/>
      <c r="P235" s="31"/>
      <c r="Q235" s="31"/>
      <c r="R235" s="31"/>
      <c r="S235" s="31"/>
      <c r="T235" s="31"/>
      <c r="U235" s="31"/>
      <c r="V235" s="31"/>
      <c r="W235" s="31"/>
      <c r="X235" s="31"/>
      <c r="Y235" s="31"/>
      <c r="Z235" s="31"/>
    </row>
    <row r="236" spans="1:26" ht="18" customHeight="1">
      <c r="A236" s="31"/>
      <c r="B236" s="11"/>
      <c r="C236" s="2"/>
      <c r="D236" s="24"/>
      <c r="E236" s="24"/>
      <c r="F236" s="24"/>
      <c r="G236" s="11"/>
      <c r="H236" s="31"/>
      <c r="I236" s="31"/>
      <c r="J236" s="31"/>
      <c r="K236" s="31"/>
      <c r="L236" s="31"/>
      <c r="M236" s="31"/>
      <c r="N236" s="31"/>
      <c r="O236" s="31"/>
      <c r="P236" s="31"/>
      <c r="Q236" s="31"/>
      <c r="R236" s="31"/>
      <c r="S236" s="31"/>
      <c r="T236" s="31"/>
      <c r="U236" s="31"/>
      <c r="V236" s="31"/>
      <c r="W236" s="31"/>
      <c r="X236" s="31"/>
      <c r="Y236" s="31"/>
      <c r="Z236" s="31"/>
    </row>
    <row r="237" spans="1:26" ht="18" customHeight="1">
      <c r="A237" s="31"/>
      <c r="B237" s="11"/>
      <c r="C237" s="2"/>
      <c r="D237" s="24"/>
      <c r="E237" s="24"/>
      <c r="F237" s="24"/>
      <c r="G237" s="11"/>
      <c r="H237" s="31"/>
      <c r="I237" s="31"/>
      <c r="J237" s="31"/>
      <c r="K237" s="31"/>
      <c r="L237" s="31"/>
      <c r="M237" s="31"/>
      <c r="N237" s="31"/>
      <c r="O237" s="31"/>
      <c r="P237" s="31"/>
      <c r="Q237" s="31"/>
      <c r="R237" s="31"/>
      <c r="S237" s="31"/>
      <c r="T237" s="31"/>
      <c r="U237" s="31"/>
      <c r="V237" s="31"/>
      <c r="W237" s="31"/>
      <c r="X237" s="31"/>
      <c r="Y237" s="31"/>
      <c r="Z237" s="31"/>
    </row>
    <row r="238" spans="1:26" ht="18" customHeight="1">
      <c r="A238" s="31"/>
      <c r="B238" s="11"/>
      <c r="C238" s="2"/>
      <c r="D238" s="24"/>
      <c r="E238" s="24"/>
      <c r="F238" s="24"/>
      <c r="G238" s="11"/>
      <c r="H238" s="31"/>
      <c r="I238" s="31"/>
      <c r="J238" s="31"/>
      <c r="K238" s="31"/>
      <c r="L238" s="31"/>
      <c r="M238" s="31"/>
      <c r="N238" s="31"/>
      <c r="O238" s="31"/>
      <c r="P238" s="31"/>
      <c r="Q238" s="31"/>
      <c r="R238" s="31"/>
      <c r="S238" s="31"/>
      <c r="T238" s="31"/>
      <c r="U238" s="31"/>
      <c r="V238" s="31"/>
      <c r="W238" s="31"/>
      <c r="X238" s="31"/>
      <c r="Y238" s="31"/>
      <c r="Z238" s="31"/>
    </row>
    <row r="239" spans="1:26" ht="18" customHeight="1">
      <c r="A239" s="31"/>
      <c r="B239" s="11"/>
      <c r="C239" s="2"/>
      <c r="D239" s="24"/>
      <c r="E239" s="24"/>
      <c r="F239" s="24"/>
      <c r="G239" s="11"/>
      <c r="H239" s="31"/>
      <c r="I239" s="31"/>
      <c r="J239" s="31"/>
      <c r="K239" s="31"/>
      <c r="L239" s="31"/>
      <c r="M239" s="31"/>
      <c r="N239" s="31"/>
      <c r="O239" s="31"/>
      <c r="P239" s="31"/>
      <c r="Q239" s="31"/>
      <c r="R239" s="31"/>
      <c r="S239" s="31"/>
      <c r="T239" s="31"/>
      <c r="U239" s="31"/>
      <c r="V239" s="31"/>
      <c r="W239" s="31"/>
      <c r="X239" s="31"/>
      <c r="Y239" s="31"/>
      <c r="Z239" s="31"/>
    </row>
    <row r="240" spans="1:26" ht="18" customHeight="1">
      <c r="A240" s="31"/>
      <c r="B240" s="11"/>
      <c r="C240" s="2"/>
      <c r="D240" s="24"/>
      <c r="E240" s="24"/>
      <c r="F240" s="24"/>
      <c r="G240" s="11"/>
      <c r="H240" s="31"/>
      <c r="I240" s="31"/>
      <c r="J240" s="31"/>
      <c r="K240" s="31"/>
      <c r="L240" s="31"/>
      <c r="M240" s="31"/>
      <c r="N240" s="31"/>
      <c r="O240" s="31"/>
      <c r="P240" s="31"/>
      <c r="Q240" s="31"/>
      <c r="R240" s="31"/>
      <c r="S240" s="31"/>
      <c r="T240" s="31"/>
      <c r="U240" s="31"/>
      <c r="V240" s="31"/>
      <c r="W240" s="31"/>
      <c r="X240" s="31"/>
      <c r="Y240" s="31"/>
      <c r="Z240" s="31"/>
    </row>
    <row r="241" spans="1:26" ht="18" customHeight="1">
      <c r="A241" s="31"/>
      <c r="B241" s="11"/>
      <c r="C241" s="2"/>
      <c r="D241" s="24"/>
      <c r="E241" s="24"/>
      <c r="F241" s="24"/>
      <c r="G241" s="11"/>
      <c r="H241" s="31"/>
      <c r="I241" s="31"/>
      <c r="J241" s="31"/>
      <c r="K241" s="31"/>
      <c r="L241" s="31"/>
      <c r="M241" s="31"/>
      <c r="N241" s="31"/>
      <c r="O241" s="31"/>
      <c r="P241" s="31"/>
      <c r="Q241" s="31"/>
      <c r="R241" s="31"/>
      <c r="S241" s="31"/>
      <c r="T241" s="31"/>
      <c r="U241" s="31"/>
      <c r="V241" s="31"/>
      <c r="W241" s="31"/>
      <c r="X241" s="31"/>
      <c r="Y241" s="31"/>
      <c r="Z241" s="31"/>
    </row>
    <row r="242" spans="1:26" ht="18" customHeight="1">
      <c r="A242" s="31"/>
      <c r="B242" s="11"/>
      <c r="C242" s="2"/>
      <c r="D242" s="24"/>
      <c r="E242" s="24"/>
      <c r="F242" s="24"/>
      <c r="G242" s="11"/>
      <c r="H242" s="31"/>
      <c r="I242" s="31"/>
      <c r="J242" s="31"/>
      <c r="K242" s="31"/>
      <c r="L242" s="31"/>
      <c r="M242" s="31"/>
      <c r="N242" s="31"/>
      <c r="O242" s="31"/>
      <c r="P242" s="31"/>
      <c r="Q242" s="31"/>
      <c r="R242" s="31"/>
      <c r="S242" s="31"/>
      <c r="T242" s="31"/>
      <c r="U242" s="31"/>
      <c r="V242" s="31"/>
      <c r="W242" s="31"/>
      <c r="X242" s="31"/>
      <c r="Y242" s="31"/>
      <c r="Z242" s="31"/>
    </row>
    <row r="243" spans="1:26" ht="18" customHeight="1">
      <c r="A243" s="31"/>
      <c r="B243" s="11"/>
      <c r="C243" s="2"/>
      <c r="D243" s="24"/>
      <c r="E243" s="24"/>
      <c r="F243" s="24"/>
      <c r="G243" s="11"/>
      <c r="H243" s="31"/>
      <c r="I243" s="31"/>
      <c r="J243" s="31"/>
      <c r="K243" s="31"/>
      <c r="L243" s="31"/>
      <c r="M243" s="31"/>
      <c r="N243" s="31"/>
      <c r="O243" s="31"/>
      <c r="P243" s="31"/>
      <c r="Q243" s="31"/>
      <c r="R243" s="31"/>
      <c r="S243" s="31"/>
      <c r="T243" s="31"/>
      <c r="U243" s="31"/>
      <c r="V243" s="31"/>
      <c r="W243" s="31"/>
      <c r="X243" s="31"/>
      <c r="Y243" s="31"/>
      <c r="Z243" s="31"/>
    </row>
    <row r="244" spans="1:26" ht="18" customHeight="1">
      <c r="A244" s="31"/>
      <c r="B244" s="11"/>
      <c r="C244" s="2"/>
      <c r="D244" s="24"/>
      <c r="E244" s="24"/>
      <c r="F244" s="24"/>
      <c r="G244" s="11"/>
      <c r="H244" s="31"/>
      <c r="I244" s="31"/>
      <c r="J244" s="31"/>
      <c r="K244" s="31"/>
      <c r="L244" s="31"/>
      <c r="M244" s="31"/>
      <c r="N244" s="31"/>
      <c r="O244" s="31"/>
      <c r="P244" s="31"/>
      <c r="Q244" s="31"/>
      <c r="R244" s="31"/>
      <c r="S244" s="31"/>
      <c r="T244" s="31"/>
      <c r="U244" s="31"/>
      <c r="V244" s="31"/>
      <c r="W244" s="31"/>
      <c r="X244" s="31"/>
      <c r="Y244" s="31"/>
      <c r="Z244" s="31"/>
    </row>
    <row r="245" spans="1:26" ht="18" customHeight="1">
      <c r="A245" s="31"/>
      <c r="B245" s="11"/>
      <c r="C245" s="2"/>
      <c r="D245" s="24"/>
      <c r="E245" s="24"/>
      <c r="F245" s="24"/>
      <c r="G245" s="11"/>
      <c r="H245" s="31"/>
      <c r="I245" s="31"/>
      <c r="J245" s="31"/>
      <c r="K245" s="31"/>
      <c r="L245" s="31"/>
      <c r="M245" s="31"/>
      <c r="N245" s="31"/>
      <c r="O245" s="31"/>
      <c r="P245" s="31"/>
      <c r="Q245" s="31"/>
      <c r="R245" s="31"/>
      <c r="S245" s="31"/>
      <c r="T245" s="31"/>
      <c r="U245" s="31"/>
      <c r="V245" s="31"/>
      <c r="W245" s="31"/>
      <c r="X245" s="31"/>
      <c r="Y245" s="31"/>
      <c r="Z245" s="31"/>
    </row>
    <row r="246" spans="1:26" ht="18" customHeight="1">
      <c r="A246" s="31"/>
      <c r="B246" s="11"/>
      <c r="C246" s="2"/>
      <c r="D246" s="24"/>
      <c r="E246" s="24"/>
      <c r="F246" s="24"/>
      <c r="G246" s="11"/>
      <c r="H246" s="31"/>
      <c r="I246" s="31"/>
      <c r="J246" s="31"/>
      <c r="K246" s="31"/>
      <c r="L246" s="31"/>
      <c r="M246" s="31"/>
      <c r="N246" s="31"/>
      <c r="O246" s="31"/>
      <c r="P246" s="31"/>
      <c r="Q246" s="31"/>
      <c r="R246" s="31"/>
      <c r="S246" s="31"/>
      <c r="T246" s="31"/>
      <c r="U246" s="31"/>
      <c r="V246" s="31"/>
      <c r="W246" s="31"/>
      <c r="X246" s="31"/>
      <c r="Y246" s="31"/>
      <c r="Z246" s="31"/>
    </row>
    <row r="247" spans="1:26" ht="18" customHeight="1">
      <c r="A247" s="31"/>
      <c r="B247" s="11"/>
      <c r="C247" s="2"/>
      <c r="D247" s="24"/>
      <c r="E247" s="24"/>
      <c r="F247" s="24"/>
      <c r="G247" s="11"/>
      <c r="H247" s="31"/>
      <c r="I247" s="31"/>
      <c r="J247" s="31"/>
      <c r="K247" s="31"/>
      <c r="L247" s="31"/>
      <c r="M247" s="31"/>
      <c r="N247" s="31"/>
      <c r="O247" s="31"/>
      <c r="P247" s="31"/>
      <c r="Q247" s="31"/>
      <c r="R247" s="31"/>
      <c r="S247" s="31"/>
      <c r="T247" s="31"/>
      <c r="U247" s="31"/>
      <c r="V247" s="31"/>
      <c r="W247" s="31"/>
      <c r="X247" s="31"/>
      <c r="Y247" s="31"/>
      <c r="Z247" s="31"/>
    </row>
    <row r="248" spans="1:26" ht="18" customHeight="1">
      <c r="A248" s="31"/>
      <c r="B248" s="11"/>
      <c r="C248" s="2"/>
      <c r="D248" s="24"/>
      <c r="E248" s="24"/>
      <c r="F248" s="24"/>
      <c r="G248" s="11"/>
      <c r="H248" s="31"/>
      <c r="I248" s="31"/>
      <c r="J248" s="31"/>
      <c r="K248" s="31"/>
      <c r="L248" s="31"/>
      <c r="M248" s="31"/>
      <c r="N248" s="31"/>
      <c r="O248" s="31"/>
      <c r="P248" s="31"/>
      <c r="Q248" s="31"/>
      <c r="R248" s="31"/>
      <c r="S248" s="31"/>
      <c r="T248" s="31"/>
      <c r="U248" s="31"/>
      <c r="V248" s="31"/>
      <c r="W248" s="31"/>
      <c r="X248" s="31"/>
      <c r="Y248" s="31"/>
      <c r="Z248" s="31"/>
    </row>
    <row r="249" spans="1:26" ht="18" customHeight="1">
      <c r="A249" s="31"/>
      <c r="B249" s="11"/>
      <c r="C249" s="2"/>
      <c r="D249" s="24"/>
      <c r="E249" s="24"/>
      <c r="F249" s="24"/>
      <c r="G249" s="11"/>
      <c r="H249" s="31"/>
      <c r="I249" s="31"/>
      <c r="J249" s="31"/>
      <c r="K249" s="31"/>
      <c r="L249" s="31"/>
      <c r="M249" s="31"/>
      <c r="N249" s="31"/>
      <c r="O249" s="31"/>
      <c r="P249" s="31"/>
      <c r="Q249" s="31"/>
      <c r="R249" s="31"/>
      <c r="S249" s="31"/>
      <c r="T249" s="31"/>
      <c r="U249" s="31"/>
      <c r="V249" s="31"/>
      <c r="W249" s="31"/>
      <c r="X249" s="31"/>
      <c r="Y249" s="31"/>
      <c r="Z249" s="31"/>
    </row>
    <row r="250" spans="1:26" ht="18" customHeight="1">
      <c r="A250" s="31"/>
      <c r="B250" s="11"/>
      <c r="C250" s="2"/>
      <c r="D250" s="24"/>
      <c r="E250" s="24"/>
      <c r="F250" s="24"/>
      <c r="G250" s="11"/>
      <c r="H250" s="31"/>
      <c r="I250" s="31"/>
      <c r="J250" s="31"/>
      <c r="K250" s="31"/>
      <c r="L250" s="31"/>
      <c r="M250" s="31"/>
      <c r="N250" s="31"/>
      <c r="O250" s="31"/>
      <c r="P250" s="31"/>
      <c r="Q250" s="31"/>
      <c r="R250" s="31"/>
      <c r="S250" s="31"/>
      <c r="T250" s="31"/>
      <c r="U250" s="31"/>
      <c r="V250" s="31"/>
      <c r="W250" s="31"/>
      <c r="X250" s="31"/>
      <c r="Y250" s="31"/>
      <c r="Z250" s="31"/>
    </row>
    <row r="251" spans="1:26" ht="18" customHeight="1">
      <c r="A251" s="31"/>
      <c r="B251" s="11"/>
      <c r="C251" s="2"/>
      <c r="D251" s="24"/>
      <c r="E251" s="24"/>
      <c r="F251" s="24"/>
      <c r="G251" s="11"/>
      <c r="H251" s="31"/>
      <c r="I251" s="31"/>
      <c r="J251" s="31"/>
      <c r="K251" s="31"/>
      <c r="L251" s="31"/>
      <c r="M251" s="31"/>
      <c r="N251" s="31"/>
      <c r="O251" s="31"/>
      <c r="P251" s="31"/>
      <c r="Q251" s="31"/>
      <c r="R251" s="31"/>
      <c r="S251" s="31"/>
      <c r="T251" s="31"/>
      <c r="U251" s="31"/>
      <c r="V251" s="31"/>
      <c r="W251" s="31"/>
      <c r="X251" s="31"/>
      <c r="Y251" s="31"/>
      <c r="Z251" s="31"/>
    </row>
    <row r="252" spans="1:26" ht="18" customHeight="1">
      <c r="A252" s="31"/>
      <c r="B252" s="11"/>
      <c r="C252" s="2"/>
      <c r="D252" s="24"/>
      <c r="E252" s="24"/>
      <c r="F252" s="24"/>
      <c r="G252" s="11"/>
      <c r="H252" s="31"/>
      <c r="I252" s="31"/>
      <c r="J252" s="31"/>
      <c r="K252" s="31"/>
      <c r="L252" s="31"/>
      <c r="M252" s="31"/>
      <c r="N252" s="31"/>
      <c r="O252" s="31"/>
      <c r="P252" s="31"/>
      <c r="Q252" s="31"/>
      <c r="R252" s="31"/>
      <c r="S252" s="31"/>
      <c r="T252" s="31"/>
      <c r="U252" s="31"/>
      <c r="V252" s="31"/>
      <c r="W252" s="31"/>
      <c r="X252" s="31"/>
      <c r="Y252" s="31"/>
      <c r="Z252" s="31"/>
    </row>
    <row r="253" spans="1:26" ht="18" customHeight="1">
      <c r="A253" s="31"/>
      <c r="B253" s="11"/>
      <c r="C253" s="2"/>
      <c r="D253" s="24"/>
      <c r="E253" s="24"/>
      <c r="F253" s="24"/>
      <c r="G253" s="11"/>
      <c r="H253" s="31"/>
      <c r="I253" s="31"/>
      <c r="J253" s="31"/>
      <c r="K253" s="31"/>
      <c r="L253" s="31"/>
      <c r="M253" s="31"/>
      <c r="N253" s="31"/>
      <c r="O253" s="31"/>
      <c r="P253" s="31"/>
      <c r="Q253" s="31"/>
      <c r="R253" s="31"/>
      <c r="S253" s="31"/>
      <c r="T253" s="31"/>
      <c r="U253" s="31"/>
      <c r="V253" s="31"/>
      <c r="W253" s="31"/>
      <c r="X253" s="31"/>
      <c r="Y253" s="31"/>
      <c r="Z253" s="31"/>
    </row>
    <row r="254" spans="1:26" ht="18" customHeight="1">
      <c r="A254" s="31"/>
      <c r="B254" s="11"/>
      <c r="C254" s="2"/>
      <c r="D254" s="24"/>
      <c r="E254" s="24"/>
      <c r="F254" s="24"/>
      <c r="G254" s="11"/>
      <c r="H254" s="31"/>
      <c r="I254" s="31"/>
      <c r="J254" s="31"/>
      <c r="K254" s="31"/>
      <c r="L254" s="31"/>
      <c r="M254" s="31"/>
      <c r="N254" s="31"/>
      <c r="O254" s="31"/>
      <c r="P254" s="31"/>
      <c r="Q254" s="31"/>
      <c r="R254" s="31"/>
      <c r="S254" s="31"/>
      <c r="T254" s="31"/>
      <c r="U254" s="31"/>
      <c r="V254" s="31"/>
      <c r="W254" s="31"/>
      <c r="X254" s="31"/>
      <c r="Y254" s="31"/>
      <c r="Z254" s="31"/>
    </row>
    <row r="255" spans="1:26" ht="18" customHeight="1">
      <c r="A255" s="31"/>
      <c r="B255" s="11"/>
      <c r="C255" s="2"/>
      <c r="D255" s="24"/>
      <c r="E255" s="24"/>
      <c r="F255" s="24"/>
      <c r="G255" s="11"/>
      <c r="H255" s="31"/>
      <c r="I255" s="31"/>
      <c r="J255" s="31"/>
      <c r="K255" s="31"/>
      <c r="L255" s="31"/>
      <c r="M255" s="31"/>
      <c r="N255" s="31"/>
      <c r="O255" s="31"/>
      <c r="P255" s="31"/>
      <c r="Q255" s="31"/>
      <c r="R255" s="31"/>
      <c r="S255" s="31"/>
      <c r="T255" s="31"/>
      <c r="U255" s="31"/>
      <c r="V255" s="31"/>
      <c r="W255" s="31"/>
      <c r="X255" s="31"/>
      <c r="Y255" s="31"/>
      <c r="Z255" s="31"/>
    </row>
    <row r="256" spans="1:26" ht="18" customHeight="1">
      <c r="A256" s="31"/>
      <c r="B256" s="11"/>
      <c r="C256" s="2"/>
      <c r="D256" s="24"/>
      <c r="E256" s="24"/>
      <c r="F256" s="24"/>
      <c r="G256" s="11"/>
      <c r="H256" s="31"/>
      <c r="I256" s="31"/>
      <c r="J256" s="31"/>
      <c r="K256" s="31"/>
      <c r="L256" s="31"/>
      <c r="M256" s="31"/>
      <c r="N256" s="31"/>
      <c r="O256" s="31"/>
      <c r="P256" s="31"/>
      <c r="Q256" s="31"/>
      <c r="R256" s="31"/>
      <c r="S256" s="31"/>
      <c r="T256" s="31"/>
      <c r="U256" s="31"/>
      <c r="V256" s="31"/>
      <c r="W256" s="31"/>
      <c r="X256" s="31"/>
      <c r="Y256" s="31"/>
      <c r="Z256" s="31"/>
    </row>
    <row r="257" spans="1:26" ht="18" customHeight="1">
      <c r="A257" s="31"/>
      <c r="B257" s="11"/>
      <c r="C257" s="2"/>
      <c r="D257" s="24"/>
      <c r="E257" s="24"/>
      <c r="F257" s="24"/>
      <c r="G257" s="11"/>
      <c r="H257" s="31"/>
      <c r="I257" s="31"/>
      <c r="J257" s="31"/>
      <c r="K257" s="31"/>
      <c r="L257" s="31"/>
      <c r="M257" s="31"/>
      <c r="N257" s="31"/>
      <c r="O257" s="31"/>
      <c r="P257" s="31"/>
      <c r="Q257" s="31"/>
      <c r="R257" s="31"/>
      <c r="S257" s="31"/>
      <c r="T257" s="31"/>
      <c r="U257" s="31"/>
      <c r="V257" s="31"/>
      <c r="W257" s="31"/>
      <c r="X257" s="31"/>
      <c r="Y257" s="31"/>
      <c r="Z257" s="31"/>
    </row>
    <row r="258" spans="1:26" ht="18" customHeight="1">
      <c r="A258" s="31"/>
      <c r="B258" s="11"/>
      <c r="C258" s="2"/>
      <c r="D258" s="24"/>
      <c r="E258" s="24"/>
      <c r="F258" s="24"/>
      <c r="G258" s="11"/>
      <c r="H258" s="31"/>
      <c r="I258" s="31"/>
      <c r="J258" s="31"/>
      <c r="K258" s="31"/>
      <c r="L258" s="31"/>
      <c r="M258" s="31"/>
      <c r="N258" s="31"/>
      <c r="O258" s="31"/>
      <c r="P258" s="31"/>
      <c r="Q258" s="31"/>
      <c r="R258" s="31"/>
      <c r="S258" s="31"/>
      <c r="T258" s="31"/>
      <c r="U258" s="31"/>
      <c r="V258" s="31"/>
      <c r="W258" s="31"/>
      <c r="X258" s="31"/>
      <c r="Y258" s="31"/>
      <c r="Z258" s="31"/>
    </row>
    <row r="259" spans="1:26" ht="18" customHeight="1">
      <c r="A259" s="31"/>
      <c r="B259" s="11"/>
      <c r="C259" s="2"/>
      <c r="D259" s="24"/>
      <c r="E259" s="24"/>
      <c r="F259" s="24"/>
      <c r="G259" s="11"/>
      <c r="H259" s="31"/>
      <c r="I259" s="31"/>
      <c r="J259" s="31"/>
      <c r="K259" s="31"/>
      <c r="L259" s="31"/>
      <c r="M259" s="31"/>
      <c r="N259" s="31"/>
      <c r="O259" s="31"/>
      <c r="P259" s="31"/>
      <c r="Q259" s="31"/>
      <c r="R259" s="31"/>
      <c r="S259" s="31"/>
      <c r="T259" s="31"/>
      <c r="U259" s="31"/>
      <c r="V259" s="31"/>
      <c r="W259" s="31"/>
      <c r="X259" s="31"/>
      <c r="Y259" s="31"/>
      <c r="Z259" s="31"/>
    </row>
    <row r="260" spans="1:26" ht="18" customHeight="1">
      <c r="A260" s="31"/>
      <c r="B260" s="11"/>
      <c r="C260" s="2"/>
      <c r="D260" s="24"/>
      <c r="E260" s="24"/>
      <c r="F260" s="24"/>
      <c r="G260" s="11"/>
      <c r="H260" s="31"/>
      <c r="I260" s="31"/>
      <c r="J260" s="31"/>
      <c r="K260" s="31"/>
      <c r="L260" s="31"/>
      <c r="M260" s="31"/>
      <c r="N260" s="31"/>
      <c r="O260" s="31"/>
      <c r="P260" s="31"/>
      <c r="Q260" s="31"/>
      <c r="R260" s="31"/>
      <c r="S260" s="31"/>
      <c r="T260" s="31"/>
      <c r="U260" s="31"/>
      <c r="V260" s="31"/>
      <c r="W260" s="31"/>
      <c r="X260" s="31"/>
      <c r="Y260" s="31"/>
      <c r="Z260" s="31"/>
    </row>
    <row r="261" spans="1:26" ht="18" customHeight="1">
      <c r="A261" s="31"/>
      <c r="B261" s="11"/>
      <c r="C261" s="2"/>
      <c r="D261" s="24"/>
      <c r="E261" s="24"/>
      <c r="F261" s="24"/>
      <c r="G261" s="11"/>
      <c r="H261" s="31"/>
      <c r="I261" s="31"/>
      <c r="J261" s="31"/>
      <c r="K261" s="31"/>
      <c r="L261" s="31"/>
      <c r="M261" s="31"/>
      <c r="N261" s="31"/>
      <c r="O261" s="31"/>
      <c r="P261" s="31"/>
      <c r="Q261" s="31"/>
      <c r="R261" s="31"/>
      <c r="S261" s="31"/>
      <c r="T261" s="31"/>
      <c r="U261" s="31"/>
      <c r="V261" s="31"/>
      <c r="W261" s="31"/>
      <c r="X261" s="31"/>
      <c r="Y261" s="31"/>
      <c r="Z261" s="31"/>
    </row>
    <row r="262" spans="1:26" ht="18" customHeight="1">
      <c r="A262" s="31"/>
      <c r="B262" s="11"/>
      <c r="C262" s="2"/>
      <c r="D262" s="24"/>
      <c r="E262" s="24"/>
      <c r="F262" s="24"/>
      <c r="G262" s="11"/>
      <c r="H262" s="31"/>
      <c r="I262" s="31"/>
      <c r="J262" s="31"/>
      <c r="K262" s="31"/>
      <c r="L262" s="31"/>
      <c r="M262" s="31"/>
      <c r="N262" s="31"/>
      <c r="O262" s="31"/>
      <c r="P262" s="31"/>
      <c r="Q262" s="31"/>
      <c r="R262" s="31"/>
      <c r="S262" s="31"/>
      <c r="T262" s="31"/>
      <c r="U262" s="31"/>
      <c r="V262" s="31"/>
      <c r="W262" s="31"/>
      <c r="X262" s="31"/>
      <c r="Y262" s="31"/>
      <c r="Z262" s="31"/>
    </row>
    <row r="263" spans="1:26" ht="18" customHeight="1">
      <c r="A263" s="31"/>
      <c r="B263" s="11"/>
      <c r="C263" s="2"/>
      <c r="D263" s="24"/>
      <c r="E263" s="24"/>
      <c r="F263" s="24"/>
      <c r="G263" s="11"/>
      <c r="H263" s="31"/>
      <c r="I263" s="31"/>
      <c r="J263" s="31"/>
      <c r="K263" s="31"/>
      <c r="L263" s="31"/>
      <c r="M263" s="31"/>
      <c r="N263" s="31"/>
      <c r="O263" s="31"/>
      <c r="P263" s="31"/>
      <c r="Q263" s="31"/>
      <c r="R263" s="31"/>
      <c r="S263" s="31"/>
      <c r="T263" s="31"/>
      <c r="U263" s="31"/>
      <c r="V263" s="31"/>
      <c r="W263" s="31"/>
      <c r="X263" s="31"/>
      <c r="Y263" s="31"/>
      <c r="Z263" s="31"/>
    </row>
    <row r="264" spans="1:26" ht="18" customHeight="1">
      <c r="A264" s="31"/>
      <c r="B264" s="11"/>
      <c r="C264" s="2"/>
      <c r="D264" s="24"/>
      <c r="E264" s="24"/>
      <c r="F264" s="24"/>
      <c r="G264" s="11"/>
      <c r="H264" s="31"/>
      <c r="I264" s="31"/>
      <c r="J264" s="31"/>
      <c r="K264" s="31"/>
      <c r="L264" s="31"/>
      <c r="M264" s="31"/>
      <c r="N264" s="31"/>
      <c r="O264" s="31"/>
      <c r="P264" s="31"/>
      <c r="Q264" s="31"/>
      <c r="R264" s="31"/>
      <c r="S264" s="31"/>
      <c r="T264" s="31"/>
      <c r="U264" s="31"/>
      <c r="V264" s="31"/>
      <c r="W264" s="31"/>
      <c r="X264" s="31"/>
      <c r="Y264" s="31"/>
      <c r="Z264" s="31"/>
    </row>
    <row r="265" spans="1:26" ht="18" customHeight="1">
      <c r="A265" s="31"/>
      <c r="B265" s="11"/>
      <c r="C265" s="2"/>
      <c r="D265" s="24"/>
      <c r="E265" s="24"/>
      <c r="F265" s="24"/>
      <c r="G265" s="11"/>
      <c r="H265" s="31"/>
      <c r="I265" s="31"/>
      <c r="J265" s="31"/>
      <c r="K265" s="31"/>
      <c r="L265" s="31"/>
      <c r="M265" s="31"/>
      <c r="N265" s="31"/>
      <c r="O265" s="31"/>
      <c r="P265" s="31"/>
      <c r="Q265" s="31"/>
      <c r="R265" s="31"/>
      <c r="S265" s="31"/>
      <c r="T265" s="31"/>
      <c r="U265" s="31"/>
      <c r="V265" s="31"/>
      <c r="W265" s="31"/>
      <c r="X265" s="31"/>
      <c r="Y265" s="31"/>
      <c r="Z265" s="31"/>
    </row>
    <row r="266" spans="1:26" ht="18" customHeight="1">
      <c r="A266" s="31"/>
      <c r="B266" s="11"/>
      <c r="C266" s="2"/>
      <c r="D266" s="24"/>
      <c r="E266" s="24"/>
      <c r="F266" s="24"/>
      <c r="G266" s="11"/>
      <c r="H266" s="31"/>
      <c r="I266" s="31"/>
      <c r="J266" s="31"/>
      <c r="K266" s="31"/>
      <c r="L266" s="31"/>
      <c r="M266" s="31"/>
      <c r="N266" s="31"/>
      <c r="O266" s="31"/>
      <c r="P266" s="31"/>
      <c r="Q266" s="31"/>
      <c r="R266" s="31"/>
      <c r="S266" s="31"/>
      <c r="T266" s="31"/>
      <c r="U266" s="31"/>
      <c r="V266" s="31"/>
      <c r="W266" s="31"/>
      <c r="X266" s="31"/>
      <c r="Y266" s="31"/>
      <c r="Z266" s="31"/>
    </row>
    <row r="267" spans="1:26" ht="18" customHeight="1">
      <c r="A267" s="31"/>
      <c r="B267" s="11"/>
      <c r="C267" s="2"/>
      <c r="D267" s="24"/>
      <c r="E267" s="24"/>
      <c r="F267" s="24"/>
      <c r="G267" s="11"/>
      <c r="H267" s="31"/>
      <c r="I267" s="31"/>
      <c r="J267" s="31"/>
      <c r="K267" s="31"/>
      <c r="L267" s="31"/>
      <c r="M267" s="31"/>
      <c r="N267" s="31"/>
      <c r="O267" s="31"/>
      <c r="P267" s="31"/>
      <c r="Q267" s="31"/>
      <c r="R267" s="31"/>
      <c r="S267" s="31"/>
      <c r="T267" s="31"/>
      <c r="U267" s="31"/>
      <c r="V267" s="31"/>
      <c r="W267" s="31"/>
      <c r="X267" s="31"/>
      <c r="Y267" s="31"/>
      <c r="Z267" s="31"/>
    </row>
    <row r="268" spans="1:26" ht="18" customHeight="1">
      <c r="A268" s="31"/>
      <c r="B268" s="11"/>
      <c r="C268" s="2"/>
      <c r="D268" s="24"/>
      <c r="E268" s="24"/>
      <c r="F268" s="24"/>
      <c r="G268" s="11"/>
      <c r="H268" s="31"/>
      <c r="I268" s="31"/>
      <c r="J268" s="31"/>
      <c r="K268" s="31"/>
      <c r="L268" s="31"/>
      <c r="M268" s="31"/>
      <c r="N268" s="31"/>
      <c r="O268" s="31"/>
      <c r="P268" s="31"/>
      <c r="Q268" s="31"/>
      <c r="R268" s="31"/>
      <c r="S268" s="31"/>
      <c r="T268" s="31"/>
      <c r="U268" s="31"/>
      <c r="V268" s="31"/>
      <c r="W268" s="31"/>
      <c r="X268" s="31"/>
      <c r="Y268" s="31"/>
      <c r="Z268" s="31"/>
    </row>
    <row r="269" spans="1:26" ht="18" customHeight="1">
      <c r="A269" s="31"/>
      <c r="B269" s="11"/>
      <c r="C269" s="2"/>
      <c r="D269" s="24"/>
      <c r="E269" s="24"/>
      <c r="F269" s="24"/>
      <c r="G269" s="11"/>
      <c r="H269" s="31"/>
      <c r="I269" s="31"/>
      <c r="J269" s="31"/>
      <c r="K269" s="31"/>
      <c r="L269" s="31"/>
      <c r="M269" s="31"/>
      <c r="N269" s="31"/>
      <c r="O269" s="31"/>
      <c r="P269" s="31"/>
      <c r="Q269" s="31"/>
      <c r="R269" s="31"/>
      <c r="S269" s="31"/>
      <c r="T269" s="31"/>
      <c r="U269" s="31"/>
      <c r="V269" s="31"/>
      <c r="W269" s="31"/>
      <c r="X269" s="31"/>
      <c r="Y269" s="31"/>
      <c r="Z269" s="31"/>
    </row>
    <row r="270" spans="1:26" ht="18" customHeight="1">
      <c r="A270" s="31"/>
      <c r="B270" s="11"/>
      <c r="C270" s="2"/>
      <c r="D270" s="24"/>
      <c r="E270" s="24"/>
      <c r="F270" s="24"/>
      <c r="G270" s="11"/>
      <c r="H270" s="31"/>
      <c r="I270" s="31"/>
      <c r="J270" s="31"/>
      <c r="K270" s="31"/>
      <c r="L270" s="31"/>
      <c r="M270" s="31"/>
      <c r="N270" s="31"/>
      <c r="O270" s="31"/>
      <c r="P270" s="31"/>
      <c r="Q270" s="31"/>
      <c r="R270" s="31"/>
      <c r="S270" s="31"/>
      <c r="T270" s="31"/>
      <c r="U270" s="31"/>
      <c r="V270" s="31"/>
      <c r="W270" s="31"/>
      <c r="X270" s="31"/>
      <c r="Y270" s="31"/>
      <c r="Z270" s="31"/>
    </row>
    <row r="271" spans="1:26" ht="18" customHeight="1">
      <c r="A271" s="31"/>
      <c r="B271" s="11"/>
      <c r="C271" s="2"/>
      <c r="D271" s="24"/>
      <c r="E271" s="24"/>
      <c r="F271" s="24"/>
      <c r="G271" s="11"/>
      <c r="H271" s="31"/>
      <c r="I271" s="31"/>
      <c r="J271" s="31"/>
      <c r="K271" s="31"/>
      <c r="L271" s="31"/>
      <c r="M271" s="31"/>
      <c r="N271" s="31"/>
      <c r="O271" s="31"/>
      <c r="P271" s="31"/>
      <c r="Q271" s="31"/>
      <c r="R271" s="31"/>
      <c r="S271" s="31"/>
      <c r="T271" s="31"/>
      <c r="U271" s="31"/>
      <c r="V271" s="31"/>
      <c r="W271" s="31"/>
      <c r="X271" s="31"/>
      <c r="Y271" s="31"/>
      <c r="Z271" s="31"/>
    </row>
    <row r="272" spans="1:26" ht="18" customHeight="1">
      <c r="A272" s="31"/>
      <c r="B272" s="11"/>
      <c r="C272" s="2"/>
      <c r="D272" s="24"/>
      <c r="E272" s="24"/>
      <c r="F272" s="24"/>
      <c r="G272" s="11"/>
      <c r="H272" s="31"/>
      <c r="I272" s="31"/>
      <c r="J272" s="31"/>
      <c r="K272" s="31"/>
      <c r="L272" s="31"/>
      <c r="M272" s="31"/>
      <c r="N272" s="31"/>
      <c r="O272" s="31"/>
      <c r="P272" s="31"/>
      <c r="Q272" s="31"/>
      <c r="R272" s="31"/>
      <c r="S272" s="31"/>
      <c r="T272" s="31"/>
      <c r="U272" s="31"/>
      <c r="V272" s="31"/>
      <c r="W272" s="31"/>
      <c r="X272" s="31"/>
      <c r="Y272" s="31"/>
      <c r="Z272" s="31"/>
    </row>
    <row r="273" spans="1:26" ht="18" customHeight="1">
      <c r="A273" s="31"/>
      <c r="B273" s="11"/>
      <c r="C273" s="2"/>
      <c r="D273" s="24"/>
      <c r="E273" s="24"/>
      <c r="F273" s="24"/>
      <c r="G273" s="11"/>
      <c r="H273" s="31"/>
      <c r="I273" s="31"/>
      <c r="J273" s="31"/>
      <c r="K273" s="31"/>
      <c r="L273" s="31"/>
      <c r="M273" s="31"/>
      <c r="N273" s="31"/>
      <c r="O273" s="31"/>
      <c r="P273" s="31"/>
      <c r="Q273" s="31"/>
      <c r="R273" s="31"/>
      <c r="S273" s="31"/>
      <c r="T273" s="31"/>
      <c r="U273" s="31"/>
      <c r="V273" s="31"/>
      <c r="W273" s="31"/>
      <c r="X273" s="31"/>
      <c r="Y273" s="31"/>
      <c r="Z273" s="31"/>
    </row>
    <row r="274" spans="1:26" ht="18" customHeight="1">
      <c r="A274" s="31"/>
      <c r="B274" s="11"/>
      <c r="C274" s="2"/>
      <c r="D274" s="24"/>
      <c r="E274" s="24"/>
      <c r="F274" s="24"/>
      <c r="G274" s="11"/>
      <c r="H274" s="31"/>
      <c r="I274" s="31"/>
      <c r="J274" s="31"/>
      <c r="K274" s="31"/>
      <c r="L274" s="31"/>
      <c r="M274" s="31"/>
      <c r="N274" s="31"/>
      <c r="O274" s="31"/>
      <c r="P274" s="31"/>
      <c r="Q274" s="31"/>
      <c r="R274" s="31"/>
      <c r="S274" s="31"/>
      <c r="T274" s="31"/>
      <c r="U274" s="31"/>
      <c r="V274" s="31"/>
      <c r="W274" s="31"/>
      <c r="X274" s="31"/>
      <c r="Y274" s="31"/>
      <c r="Z274" s="31"/>
    </row>
    <row r="275" spans="1:26" ht="18" customHeight="1">
      <c r="A275" s="31"/>
      <c r="B275" s="11"/>
      <c r="C275" s="2"/>
      <c r="D275" s="24"/>
      <c r="E275" s="24"/>
      <c r="F275" s="24"/>
      <c r="G275" s="11"/>
      <c r="H275" s="31"/>
      <c r="I275" s="31"/>
      <c r="J275" s="31"/>
      <c r="K275" s="31"/>
      <c r="L275" s="31"/>
      <c r="M275" s="31"/>
      <c r="N275" s="31"/>
      <c r="O275" s="31"/>
      <c r="P275" s="31"/>
      <c r="Q275" s="31"/>
      <c r="R275" s="31"/>
      <c r="S275" s="31"/>
      <c r="T275" s="31"/>
      <c r="U275" s="31"/>
      <c r="V275" s="31"/>
      <c r="W275" s="31"/>
      <c r="X275" s="31"/>
      <c r="Y275" s="31"/>
      <c r="Z275" s="31"/>
    </row>
    <row r="276" spans="1:26" ht="18" customHeight="1">
      <c r="A276" s="31"/>
      <c r="B276" s="11"/>
      <c r="C276" s="2"/>
      <c r="D276" s="24"/>
      <c r="E276" s="24"/>
      <c r="F276" s="24"/>
      <c r="G276" s="11"/>
      <c r="H276" s="31"/>
      <c r="I276" s="31"/>
      <c r="J276" s="31"/>
      <c r="K276" s="31"/>
      <c r="L276" s="31"/>
      <c r="M276" s="31"/>
      <c r="N276" s="31"/>
      <c r="O276" s="31"/>
      <c r="P276" s="31"/>
      <c r="Q276" s="31"/>
      <c r="R276" s="31"/>
      <c r="S276" s="31"/>
      <c r="T276" s="31"/>
      <c r="U276" s="31"/>
      <c r="V276" s="31"/>
      <c r="W276" s="31"/>
      <c r="X276" s="31"/>
      <c r="Y276" s="31"/>
      <c r="Z276" s="31"/>
    </row>
    <row r="277" spans="1:26" ht="18" customHeight="1">
      <c r="A277" s="31"/>
      <c r="B277" s="11"/>
      <c r="C277" s="2"/>
      <c r="D277" s="24"/>
      <c r="E277" s="24"/>
      <c r="F277" s="24"/>
      <c r="G277" s="11"/>
      <c r="H277" s="31"/>
      <c r="I277" s="31"/>
      <c r="J277" s="31"/>
      <c r="K277" s="31"/>
      <c r="L277" s="31"/>
      <c r="M277" s="31"/>
      <c r="N277" s="31"/>
      <c r="O277" s="31"/>
      <c r="P277" s="31"/>
      <c r="Q277" s="31"/>
      <c r="R277" s="31"/>
      <c r="S277" s="31"/>
      <c r="T277" s="31"/>
      <c r="U277" s="31"/>
      <c r="V277" s="31"/>
      <c r="W277" s="31"/>
      <c r="X277" s="31"/>
      <c r="Y277" s="31"/>
      <c r="Z277" s="31"/>
    </row>
    <row r="278" spans="1:26" ht="18" customHeight="1">
      <c r="A278" s="31"/>
      <c r="B278" s="11"/>
      <c r="C278" s="2"/>
      <c r="D278" s="24"/>
      <c r="E278" s="24"/>
      <c r="F278" s="24"/>
      <c r="G278" s="11"/>
      <c r="H278" s="31"/>
      <c r="I278" s="31"/>
      <c r="J278" s="31"/>
      <c r="K278" s="31"/>
      <c r="L278" s="31"/>
      <c r="M278" s="31"/>
      <c r="N278" s="31"/>
      <c r="O278" s="31"/>
      <c r="P278" s="31"/>
      <c r="Q278" s="31"/>
      <c r="R278" s="31"/>
      <c r="S278" s="31"/>
      <c r="T278" s="31"/>
      <c r="U278" s="31"/>
      <c r="V278" s="31"/>
      <c r="W278" s="31"/>
      <c r="X278" s="31"/>
      <c r="Y278" s="31"/>
      <c r="Z278" s="31"/>
    </row>
    <row r="279" spans="1:26" ht="18" customHeight="1">
      <c r="A279" s="31"/>
      <c r="B279" s="11"/>
      <c r="C279" s="2"/>
      <c r="D279" s="24"/>
      <c r="E279" s="24"/>
      <c r="F279" s="24"/>
      <c r="G279" s="11"/>
      <c r="H279" s="31"/>
      <c r="I279" s="31"/>
      <c r="J279" s="31"/>
      <c r="K279" s="31"/>
      <c r="L279" s="31"/>
      <c r="M279" s="31"/>
      <c r="N279" s="31"/>
      <c r="O279" s="31"/>
      <c r="P279" s="31"/>
      <c r="Q279" s="31"/>
      <c r="R279" s="31"/>
      <c r="S279" s="31"/>
      <c r="T279" s="31"/>
      <c r="U279" s="31"/>
      <c r="V279" s="31"/>
      <c r="W279" s="31"/>
      <c r="X279" s="31"/>
      <c r="Y279" s="31"/>
      <c r="Z279" s="31"/>
    </row>
    <row r="280" spans="1:26" ht="18" customHeight="1">
      <c r="A280" s="31"/>
      <c r="B280" s="11"/>
      <c r="C280" s="2"/>
      <c r="D280" s="24"/>
      <c r="E280" s="24"/>
      <c r="F280" s="24"/>
      <c r="G280" s="11"/>
      <c r="H280" s="31"/>
      <c r="I280" s="31"/>
      <c r="J280" s="31"/>
      <c r="K280" s="31"/>
      <c r="L280" s="31"/>
      <c r="M280" s="31"/>
      <c r="N280" s="31"/>
      <c r="O280" s="31"/>
      <c r="P280" s="31"/>
      <c r="Q280" s="31"/>
      <c r="R280" s="31"/>
      <c r="S280" s="31"/>
      <c r="T280" s="31"/>
      <c r="U280" s="31"/>
      <c r="V280" s="31"/>
      <c r="W280" s="31"/>
      <c r="X280" s="31"/>
      <c r="Y280" s="31"/>
      <c r="Z280" s="31"/>
    </row>
    <row r="281" spans="1:26" ht="18" customHeight="1">
      <c r="A281" s="31"/>
      <c r="B281" s="11"/>
      <c r="C281" s="2"/>
      <c r="D281" s="24"/>
      <c r="E281" s="24"/>
      <c r="F281" s="24"/>
      <c r="G281" s="11"/>
      <c r="H281" s="31"/>
      <c r="I281" s="31"/>
      <c r="J281" s="31"/>
      <c r="K281" s="31"/>
      <c r="L281" s="31"/>
      <c r="M281" s="31"/>
      <c r="N281" s="31"/>
      <c r="O281" s="31"/>
      <c r="P281" s="31"/>
      <c r="Q281" s="31"/>
      <c r="R281" s="31"/>
      <c r="S281" s="31"/>
      <c r="T281" s="31"/>
      <c r="U281" s="31"/>
      <c r="V281" s="31"/>
      <c r="W281" s="31"/>
      <c r="X281" s="31"/>
      <c r="Y281" s="31"/>
      <c r="Z281" s="31"/>
    </row>
    <row r="282" spans="1:26" ht="18" customHeight="1">
      <c r="A282" s="31"/>
      <c r="B282" s="11"/>
      <c r="C282" s="2"/>
      <c r="D282" s="24"/>
      <c r="E282" s="24"/>
      <c r="F282" s="24"/>
      <c r="G282" s="11"/>
      <c r="H282" s="31"/>
      <c r="I282" s="31"/>
      <c r="J282" s="31"/>
      <c r="K282" s="31"/>
      <c r="L282" s="31"/>
      <c r="M282" s="31"/>
      <c r="N282" s="31"/>
      <c r="O282" s="31"/>
      <c r="P282" s="31"/>
      <c r="Q282" s="31"/>
      <c r="R282" s="31"/>
      <c r="S282" s="31"/>
      <c r="T282" s="31"/>
      <c r="U282" s="31"/>
      <c r="V282" s="31"/>
      <c r="W282" s="31"/>
      <c r="X282" s="31"/>
      <c r="Y282" s="31"/>
      <c r="Z282" s="31"/>
    </row>
    <row r="283" spans="1:26" ht="18" customHeight="1">
      <c r="A283" s="31"/>
      <c r="B283" s="11"/>
      <c r="C283" s="2"/>
      <c r="D283" s="24"/>
      <c r="E283" s="24"/>
      <c r="F283" s="24"/>
      <c r="G283" s="11"/>
      <c r="H283" s="31"/>
      <c r="I283" s="31"/>
      <c r="J283" s="31"/>
      <c r="K283" s="31"/>
      <c r="L283" s="31"/>
      <c r="M283" s="31"/>
      <c r="N283" s="31"/>
      <c r="O283" s="31"/>
      <c r="P283" s="31"/>
      <c r="Q283" s="31"/>
      <c r="R283" s="31"/>
      <c r="S283" s="31"/>
      <c r="T283" s="31"/>
      <c r="U283" s="31"/>
      <c r="V283" s="31"/>
      <c r="W283" s="31"/>
      <c r="X283" s="31"/>
      <c r="Y283" s="31"/>
      <c r="Z283" s="31"/>
    </row>
    <row r="284" spans="1:26" ht="18" customHeight="1">
      <c r="A284" s="31"/>
      <c r="B284" s="11"/>
      <c r="C284" s="2"/>
      <c r="D284" s="24"/>
      <c r="E284" s="24"/>
      <c r="F284" s="24"/>
      <c r="G284" s="11"/>
      <c r="H284" s="31"/>
      <c r="I284" s="31"/>
      <c r="J284" s="31"/>
      <c r="K284" s="31"/>
      <c r="L284" s="31"/>
      <c r="M284" s="31"/>
      <c r="N284" s="31"/>
      <c r="O284" s="31"/>
      <c r="P284" s="31"/>
      <c r="Q284" s="31"/>
      <c r="R284" s="31"/>
      <c r="S284" s="31"/>
      <c r="T284" s="31"/>
      <c r="U284" s="31"/>
      <c r="V284" s="31"/>
      <c r="W284" s="31"/>
      <c r="X284" s="31"/>
      <c r="Y284" s="31"/>
      <c r="Z284" s="31"/>
    </row>
    <row r="285" spans="1:26" ht="18" customHeight="1">
      <c r="A285" s="31"/>
      <c r="B285" s="11"/>
      <c r="C285" s="2"/>
      <c r="D285" s="24"/>
      <c r="E285" s="24"/>
      <c r="F285" s="24"/>
      <c r="G285" s="11"/>
      <c r="H285" s="31"/>
      <c r="I285" s="31"/>
      <c r="J285" s="31"/>
      <c r="K285" s="31"/>
      <c r="L285" s="31"/>
      <c r="M285" s="31"/>
      <c r="N285" s="31"/>
      <c r="O285" s="31"/>
      <c r="P285" s="31"/>
      <c r="Q285" s="31"/>
      <c r="R285" s="31"/>
      <c r="S285" s="31"/>
      <c r="T285" s="31"/>
      <c r="U285" s="31"/>
      <c r="V285" s="31"/>
      <c r="W285" s="31"/>
      <c r="X285" s="31"/>
      <c r="Y285" s="31"/>
      <c r="Z285" s="31"/>
    </row>
    <row r="286" spans="1:26" ht="18" customHeight="1">
      <c r="A286" s="31"/>
      <c r="B286" s="11"/>
      <c r="C286" s="2"/>
      <c r="D286" s="24"/>
      <c r="E286" s="24"/>
      <c r="F286" s="24"/>
      <c r="G286" s="11"/>
      <c r="H286" s="31"/>
      <c r="I286" s="31"/>
      <c r="J286" s="31"/>
      <c r="K286" s="31"/>
      <c r="L286" s="31"/>
      <c r="M286" s="31"/>
      <c r="N286" s="31"/>
      <c r="O286" s="31"/>
      <c r="P286" s="31"/>
      <c r="Q286" s="31"/>
      <c r="R286" s="31"/>
      <c r="S286" s="31"/>
      <c r="T286" s="31"/>
      <c r="U286" s="31"/>
      <c r="V286" s="31"/>
      <c r="W286" s="31"/>
      <c r="X286" s="31"/>
      <c r="Y286" s="31"/>
      <c r="Z286" s="31"/>
    </row>
    <row r="287" spans="1:26" ht="18" customHeight="1">
      <c r="A287" s="31"/>
      <c r="B287" s="11"/>
      <c r="C287" s="2"/>
      <c r="D287" s="24"/>
      <c r="E287" s="24"/>
      <c r="F287" s="24"/>
      <c r="G287" s="11"/>
      <c r="H287" s="31"/>
      <c r="I287" s="31"/>
      <c r="J287" s="31"/>
      <c r="K287" s="31"/>
      <c r="L287" s="31"/>
      <c r="M287" s="31"/>
      <c r="N287" s="31"/>
      <c r="O287" s="31"/>
      <c r="P287" s="31"/>
      <c r="Q287" s="31"/>
      <c r="R287" s="31"/>
      <c r="S287" s="31"/>
      <c r="T287" s="31"/>
      <c r="U287" s="31"/>
      <c r="V287" s="31"/>
      <c r="W287" s="31"/>
      <c r="X287" s="31"/>
      <c r="Y287" s="31"/>
      <c r="Z287" s="31"/>
    </row>
    <row r="288" spans="1:26" ht="18" customHeight="1">
      <c r="A288" s="31"/>
      <c r="B288" s="11"/>
      <c r="C288" s="2"/>
      <c r="D288" s="24"/>
      <c r="E288" s="24"/>
      <c r="F288" s="24"/>
      <c r="G288" s="11"/>
      <c r="H288" s="31"/>
      <c r="I288" s="31"/>
      <c r="J288" s="31"/>
      <c r="K288" s="31"/>
      <c r="L288" s="31"/>
      <c r="M288" s="31"/>
      <c r="N288" s="31"/>
      <c r="O288" s="31"/>
      <c r="P288" s="31"/>
      <c r="Q288" s="31"/>
      <c r="R288" s="31"/>
      <c r="S288" s="31"/>
      <c r="T288" s="31"/>
      <c r="U288" s="31"/>
      <c r="V288" s="31"/>
      <c r="W288" s="31"/>
      <c r="X288" s="31"/>
      <c r="Y288" s="31"/>
      <c r="Z288" s="31"/>
    </row>
    <row r="289" spans="1:26" ht="18" customHeight="1">
      <c r="A289" s="31"/>
      <c r="B289" s="11"/>
      <c r="C289" s="2"/>
      <c r="D289" s="24"/>
      <c r="E289" s="24"/>
      <c r="F289" s="24"/>
      <c r="G289" s="11"/>
      <c r="H289" s="31"/>
      <c r="I289" s="31"/>
      <c r="J289" s="31"/>
      <c r="K289" s="31"/>
      <c r="L289" s="31"/>
      <c r="M289" s="31"/>
      <c r="N289" s="31"/>
      <c r="O289" s="31"/>
      <c r="P289" s="31"/>
      <c r="Q289" s="31"/>
      <c r="R289" s="31"/>
      <c r="S289" s="31"/>
      <c r="T289" s="31"/>
      <c r="U289" s="31"/>
      <c r="V289" s="31"/>
      <c r="W289" s="31"/>
      <c r="X289" s="31"/>
      <c r="Y289" s="31"/>
      <c r="Z289" s="31"/>
    </row>
    <row r="290" spans="1:26" ht="18" customHeight="1">
      <c r="A290" s="31"/>
      <c r="B290" s="11"/>
      <c r="C290" s="2"/>
      <c r="D290" s="24"/>
      <c r="E290" s="24"/>
      <c r="F290" s="24"/>
      <c r="G290" s="11"/>
      <c r="H290" s="31"/>
      <c r="I290" s="31"/>
      <c r="J290" s="31"/>
      <c r="K290" s="31"/>
      <c r="L290" s="31"/>
      <c r="M290" s="31"/>
      <c r="N290" s="31"/>
      <c r="O290" s="31"/>
      <c r="P290" s="31"/>
      <c r="Q290" s="31"/>
      <c r="R290" s="31"/>
      <c r="S290" s="31"/>
      <c r="T290" s="31"/>
      <c r="U290" s="31"/>
      <c r="V290" s="31"/>
      <c r="W290" s="31"/>
      <c r="X290" s="31"/>
      <c r="Y290" s="31"/>
      <c r="Z290" s="31"/>
    </row>
    <row r="291" spans="1:26" ht="18" customHeight="1">
      <c r="A291" s="31"/>
      <c r="B291" s="11"/>
      <c r="C291" s="2"/>
      <c r="D291" s="24"/>
      <c r="E291" s="24"/>
      <c r="F291" s="24"/>
      <c r="G291" s="11"/>
      <c r="H291" s="31"/>
      <c r="I291" s="31"/>
      <c r="J291" s="31"/>
      <c r="K291" s="31"/>
      <c r="L291" s="31"/>
      <c r="M291" s="31"/>
      <c r="N291" s="31"/>
      <c r="O291" s="31"/>
      <c r="P291" s="31"/>
      <c r="Q291" s="31"/>
      <c r="R291" s="31"/>
      <c r="S291" s="31"/>
      <c r="T291" s="31"/>
      <c r="U291" s="31"/>
      <c r="V291" s="31"/>
      <c r="W291" s="31"/>
      <c r="X291" s="31"/>
      <c r="Y291" s="31"/>
      <c r="Z291" s="31"/>
    </row>
    <row r="292" spans="1:26" ht="18" customHeight="1">
      <c r="A292" s="31"/>
      <c r="B292" s="11"/>
      <c r="C292" s="2"/>
      <c r="D292" s="24"/>
      <c r="E292" s="24"/>
      <c r="F292" s="24"/>
      <c r="G292" s="11"/>
      <c r="H292" s="31"/>
      <c r="I292" s="31"/>
      <c r="J292" s="31"/>
      <c r="K292" s="31"/>
      <c r="L292" s="31"/>
      <c r="M292" s="31"/>
      <c r="N292" s="31"/>
      <c r="O292" s="31"/>
      <c r="P292" s="31"/>
      <c r="Q292" s="31"/>
      <c r="R292" s="31"/>
      <c r="S292" s="31"/>
      <c r="T292" s="31"/>
      <c r="U292" s="31"/>
      <c r="V292" s="31"/>
      <c r="W292" s="31"/>
      <c r="X292" s="31"/>
      <c r="Y292" s="31"/>
      <c r="Z292" s="31"/>
    </row>
    <row r="293" spans="1:26" ht="18" customHeight="1">
      <c r="A293" s="31"/>
      <c r="B293" s="11"/>
      <c r="C293" s="2"/>
      <c r="D293" s="24"/>
      <c r="E293" s="24"/>
      <c r="F293" s="24"/>
      <c r="G293" s="11"/>
      <c r="H293" s="31"/>
      <c r="I293" s="31"/>
      <c r="J293" s="31"/>
      <c r="K293" s="31"/>
      <c r="L293" s="31"/>
      <c r="M293" s="31"/>
      <c r="N293" s="31"/>
      <c r="O293" s="31"/>
      <c r="P293" s="31"/>
      <c r="Q293" s="31"/>
      <c r="R293" s="31"/>
      <c r="S293" s="31"/>
      <c r="T293" s="31"/>
      <c r="U293" s="31"/>
      <c r="V293" s="31"/>
      <c r="W293" s="31"/>
      <c r="X293" s="31"/>
      <c r="Y293" s="31"/>
      <c r="Z293" s="31"/>
    </row>
    <row r="294" spans="1:26" ht="18" customHeight="1">
      <c r="A294" s="31"/>
      <c r="B294" s="11"/>
      <c r="C294" s="2"/>
      <c r="D294" s="24"/>
      <c r="E294" s="24"/>
      <c r="F294" s="24"/>
      <c r="G294" s="11"/>
      <c r="H294" s="31"/>
      <c r="I294" s="31"/>
      <c r="J294" s="31"/>
      <c r="K294" s="31"/>
      <c r="L294" s="31"/>
      <c r="M294" s="31"/>
      <c r="N294" s="31"/>
      <c r="O294" s="31"/>
      <c r="P294" s="31"/>
      <c r="Q294" s="31"/>
      <c r="R294" s="31"/>
      <c r="S294" s="31"/>
      <c r="T294" s="31"/>
      <c r="U294" s="31"/>
      <c r="V294" s="31"/>
      <c r="W294" s="31"/>
      <c r="X294" s="31"/>
      <c r="Y294" s="31"/>
      <c r="Z294" s="31"/>
    </row>
    <row r="295" spans="1:26" ht="18" customHeight="1">
      <c r="A295" s="31"/>
      <c r="B295" s="11"/>
      <c r="C295" s="2"/>
      <c r="D295" s="24"/>
      <c r="E295" s="24"/>
      <c r="F295" s="24"/>
      <c r="G295" s="11"/>
      <c r="H295" s="31"/>
      <c r="I295" s="31"/>
      <c r="J295" s="31"/>
      <c r="K295" s="31"/>
      <c r="L295" s="31"/>
      <c r="M295" s="31"/>
      <c r="N295" s="31"/>
      <c r="O295" s="31"/>
      <c r="P295" s="31"/>
      <c r="Q295" s="31"/>
      <c r="R295" s="31"/>
      <c r="S295" s="31"/>
      <c r="T295" s="31"/>
      <c r="U295" s="31"/>
      <c r="V295" s="31"/>
      <c r="W295" s="31"/>
      <c r="X295" s="31"/>
      <c r="Y295" s="31"/>
      <c r="Z295" s="31"/>
    </row>
    <row r="296" spans="1:26" ht="18" customHeight="1">
      <c r="A296" s="31"/>
      <c r="B296" s="11"/>
      <c r="C296" s="2"/>
      <c r="D296" s="24"/>
      <c r="E296" s="24"/>
      <c r="F296" s="24"/>
      <c r="G296" s="11"/>
      <c r="H296" s="31"/>
      <c r="I296" s="31"/>
      <c r="J296" s="31"/>
      <c r="K296" s="31"/>
      <c r="L296" s="31"/>
      <c r="M296" s="31"/>
      <c r="N296" s="31"/>
      <c r="O296" s="31"/>
      <c r="P296" s="31"/>
      <c r="Q296" s="31"/>
      <c r="R296" s="31"/>
      <c r="S296" s="31"/>
      <c r="T296" s="31"/>
      <c r="U296" s="31"/>
      <c r="V296" s="31"/>
      <c r="W296" s="31"/>
      <c r="X296" s="31"/>
      <c r="Y296" s="31"/>
      <c r="Z296" s="31"/>
    </row>
    <row r="297" spans="1:26" ht="18" customHeight="1">
      <c r="A297" s="31"/>
      <c r="B297" s="11"/>
      <c r="C297" s="2"/>
      <c r="D297" s="24"/>
      <c r="E297" s="24"/>
      <c r="F297" s="24"/>
      <c r="G297" s="11"/>
      <c r="H297" s="31"/>
      <c r="I297" s="31"/>
      <c r="J297" s="31"/>
      <c r="K297" s="31"/>
      <c r="L297" s="31"/>
      <c r="M297" s="31"/>
      <c r="N297" s="31"/>
      <c r="O297" s="31"/>
      <c r="P297" s="31"/>
      <c r="Q297" s="31"/>
      <c r="R297" s="31"/>
      <c r="S297" s="31"/>
      <c r="T297" s="31"/>
      <c r="U297" s="31"/>
      <c r="V297" s="31"/>
      <c r="W297" s="31"/>
      <c r="X297" s="31"/>
      <c r="Y297" s="31"/>
      <c r="Z297" s="31"/>
    </row>
    <row r="298" spans="1:26" ht="18" customHeight="1">
      <c r="A298" s="31"/>
      <c r="B298" s="11"/>
      <c r="C298" s="2"/>
      <c r="D298" s="24"/>
      <c r="E298" s="24"/>
      <c r="F298" s="24"/>
      <c r="G298" s="11"/>
      <c r="H298" s="31"/>
      <c r="I298" s="31"/>
      <c r="J298" s="31"/>
      <c r="K298" s="31"/>
      <c r="L298" s="31"/>
      <c r="M298" s="31"/>
      <c r="N298" s="31"/>
      <c r="O298" s="31"/>
      <c r="P298" s="31"/>
      <c r="Q298" s="31"/>
      <c r="R298" s="31"/>
      <c r="S298" s="31"/>
      <c r="T298" s="31"/>
      <c r="U298" s="31"/>
      <c r="V298" s="31"/>
      <c r="W298" s="31"/>
      <c r="X298" s="31"/>
      <c r="Y298" s="31"/>
      <c r="Z298" s="31"/>
    </row>
    <row r="299" spans="1:26" ht="18" customHeight="1">
      <c r="A299" s="31"/>
      <c r="B299" s="11"/>
      <c r="C299" s="2"/>
      <c r="D299" s="24"/>
      <c r="E299" s="24"/>
      <c r="F299" s="24"/>
      <c r="G299" s="11"/>
      <c r="H299" s="31"/>
      <c r="I299" s="31"/>
      <c r="J299" s="31"/>
      <c r="K299" s="31"/>
      <c r="L299" s="31"/>
      <c r="M299" s="31"/>
      <c r="N299" s="31"/>
      <c r="O299" s="31"/>
      <c r="P299" s="31"/>
      <c r="Q299" s="31"/>
      <c r="R299" s="31"/>
      <c r="S299" s="31"/>
      <c r="T299" s="31"/>
      <c r="U299" s="31"/>
      <c r="V299" s="31"/>
      <c r="W299" s="31"/>
      <c r="X299" s="31"/>
      <c r="Y299" s="31"/>
      <c r="Z299" s="31"/>
    </row>
    <row r="300" spans="1:26" ht="18" customHeight="1">
      <c r="A300" s="31"/>
      <c r="B300" s="11"/>
      <c r="C300" s="2"/>
      <c r="D300" s="24"/>
      <c r="E300" s="24"/>
      <c r="F300" s="24"/>
      <c r="G300" s="11"/>
      <c r="H300" s="31"/>
      <c r="I300" s="31"/>
      <c r="J300" s="31"/>
      <c r="K300" s="31"/>
      <c r="L300" s="31"/>
      <c r="M300" s="31"/>
      <c r="N300" s="31"/>
      <c r="O300" s="31"/>
      <c r="P300" s="31"/>
      <c r="Q300" s="31"/>
      <c r="R300" s="31"/>
      <c r="S300" s="31"/>
      <c r="T300" s="31"/>
      <c r="U300" s="31"/>
      <c r="V300" s="31"/>
      <c r="W300" s="31"/>
      <c r="X300" s="31"/>
      <c r="Y300" s="31"/>
      <c r="Z300" s="31"/>
    </row>
    <row r="301" spans="1:26" ht="18" customHeight="1">
      <c r="A301" s="31"/>
      <c r="B301" s="11"/>
      <c r="C301" s="2"/>
      <c r="D301" s="24"/>
      <c r="E301" s="24"/>
      <c r="F301" s="24"/>
      <c r="G301" s="11"/>
      <c r="H301" s="31"/>
      <c r="I301" s="31"/>
      <c r="J301" s="31"/>
      <c r="K301" s="31"/>
      <c r="L301" s="31"/>
      <c r="M301" s="31"/>
      <c r="N301" s="31"/>
      <c r="O301" s="31"/>
      <c r="P301" s="31"/>
      <c r="Q301" s="31"/>
      <c r="R301" s="31"/>
      <c r="S301" s="31"/>
      <c r="T301" s="31"/>
      <c r="U301" s="31"/>
      <c r="V301" s="31"/>
      <c r="W301" s="31"/>
      <c r="X301" s="31"/>
      <c r="Y301" s="31"/>
      <c r="Z301" s="31"/>
    </row>
    <row r="302" spans="1:26" ht="18" customHeight="1">
      <c r="A302" s="31"/>
      <c r="B302" s="11"/>
      <c r="C302" s="2"/>
      <c r="D302" s="24"/>
      <c r="E302" s="24"/>
      <c r="F302" s="24"/>
      <c r="G302" s="11"/>
      <c r="H302" s="31"/>
      <c r="I302" s="31"/>
      <c r="J302" s="31"/>
      <c r="K302" s="31"/>
      <c r="L302" s="31"/>
      <c r="M302" s="31"/>
      <c r="N302" s="31"/>
      <c r="O302" s="31"/>
      <c r="P302" s="31"/>
      <c r="Q302" s="31"/>
      <c r="R302" s="31"/>
      <c r="S302" s="31"/>
      <c r="T302" s="31"/>
      <c r="U302" s="31"/>
      <c r="V302" s="31"/>
      <c r="W302" s="31"/>
      <c r="X302" s="31"/>
      <c r="Y302" s="31"/>
      <c r="Z302" s="31"/>
    </row>
    <row r="303" spans="1:26" ht="18" customHeight="1">
      <c r="A303" s="31"/>
      <c r="B303" s="11"/>
      <c r="C303" s="2"/>
      <c r="D303" s="24"/>
      <c r="E303" s="24"/>
      <c r="F303" s="24"/>
      <c r="G303" s="11"/>
      <c r="H303" s="31"/>
      <c r="I303" s="31"/>
      <c r="J303" s="31"/>
      <c r="K303" s="31"/>
      <c r="L303" s="31"/>
      <c r="M303" s="31"/>
      <c r="N303" s="31"/>
      <c r="O303" s="31"/>
      <c r="P303" s="31"/>
      <c r="Q303" s="31"/>
      <c r="R303" s="31"/>
      <c r="S303" s="31"/>
      <c r="T303" s="31"/>
      <c r="U303" s="31"/>
      <c r="V303" s="31"/>
      <c r="W303" s="31"/>
      <c r="X303" s="31"/>
      <c r="Y303" s="31"/>
      <c r="Z303" s="31"/>
    </row>
    <row r="304" spans="1:26" ht="18" customHeight="1">
      <c r="A304" s="31"/>
      <c r="B304" s="11"/>
      <c r="C304" s="2"/>
      <c r="D304" s="24"/>
      <c r="E304" s="24"/>
      <c r="F304" s="24"/>
      <c r="G304" s="11"/>
      <c r="H304" s="31"/>
      <c r="I304" s="31"/>
      <c r="J304" s="31"/>
      <c r="K304" s="31"/>
      <c r="L304" s="31"/>
      <c r="M304" s="31"/>
      <c r="N304" s="31"/>
      <c r="O304" s="31"/>
      <c r="P304" s="31"/>
      <c r="Q304" s="31"/>
      <c r="R304" s="31"/>
      <c r="S304" s="31"/>
      <c r="T304" s="31"/>
      <c r="U304" s="31"/>
      <c r="V304" s="31"/>
      <c r="W304" s="31"/>
      <c r="X304" s="31"/>
      <c r="Y304" s="31"/>
      <c r="Z304" s="31"/>
    </row>
    <row r="305" spans="1:26" ht="18" customHeight="1">
      <c r="A305" s="31"/>
      <c r="B305" s="11"/>
      <c r="C305" s="2"/>
      <c r="D305" s="24"/>
      <c r="E305" s="24"/>
      <c r="F305" s="24"/>
      <c r="G305" s="11"/>
      <c r="H305" s="31"/>
      <c r="I305" s="31"/>
      <c r="J305" s="31"/>
      <c r="K305" s="31"/>
      <c r="L305" s="31"/>
      <c r="M305" s="31"/>
      <c r="N305" s="31"/>
      <c r="O305" s="31"/>
      <c r="P305" s="31"/>
      <c r="Q305" s="31"/>
      <c r="R305" s="31"/>
      <c r="S305" s="31"/>
      <c r="T305" s="31"/>
      <c r="U305" s="31"/>
      <c r="V305" s="31"/>
      <c r="W305" s="31"/>
      <c r="X305" s="31"/>
      <c r="Y305" s="31"/>
      <c r="Z305" s="31"/>
    </row>
    <row r="306" spans="1:26" ht="18" customHeight="1">
      <c r="A306" s="31"/>
      <c r="B306" s="11"/>
      <c r="C306" s="2"/>
      <c r="D306" s="24"/>
      <c r="E306" s="24"/>
      <c r="F306" s="24"/>
      <c r="G306" s="11"/>
      <c r="H306" s="31"/>
      <c r="I306" s="31"/>
      <c r="J306" s="31"/>
      <c r="K306" s="31"/>
      <c r="L306" s="31"/>
      <c r="M306" s="31"/>
      <c r="N306" s="31"/>
      <c r="O306" s="31"/>
      <c r="P306" s="31"/>
      <c r="Q306" s="31"/>
      <c r="R306" s="31"/>
      <c r="S306" s="31"/>
      <c r="T306" s="31"/>
      <c r="U306" s="31"/>
      <c r="V306" s="31"/>
      <c r="W306" s="31"/>
      <c r="X306" s="31"/>
      <c r="Y306" s="31"/>
      <c r="Z306" s="31"/>
    </row>
    <row r="307" spans="1:26" ht="18" customHeight="1">
      <c r="A307" s="31"/>
      <c r="B307" s="11"/>
      <c r="C307" s="2"/>
      <c r="D307" s="24"/>
      <c r="E307" s="24"/>
      <c r="F307" s="24"/>
      <c r="G307" s="11"/>
      <c r="H307" s="31"/>
      <c r="I307" s="31"/>
      <c r="J307" s="31"/>
      <c r="K307" s="31"/>
      <c r="L307" s="31"/>
      <c r="M307" s="31"/>
      <c r="N307" s="31"/>
      <c r="O307" s="31"/>
      <c r="P307" s="31"/>
      <c r="Q307" s="31"/>
      <c r="R307" s="31"/>
      <c r="S307" s="31"/>
      <c r="T307" s="31"/>
      <c r="U307" s="31"/>
      <c r="V307" s="31"/>
      <c r="W307" s="31"/>
      <c r="X307" s="31"/>
      <c r="Y307" s="31"/>
      <c r="Z307" s="31"/>
    </row>
    <row r="308" spans="1:26" ht="18" customHeight="1">
      <c r="A308" s="31"/>
      <c r="B308" s="11"/>
      <c r="C308" s="2"/>
      <c r="D308" s="24"/>
      <c r="E308" s="24"/>
      <c r="F308" s="24"/>
      <c r="G308" s="11"/>
      <c r="H308" s="31"/>
      <c r="I308" s="31"/>
      <c r="J308" s="31"/>
      <c r="K308" s="31"/>
      <c r="L308" s="31"/>
      <c r="M308" s="31"/>
      <c r="N308" s="31"/>
      <c r="O308" s="31"/>
      <c r="P308" s="31"/>
      <c r="Q308" s="31"/>
      <c r="R308" s="31"/>
      <c r="S308" s="31"/>
      <c r="T308" s="31"/>
      <c r="U308" s="31"/>
      <c r="V308" s="31"/>
      <c r="W308" s="31"/>
      <c r="X308" s="31"/>
      <c r="Y308" s="31"/>
      <c r="Z308" s="31"/>
    </row>
    <row r="309" spans="1:26" ht="18" customHeight="1">
      <c r="A309" s="31"/>
      <c r="B309" s="11"/>
      <c r="C309" s="2"/>
      <c r="D309" s="24"/>
      <c r="E309" s="24"/>
      <c r="F309" s="24"/>
      <c r="G309" s="11"/>
      <c r="H309" s="31"/>
      <c r="I309" s="31"/>
      <c r="J309" s="31"/>
      <c r="K309" s="31"/>
      <c r="L309" s="31"/>
      <c r="M309" s="31"/>
      <c r="N309" s="31"/>
      <c r="O309" s="31"/>
      <c r="P309" s="31"/>
      <c r="Q309" s="31"/>
      <c r="R309" s="31"/>
      <c r="S309" s="31"/>
      <c r="T309" s="31"/>
      <c r="U309" s="31"/>
      <c r="V309" s="31"/>
      <c r="W309" s="31"/>
      <c r="X309" s="31"/>
      <c r="Y309" s="31"/>
      <c r="Z309" s="31"/>
    </row>
    <row r="310" spans="1:26" ht="18" customHeight="1">
      <c r="A310" s="31"/>
      <c r="B310" s="11"/>
      <c r="C310" s="2"/>
      <c r="D310" s="24"/>
      <c r="E310" s="24"/>
      <c r="F310" s="24"/>
      <c r="G310" s="11"/>
      <c r="H310" s="31"/>
      <c r="I310" s="31"/>
      <c r="J310" s="31"/>
      <c r="K310" s="31"/>
      <c r="L310" s="31"/>
      <c r="M310" s="31"/>
      <c r="N310" s="31"/>
      <c r="O310" s="31"/>
      <c r="P310" s="31"/>
      <c r="Q310" s="31"/>
      <c r="R310" s="31"/>
      <c r="S310" s="31"/>
      <c r="T310" s="31"/>
      <c r="U310" s="31"/>
      <c r="V310" s="31"/>
      <c r="W310" s="31"/>
      <c r="X310" s="31"/>
      <c r="Y310" s="31"/>
      <c r="Z310" s="31"/>
    </row>
    <row r="311" spans="1:26" ht="18" customHeight="1">
      <c r="A311" s="31"/>
      <c r="B311" s="11"/>
      <c r="C311" s="2"/>
      <c r="D311" s="24"/>
      <c r="E311" s="24"/>
      <c r="F311" s="24"/>
      <c r="G311" s="11"/>
      <c r="H311" s="31"/>
      <c r="I311" s="31"/>
      <c r="J311" s="31"/>
      <c r="K311" s="31"/>
      <c r="L311" s="31"/>
      <c r="M311" s="31"/>
      <c r="N311" s="31"/>
      <c r="O311" s="31"/>
      <c r="P311" s="31"/>
      <c r="Q311" s="31"/>
      <c r="R311" s="31"/>
      <c r="S311" s="31"/>
      <c r="T311" s="31"/>
      <c r="U311" s="31"/>
      <c r="V311" s="31"/>
      <c r="W311" s="31"/>
      <c r="X311" s="31"/>
      <c r="Y311" s="31"/>
      <c r="Z311" s="31"/>
    </row>
    <row r="312" spans="1:26" ht="18" customHeight="1">
      <c r="A312" s="31"/>
      <c r="B312" s="11"/>
      <c r="C312" s="2"/>
      <c r="D312" s="24"/>
      <c r="E312" s="24"/>
      <c r="F312" s="24"/>
      <c r="G312" s="11"/>
      <c r="H312" s="31"/>
      <c r="I312" s="31"/>
      <c r="J312" s="31"/>
      <c r="K312" s="31"/>
      <c r="L312" s="31"/>
      <c r="M312" s="31"/>
      <c r="N312" s="31"/>
      <c r="O312" s="31"/>
      <c r="P312" s="31"/>
      <c r="Q312" s="31"/>
      <c r="R312" s="31"/>
      <c r="S312" s="31"/>
      <c r="T312" s="31"/>
      <c r="U312" s="31"/>
      <c r="V312" s="31"/>
      <c r="W312" s="31"/>
      <c r="X312" s="31"/>
      <c r="Y312" s="31"/>
      <c r="Z312" s="31"/>
    </row>
    <row r="313" spans="1:26" ht="18" customHeight="1">
      <c r="A313" s="31"/>
      <c r="B313" s="11"/>
      <c r="C313" s="2"/>
      <c r="D313" s="24"/>
      <c r="E313" s="24"/>
      <c r="F313" s="24"/>
      <c r="G313" s="11"/>
      <c r="H313" s="31"/>
      <c r="I313" s="31"/>
      <c r="J313" s="31"/>
      <c r="K313" s="31"/>
      <c r="L313" s="31"/>
      <c r="M313" s="31"/>
      <c r="N313" s="31"/>
      <c r="O313" s="31"/>
      <c r="P313" s="31"/>
      <c r="Q313" s="31"/>
      <c r="R313" s="31"/>
      <c r="S313" s="31"/>
      <c r="T313" s="31"/>
      <c r="U313" s="31"/>
      <c r="V313" s="31"/>
      <c r="W313" s="31"/>
      <c r="X313" s="31"/>
      <c r="Y313" s="31"/>
      <c r="Z313" s="31"/>
    </row>
    <row r="314" spans="1:26" ht="18" customHeight="1">
      <c r="A314" s="31"/>
      <c r="B314" s="11"/>
      <c r="C314" s="2"/>
      <c r="D314" s="24"/>
      <c r="E314" s="24"/>
      <c r="F314" s="24"/>
      <c r="G314" s="11"/>
      <c r="H314" s="31"/>
      <c r="I314" s="31"/>
      <c r="J314" s="31"/>
      <c r="K314" s="31"/>
      <c r="L314" s="31"/>
      <c r="M314" s="31"/>
      <c r="N314" s="31"/>
      <c r="O314" s="31"/>
      <c r="P314" s="31"/>
      <c r="Q314" s="31"/>
      <c r="R314" s="31"/>
      <c r="S314" s="31"/>
      <c r="T314" s="31"/>
      <c r="U314" s="31"/>
      <c r="V314" s="31"/>
      <c r="W314" s="31"/>
      <c r="X314" s="31"/>
      <c r="Y314" s="31"/>
      <c r="Z314" s="31"/>
    </row>
    <row r="315" spans="1:26" ht="18" customHeight="1">
      <c r="A315" s="31"/>
      <c r="B315" s="11"/>
      <c r="C315" s="2"/>
      <c r="D315" s="24"/>
      <c r="E315" s="24"/>
      <c r="F315" s="24"/>
      <c r="G315" s="11"/>
      <c r="H315" s="31"/>
      <c r="I315" s="31"/>
      <c r="J315" s="31"/>
      <c r="K315" s="31"/>
      <c r="L315" s="31"/>
      <c r="M315" s="31"/>
      <c r="N315" s="31"/>
      <c r="O315" s="31"/>
      <c r="P315" s="31"/>
      <c r="Q315" s="31"/>
      <c r="R315" s="31"/>
      <c r="S315" s="31"/>
      <c r="T315" s="31"/>
      <c r="U315" s="31"/>
      <c r="V315" s="31"/>
      <c r="W315" s="31"/>
      <c r="X315" s="31"/>
      <c r="Y315" s="31"/>
      <c r="Z315" s="31"/>
    </row>
    <row r="316" spans="1:26" ht="18" customHeight="1">
      <c r="A316" s="31"/>
      <c r="B316" s="11"/>
      <c r="C316" s="2"/>
      <c r="D316" s="24"/>
      <c r="E316" s="24"/>
      <c r="F316" s="24"/>
      <c r="G316" s="11"/>
      <c r="H316" s="31"/>
      <c r="I316" s="31"/>
      <c r="J316" s="31"/>
      <c r="K316" s="31"/>
      <c r="L316" s="31"/>
      <c r="M316" s="31"/>
      <c r="N316" s="31"/>
      <c r="O316" s="31"/>
      <c r="P316" s="31"/>
      <c r="Q316" s="31"/>
      <c r="R316" s="31"/>
      <c r="S316" s="31"/>
      <c r="T316" s="31"/>
      <c r="U316" s="31"/>
      <c r="V316" s="31"/>
      <c r="W316" s="31"/>
      <c r="X316" s="31"/>
      <c r="Y316" s="31"/>
      <c r="Z316" s="31"/>
    </row>
    <row r="317" spans="1:26" ht="18" customHeight="1">
      <c r="A317" s="31"/>
      <c r="B317" s="11"/>
      <c r="C317" s="2"/>
      <c r="D317" s="24"/>
      <c r="E317" s="24"/>
      <c r="F317" s="24"/>
      <c r="G317" s="11"/>
      <c r="H317" s="31"/>
      <c r="I317" s="31"/>
      <c r="J317" s="31"/>
      <c r="K317" s="31"/>
      <c r="L317" s="31"/>
      <c r="M317" s="31"/>
      <c r="N317" s="31"/>
      <c r="O317" s="31"/>
      <c r="P317" s="31"/>
      <c r="Q317" s="31"/>
      <c r="R317" s="31"/>
      <c r="S317" s="31"/>
      <c r="T317" s="31"/>
      <c r="U317" s="31"/>
      <c r="V317" s="31"/>
      <c r="W317" s="31"/>
      <c r="X317" s="31"/>
      <c r="Y317" s="31"/>
      <c r="Z317" s="31"/>
    </row>
    <row r="318" spans="1:26" ht="18" customHeight="1">
      <c r="A318" s="31"/>
      <c r="B318" s="11"/>
      <c r="C318" s="2"/>
      <c r="D318" s="24"/>
      <c r="E318" s="24"/>
      <c r="F318" s="24"/>
      <c r="G318" s="11"/>
      <c r="H318" s="31"/>
      <c r="I318" s="31"/>
      <c r="J318" s="31"/>
      <c r="K318" s="31"/>
      <c r="L318" s="31"/>
      <c r="M318" s="31"/>
      <c r="N318" s="31"/>
      <c r="O318" s="31"/>
      <c r="P318" s="31"/>
      <c r="Q318" s="31"/>
      <c r="R318" s="31"/>
      <c r="S318" s="31"/>
      <c r="T318" s="31"/>
      <c r="U318" s="31"/>
      <c r="V318" s="31"/>
      <c r="W318" s="31"/>
      <c r="X318" s="31"/>
      <c r="Y318" s="31"/>
      <c r="Z318" s="31"/>
    </row>
    <row r="319" spans="1:26" ht="18" customHeight="1">
      <c r="A319" s="31"/>
      <c r="B319" s="11"/>
      <c r="C319" s="2"/>
      <c r="D319" s="24"/>
      <c r="E319" s="24"/>
      <c r="F319" s="24"/>
      <c r="G319" s="11"/>
      <c r="H319" s="31"/>
      <c r="I319" s="31"/>
      <c r="J319" s="31"/>
      <c r="K319" s="31"/>
      <c r="L319" s="31"/>
      <c r="M319" s="31"/>
      <c r="N319" s="31"/>
      <c r="O319" s="31"/>
      <c r="P319" s="31"/>
      <c r="Q319" s="31"/>
      <c r="R319" s="31"/>
      <c r="S319" s="31"/>
      <c r="T319" s="31"/>
      <c r="U319" s="31"/>
      <c r="V319" s="31"/>
      <c r="W319" s="31"/>
      <c r="X319" s="31"/>
      <c r="Y319" s="31"/>
      <c r="Z319" s="31"/>
    </row>
    <row r="320" spans="1:26" ht="18" customHeight="1">
      <c r="A320" s="31"/>
      <c r="B320" s="11"/>
      <c r="C320" s="2"/>
      <c r="D320" s="24"/>
      <c r="E320" s="24"/>
      <c r="F320" s="24"/>
      <c r="G320" s="11"/>
      <c r="H320" s="31"/>
      <c r="I320" s="31"/>
      <c r="J320" s="31"/>
      <c r="K320" s="31"/>
      <c r="L320" s="31"/>
      <c r="M320" s="31"/>
      <c r="N320" s="31"/>
      <c r="O320" s="31"/>
      <c r="P320" s="31"/>
      <c r="Q320" s="31"/>
      <c r="R320" s="31"/>
      <c r="S320" s="31"/>
      <c r="T320" s="31"/>
      <c r="U320" s="31"/>
      <c r="V320" s="31"/>
      <c r="W320" s="31"/>
      <c r="X320" s="31"/>
      <c r="Y320" s="31"/>
      <c r="Z320" s="31"/>
    </row>
    <row r="321" spans="1:26" ht="18" customHeight="1">
      <c r="A321" s="31"/>
      <c r="B321" s="11"/>
      <c r="C321" s="2"/>
      <c r="D321" s="24"/>
      <c r="E321" s="24"/>
      <c r="F321" s="24"/>
      <c r="G321" s="11"/>
      <c r="H321" s="31"/>
      <c r="I321" s="31"/>
      <c r="J321" s="31"/>
      <c r="K321" s="31"/>
      <c r="L321" s="31"/>
      <c r="M321" s="31"/>
      <c r="N321" s="31"/>
      <c r="O321" s="31"/>
      <c r="P321" s="31"/>
      <c r="Q321" s="31"/>
      <c r="R321" s="31"/>
      <c r="S321" s="31"/>
      <c r="T321" s="31"/>
      <c r="U321" s="31"/>
      <c r="V321" s="31"/>
      <c r="W321" s="31"/>
      <c r="X321" s="31"/>
      <c r="Y321" s="31"/>
      <c r="Z321" s="31"/>
    </row>
    <row r="322" spans="1:26" ht="18" customHeight="1">
      <c r="A322" s="31"/>
      <c r="B322" s="11"/>
      <c r="C322" s="2"/>
      <c r="D322" s="24"/>
      <c r="E322" s="24"/>
      <c r="F322" s="24"/>
      <c r="G322" s="11"/>
      <c r="H322" s="31"/>
      <c r="I322" s="31"/>
      <c r="J322" s="31"/>
      <c r="K322" s="31"/>
      <c r="L322" s="31"/>
      <c r="M322" s="31"/>
      <c r="N322" s="31"/>
      <c r="O322" s="31"/>
      <c r="P322" s="31"/>
      <c r="Q322" s="31"/>
      <c r="R322" s="31"/>
      <c r="S322" s="31"/>
      <c r="T322" s="31"/>
      <c r="U322" s="31"/>
      <c r="V322" s="31"/>
      <c r="W322" s="31"/>
      <c r="X322" s="31"/>
      <c r="Y322" s="31"/>
      <c r="Z322" s="31"/>
    </row>
    <row r="323" spans="1:26" ht="18" customHeight="1">
      <c r="A323" s="31"/>
      <c r="B323" s="11"/>
      <c r="C323" s="2"/>
      <c r="D323" s="24"/>
      <c r="E323" s="24"/>
      <c r="F323" s="24"/>
      <c r="G323" s="11"/>
      <c r="H323" s="31"/>
      <c r="I323" s="31"/>
      <c r="J323" s="31"/>
      <c r="K323" s="31"/>
      <c r="L323" s="31"/>
      <c r="M323" s="31"/>
      <c r="N323" s="31"/>
      <c r="O323" s="31"/>
      <c r="P323" s="31"/>
      <c r="Q323" s="31"/>
      <c r="R323" s="31"/>
      <c r="S323" s="31"/>
      <c r="T323" s="31"/>
      <c r="U323" s="31"/>
      <c r="V323" s="31"/>
      <c r="W323" s="31"/>
      <c r="X323" s="31"/>
      <c r="Y323" s="31"/>
      <c r="Z323" s="31"/>
    </row>
    <row r="324" spans="1:26" ht="18" customHeight="1">
      <c r="A324" s="31"/>
      <c r="B324" s="11"/>
      <c r="C324" s="2"/>
      <c r="D324" s="24"/>
      <c r="E324" s="24"/>
      <c r="F324" s="24"/>
      <c r="G324" s="11"/>
      <c r="H324" s="31"/>
      <c r="I324" s="31"/>
      <c r="J324" s="31"/>
      <c r="K324" s="31"/>
      <c r="L324" s="31"/>
      <c r="M324" s="31"/>
      <c r="N324" s="31"/>
      <c r="O324" s="31"/>
      <c r="P324" s="31"/>
      <c r="Q324" s="31"/>
      <c r="R324" s="31"/>
      <c r="S324" s="31"/>
      <c r="T324" s="31"/>
      <c r="U324" s="31"/>
      <c r="V324" s="31"/>
      <c r="W324" s="31"/>
      <c r="X324" s="31"/>
      <c r="Y324" s="31"/>
      <c r="Z324" s="31"/>
    </row>
    <row r="325" spans="1:26" ht="18" customHeight="1">
      <c r="A325" s="31"/>
      <c r="B325" s="11"/>
      <c r="C325" s="2"/>
      <c r="D325" s="24"/>
      <c r="E325" s="24"/>
      <c r="F325" s="24"/>
      <c r="G325" s="11"/>
      <c r="H325" s="31"/>
      <c r="I325" s="31"/>
      <c r="J325" s="31"/>
      <c r="K325" s="31"/>
      <c r="L325" s="31"/>
      <c r="M325" s="31"/>
      <c r="N325" s="31"/>
      <c r="O325" s="31"/>
      <c r="P325" s="31"/>
      <c r="Q325" s="31"/>
      <c r="R325" s="31"/>
      <c r="S325" s="31"/>
      <c r="T325" s="31"/>
      <c r="U325" s="31"/>
      <c r="V325" s="31"/>
      <c r="W325" s="31"/>
      <c r="X325" s="31"/>
      <c r="Y325" s="31"/>
      <c r="Z325" s="31"/>
    </row>
    <row r="326" spans="1:26" ht="18" customHeight="1">
      <c r="A326" s="31"/>
      <c r="B326" s="11"/>
      <c r="C326" s="2"/>
      <c r="D326" s="24"/>
      <c r="E326" s="24"/>
      <c r="F326" s="24"/>
      <c r="G326" s="11"/>
      <c r="H326" s="31"/>
      <c r="I326" s="31"/>
      <c r="J326" s="31"/>
      <c r="K326" s="31"/>
      <c r="L326" s="31"/>
      <c r="M326" s="31"/>
      <c r="N326" s="31"/>
      <c r="O326" s="31"/>
      <c r="P326" s="31"/>
      <c r="Q326" s="31"/>
      <c r="R326" s="31"/>
      <c r="S326" s="31"/>
      <c r="T326" s="31"/>
      <c r="U326" s="31"/>
      <c r="V326" s="31"/>
      <c r="W326" s="31"/>
      <c r="X326" s="31"/>
      <c r="Y326" s="31"/>
      <c r="Z326" s="31"/>
    </row>
    <row r="327" spans="1:26" ht="18" customHeight="1">
      <c r="A327" s="31"/>
      <c r="B327" s="11"/>
      <c r="C327" s="2"/>
      <c r="D327" s="24"/>
      <c r="E327" s="24"/>
      <c r="F327" s="24"/>
      <c r="G327" s="11"/>
      <c r="H327" s="31"/>
      <c r="I327" s="31"/>
      <c r="J327" s="31"/>
      <c r="K327" s="31"/>
      <c r="L327" s="31"/>
      <c r="M327" s="31"/>
      <c r="N327" s="31"/>
      <c r="O327" s="31"/>
      <c r="P327" s="31"/>
      <c r="Q327" s="31"/>
      <c r="R327" s="31"/>
      <c r="S327" s="31"/>
      <c r="T327" s="31"/>
      <c r="U327" s="31"/>
      <c r="V327" s="31"/>
      <c r="W327" s="31"/>
      <c r="X327" s="31"/>
      <c r="Y327" s="31"/>
      <c r="Z327" s="31"/>
    </row>
    <row r="328" spans="1:26" ht="18" customHeight="1">
      <c r="A328" s="31"/>
      <c r="B328" s="11"/>
      <c r="C328" s="2"/>
      <c r="D328" s="24"/>
      <c r="E328" s="24"/>
      <c r="F328" s="24"/>
      <c r="G328" s="11"/>
      <c r="H328" s="31"/>
      <c r="I328" s="31"/>
      <c r="J328" s="31"/>
      <c r="K328" s="31"/>
      <c r="L328" s="31"/>
      <c r="M328" s="31"/>
      <c r="N328" s="31"/>
      <c r="O328" s="31"/>
      <c r="P328" s="31"/>
      <c r="Q328" s="31"/>
      <c r="R328" s="31"/>
      <c r="S328" s="31"/>
      <c r="T328" s="31"/>
      <c r="U328" s="31"/>
      <c r="V328" s="31"/>
      <c r="W328" s="31"/>
      <c r="X328" s="31"/>
      <c r="Y328" s="31"/>
      <c r="Z328" s="31"/>
    </row>
    <row r="329" spans="1:26" ht="18" customHeight="1">
      <c r="A329" s="31"/>
      <c r="B329" s="11"/>
      <c r="C329" s="2"/>
      <c r="D329" s="24"/>
      <c r="E329" s="24"/>
      <c r="F329" s="24"/>
      <c r="G329" s="11"/>
      <c r="H329" s="31"/>
      <c r="I329" s="31"/>
      <c r="J329" s="31"/>
      <c r="K329" s="31"/>
      <c r="L329" s="31"/>
      <c r="M329" s="31"/>
      <c r="N329" s="31"/>
      <c r="O329" s="31"/>
      <c r="P329" s="31"/>
      <c r="Q329" s="31"/>
      <c r="R329" s="31"/>
      <c r="S329" s="31"/>
      <c r="T329" s="31"/>
      <c r="U329" s="31"/>
      <c r="V329" s="31"/>
      <c r="W329" s="31"/>
      <c r="X329" s="31"/>
      <c r="Y329" s="31"/>
      <c r="Z329" s="31"/>
    </row>
    <row r="330" spans="1:26" ht="18" customHeight="1">
      <c r="A330" s="31"/>
      <c r="B330" s="11"/>
      <c r="C330" s="2"/>
      <c r="D330" s="24"/>
      <c r="E330" s="24"/>
      <c r="F330" s="24"/>
      <c r="G330" s="11"/>
      <c r="H330" s="31"/>
      <c r="I330" s="31"/>
      <c r="J330" s="31"/>
      <c r="K330" s="31"/>
      <c r="L330" s="31"/>
      <c r="M330" s="31"/>
      <c r="N330" s="31"/>
      <c r="O330" s="31"/>
      <c r="P330" s="31"/>
      <c r="Q330" s="31"/>
      <c r="R330" s="31"/>
      <c r="S330" s="31"/>
      <c r="T330" s="31"/>
      <c r="U330" s="31"/>
      <c r="V330" s="31"/>
      <c r="W330" s="31"/>
      <c r="X330" s="31"/>
      <c r="Y330" s="31"/>
      <c r="Z330" s="31"/>
    </row>
    <row r="331" spans="1:26" ht="18" customHeight="1">
      <c r="A331" s="31"/>
      <c r="B331" s="11"/>
      <c r="C331" s="2"/>
      <c r="D331" s="24"/>
      <c r="E331" s="24"/>
      <c r="F331" s="24"/>
      <c r="G331" s="11"/>
      <c r="H331" s="31"/>
      <c r="I331" s="31"/>
      <c r="J331" s="31"/>
      <c r="K331" s="31"/>
      <c r="L331" s="31"/>
      <c r="M331" s="31"/>
      <c r="N331" s="31"/>
      <c r="O331" s="31"/>
      <c r="P331" s="31"/>
      <c r="Q331" s="31"/>
      <c r="R331" s="31"/>
      <c r="S331" s="31"/>
      <c r="T331" s="31"/>
      <c r="U331" s="31"/>
      <c r="V331" s="31"/>
      <c r="W331" s="31"/>
      <c r="X331" s="31"/>
      <c r="Y331" s="31"/>
      <c r="Z331" s="31"/>
    </row>
    <row r="332" spans="1:26" ht="18" customHeight="1">
      <c r="A332" s="31"/>
      <c r="B332" s="11"/>
      <c r="C332" s="2"/>
      <c r="D332" s="24"/>
      <c r="E332" s="24"/>
      <c r="F332" s="24"/>
      <c r="G332" s="11"/>
      <c r="H332" s="31"/>
      <c r="I332" s="31"/>
      <c r="J332" s="31"/>
      <c r="K332" s="31"/>
      <c r="L332" s="31"/>
      <c r="M332" s="31"/>
      <c r="N332" s="31"/>
      <c r="O332" s="31"/>
      <c r="P332" s="31"/>
      <c r="Q332" s="31"/>
      <c r="R332" s="31"/>
      <c r="S332" s="31"/>
      <c r="T332" s="31"/>
      <c r="U332" s="31"/>
      <c r="V332" s="31"/>
      <c r="W332" s="31"/>
      <c r="X332" s="31"/>
      <c r="Y332" s="31"/>
      <c r="Z332" s="31"/>
    </row>
    <row r="333" spans="1:26" ht="18" customHeight="1">
      <c r="A333" s="31"/>
      <c r="B333" s="11"/>
      <c r="C333" s="2"/>
      <c r="D333" s="24"/>
      <c r="E333" s="24"/>
      <c r="F333" s="24"/>
      <c r="G333" s="11"/>
      <c r="H333" s="31"/>
      <c r="I333" s="31"/>
      <c r="J333" s="31"/>
      <c r="K333" s="31"/>
      <c r="L333" s="31"/>
      <c r="M333" s="31"/>
      <c r="N333" s="31"/>
      <c r="O333" s="31"/>
      <c r="P333" s="31"/>
      <c r="Q333" s="31"/>
      <c r="R333" s="31"/>
      <c r="S333" s="31"/>
      <c r="T333" s="31"/>
      <c r="U333" s="31"/>
      <c r="V333" s="31"/>
      <c r="W333" s="31"/>
      <c r="X333" s="31"/>
      <c r="Y333" s="31"/>
      <c r="Z333" s="31"/>
    </row>
    <row r="334" spans="1:26" ht="18" customHeight="1">
      <c r="A334" s="31"/>
      <c r="B334" s="11"/>
      <c r="C334" s="2"/>
      <c r="D334" s="24"/>
      <c r="E334" s="24"/>
      <c r="F334" s="24"/>
      <c r="G334" s="11"/>
      <c r="H334" s="31"/>
      <c r="I334" s="31"/>
      <c r="J334" s="31"/>
      <c r="K334" s="31"/>
      <c r="L334" s="31"/>
      <c r="M334" s="31"/>
      <c r="N334" s="31"/>
      <c r="O334" s="31"/>
      <c r="P334" s="31"/>
      <c r="Q334" s="31"/>
      <c r="R334" s="31"/>
      <c r="S334" s="31"/>
      <c r="T334" s="31"/>
      <c r="U334" s="31"/>
      <c r="V334" s="31"/>
      <c r="W334" s="31"/>
      <c r="X334" s="31"/>
      <c r="Y334" s="31"/>
      <c r="Z334" s="31"/>
    </row>
    <row r="335" spans="1:26" ht="18" customHeight="1">
      <c r="A335" s="31"/>
      <c r="B335" s="11"/>
      <c r="C335" s="2"/>
      <c r="D335" s="24"/>
      <c r="E335" s="24"/>
      <c r="F335" s="24"/>
      <c r="G335" s="11"/>
      <c r="H335" s="31"/>
      <c r="I335" s="31"/>
      <c r="J335" s="31"/>
      <c r="K335" s="31"/>
      <c r="L335" s="31"/>
      <c r="M335" s="31"/>
      <c r="N335" s="31"/>
      <c r="O335" s="31"/>
      <c r="P335" s="31"/>
      <c r="Q335" s="31"/>
      <c r="R335" s="31"/>
      <c r="S335" s="31"/>
      <c r="T335" s="31"/>
      <c r="U335" s="31"/>
      <c r="V335" s="31"/>
      <c r="W335" s="31"/>
      <c r="X335" s="31"/>
      <c r="Y335" s="31"/>
      <c r="Z335" s="31"/>
    </row>
    <row r="336" spans="1:26" ht="18" customHeight="1">
      <c r="A336" s="31"/>
      <c r="B336" s="11"/>
      <c r="C336" s="2"/>
      <c r="D336" s="24"/>
      <c r="E336" s="24"/>
      <c r="F336" s="24"/>
      <c r="G336" s="11"/>
      <c r="H336" s="31"/>
      <c r="I336" s="31"/>
      <c r="J336" s="31"/>
      <c r="K336" s="31"/>
      <c r="L336" s="31"/>
      <c r="M336" s="31"/>
      <c r="N336" s="31"/>
      <c r="O336" s="31"/>
      <c r="P336" s="31"/>
      <c r="Q336" s="31"/>
      <c r="R336" s="31"/>
      <c r="S336" s="31"/>
      <c r="T336" s="31"/>
      <c r="U336" s="31"/>
      <c r="V336" s="31"/>
      <c r="W336" s="31"/>
      <c r="X336" s="31"/>
      <c r="Y336" s="31"/>
      <c r="Z336" s="31"/>
    </row>
    <row r="337" spans="1:26" ht="18" customHeight="1">
      <c r="A337" s="31"/>
      <c r="B337" s="11"/>
      <c r="C337" s="2"/>
      <c r="D337" s="24"/>
      <c r="E337" s="24"/>
      <c r="F337" s="24"/>
      <c r="G337" s="11"/>
      <c r="H337" s="31"/>
      <c r="I337" s="31"/>
      <c r="J337" s="31"/>
      <c r="K337" s="31"/>
      <c r="L337" s="31"/>
      <c r="M337" s="31"/>
      <c r="N337" s="31"/>
      <c r="O337" s="31"/>
      <c r="P337" s="31"/>
      <c r="Q337" s="31"/>
      <c r="R337" s="31"/>
      <c r="S337" s="31"/>
      <c r="T337" s="31"/>
      <c r="U337" s="31"/>
      <c r="V337" s="31"/>
      <c r="W337" s="31"/>
      <c r="X337" s="31"/>
      <c r="Y337" s="31"/>
      <c r="Z337" s="31"/>
    </row>
    <row r="338" spans="1:26" ht="18" customHeight="1">
      <c r="A338" s="31"/>
      <c r="B338" s="11"/>
      <c r="C338" s="2"/>
      <c r="D338" s="24"/>
      <c r="E338" s="24"/>
      <c r="F338" s="24"/>
      <c r="G338" s="11"/>
      <c r="H338" s="31"/>
      <c r="I338" s="31"/>
      <c r="J338" s="31"/>
      <c r="K338" s="31"/>
      <c r="L338" s="31"/>
      <c r="M338" s="31"/>
      <c r="N338" s="31"/>
      <c r="O338" s="31"/>
      <c r="P338" s="31"/>
      <c r="Q338" s="31"/>
      <c r="R338" s="31"/>
      <c r="S338" s="31"/>
      <c r="T338" s="31"/>
      <c r="U338" s="31"/>
      <c r="V338" s="31"/>
      <c r="W338" s="31"/>
      <c r="X338" s="31"/>
      <c r="Y338" s="31"/>
      <c r="Z338" s="31"/>
    </row>
    <row r="339" spans="1:26" ht="18" customHeight="1">
      <c r="A339" s="31"/>
      <c r="B339" s="11"/>
      <c r="C339" s="2"/>
      <c r="D339" s="24"/>
      <c r="E339" s="24"/>
      <c r="F339" s="24"/>
      <c r="G339" s="11"/>
      <c r="H339" s="31"/>
      <c r="I339" s="31"/>
      <c r="J339" s="31"/>
      <c r="K339" s="31"/>
      <c r="L339" s="31"/>
      <c r="M339" s="31"/>
      <c r="N339" s="31"/>
      <c r="O339" s="31"/>
      <c r="P339" s="31"/>
      <c r="Q339" s="31"/>
      <c r="R339" s="31"/>
      <c r="S339" s="31"/>
      <c r="T339" s="31"/>
      <c r="U339" s="31"/>
      <c r="V339" s="31"/>
      <c r="W339" s="31"/>
      <c r="X339" s="31"/>
      <c r="Y339" s="31"/>
      <c r="Z339" s="31"/>
    </row>
    <row r="340" spans="1:26" ht="18" customHeight="1">
      <c r="A340" s="31"/>
      <c r="B340" s="11"/>
      <c r="C340" s="2"/>
      <c r="D340" s="24"/>
      <c r="E340" s="24"/>
      <c r="F340" s="24"/>
      <c r="G340" s="11"/>
      <c r="H340" s="31"/>
      <c r="I340" s="31"/>
      <c r="J340" s="31"/>
      <c r="K340" s="31"/>
      <c r="L340" s="31"/>
      <c r="M340" s="31"/>
      <c r="N340" s="31"/>
      <c r="O340" s="31"/>
      <c r="P340" s="31"/>
      <c r="Q340" s="31"/>
      <c r="R340" s="31"/>
      <c r="S340" s="31"/>
      <c r="T340" s="31"/>
      <c r="U340" s="31"/>
      <c r="V340" s="31"/>
      <c r="W340" s="31"/>
      <c r="X340" s="31"/>
      <c r="Y340" s="31"/>
      <c r="Z340" s="31"/>
    </row>
    <row r="341" spans="1:26" ht="18" customHeight="1">
      <c r="A341" s="31"/>
      <c r="B341" s="11"/>
      <c r="C341" s="2"/>
      <c r="D341" s="24"/>
      <c r="E341" s="24"/>
      <c r="F341" s="24"/>
      <c r="G341" s="11"/>
      <c r="H341" s="31"/>
      <c r="I341" s="31"/>
      <c r="J341" s="31"/>
      <c r="K341" s="31"/>
      <c r="L341" s="31"/>
      <c r="M341" s="31"/>
      <c r="N341" s="31"/>
      <c r="O341" s="31"/>
      <c r="P341" s="31"/>
      <c r="Q341" s="31"/>
      <c r="R341" s="31"/>
      <c r="S341" s="31"/>
      <c r="T341" s="31"/>
      <c r="U341" s="31"/>
      <c r="V341" s="31"/>
      <c r="W341" s="31"/>
      <c r="X341" s="31"/>
      <c r="Y341" s="31"/>
      <c r="Z341" s="31"/>
    </row>
    <row r="342" spans="1:26" ht="18" customHeight="1">
      <c r="A342" s="31"/>
      <c r="B342" s="11"/>
      <c r="C342" s="2"/>
      <c r="D342" s="24"/>
      <c r="E342" s="24"/>
      <c r="F342" s="24"/>
      <c r="G342" s="11"/>
      <c r="H342" s="31"/>
      <c r="I342" s="31"/>
      <c r="J342" s="31"/>
      <c r="K342" s="31"/>
      <c r="L342" s="31"/>
      <c r="M342" s="31"/>
      <c r="N342" s="31"/>
      <c r="O342" s="31"/>
      <c r="P342" s="31"/>
      <c r="Q342" s="31"/>
      <c r="R342" s="31"/>
      <c r="S342" s="31"/>
      <c r="T342" s="31"/>
      <c r="U342" s="31"/>
      <c r="V342" s="31"/>
      <c r="W342" s="31"/>
      <c r="X342" s="31"/>
      <c r="Y342" s="31"/>
      <c r="Z342" s="31"/>
    </row>
    <row r="343" spans="1:26" ht="18" customHeight="1">
      <c r="A343" s="31"/>
      <c r="B343" s="11"/>
      <c r="C343" s="2"/>
      <c r="D343" s="24"/>
      <c r="E343" s="24"/>
      <c r="F343" s="24"/>
      <c r="G343" s="11"/>
      <c r="H343" s="31"/>
      <c r="I343" s="31"/>
      <c r="J343" s="31"/>
      <c r="K343" s="31"/>
      <c r="L343" s="31"/>
      <c r="M343" s="31"/>
      <c r="N343" s="31"/>
      <c r="O343" s="31"/>
      <c r="P343" s="31"/>
      <c r="Q343" s="31"/>
      <c r="R343" s="31"/>
      <c r="S343" s="31"/>
      <c r="T343" s="31"/>
      <c r="U343" s="31"/>
      <c r="V343" s="31"/>
      <c r="W343" s="31"/>
      <c r="X343" s="31"/>
      <c r="Y343" s="31"/>
      <c r="Z343" s="31"/>
    </row>
    <row r="344" spans="1:26" ht="18" customHeight="1">
      <c r="A344" s="31"/>
      <c r="B344" s="11"/>
      <c r="C344" s="2"/>
      <c r="D344" s="24"/>
      <c r="E344" s="24"/>
      <c r="F344" s="24"/>
      <c r="G344" s="11"/>
      <c r="H344" s="31"/>
      <c r="I344" s="31"/>
      <c r="J344" s="31"/>
      <c r="K344" s="31"/>
      <c r="L344" s="31"/>
      <c r="M344" s="31"/>
      <c r="N344" s="31"/>
      <c r="O344" s="31"/>
      <c r="P344" s="31"/>
      <c r="Q344" s="31"/>
      <c r="R344" s="31"/>
      <c r="S344" s="31"/>
      <c r="T344" s="31"/>
      <c r="U344" s="31"/>
      <c r="V344" s="31"/>
      <c r="W344" s="31"/>
      <c r="X344" s="31"/>
      <c r="Y344" s="31"/>
      <c r="Z344" s="31"/>
    </row>
    <row r="345" spans="1:26" ht="18" customHeight="1">
      <c r="A345" s="31"/>
      <c r="B345" s="11"/>
      <c r="C345" s="2"/>
      <c r="D345" s="24"/>
      <c r="E345" s="24"/>
      <c r="F345" s="24"/>
      <c r="G345" s="11"/>
      <c r="H345" s="31"/>
      <c r="I345" s="31"/>
      <c r="J345" s="31"/>
      <c r="K345" s="31"/>
      <c r="L345" s="31"/>
      <c r="M345" s="31"/>
      <c r="N345" s="31"/>
      <c r="O345" s="31"/>
      <c r="P345" s="31"/>
      <c r="Q345" s="31"/>
      <c r="R345" s="31"/>
      <c r="S345" s="31"/>
      <c r="T345" s="31"/>
      <c r="U345" s="31"/>
      <c r="V345" s="31"/>
      <c r="W345" s="31"/>
      <c r="X345" s="31"/>
      <c r="Y345" s="31"/>
      <c r="Z345" s="31"/>
    </row>
    <row r="346" spans="1:26" ht="18" customHeight="1">
      <c r="A346" s="31"/>
      <c r="B346" s="11"/>
      <c r="C346" s="2"/>
      <c r="D346" s="24"/>
      <c r="E346" s="24"/>
      <c r="F346" s="24"/>
      <c r="G346" s="11"/>
      <c r="H346" s="31"/>
      <c r="I346" s="31"/>
      <c r="J346" s="31"/>
      <c r="K346" s="31"/>
      <c r="L346" s="31"/>
      <c r="M346" s="31"/>
      <c r="N346" s="31"/>
      <c r="O346" s="31"/>
      <c r="P346" s="31"/>
      <c r="Q346" s="31"/>
      <c r="R346" s="31"/>
      <c r="S346" s="31"/>
      <c r="T346" s="31"/>
      <c r="U346" s="31"/>
      <c r="V346" s="31"/>
      <c r="W346" s="31"/>
      <c r="X346" s="31"/>
      <c r="Y346" s="31"/>
      <c r="Z346" s="31"/>
    </row>
    <row r="347" spans="1:26" ht="18" customHeight="1">
      <c r="A347" s="31"/>
      <c r="B347" s="11"/>
      <c r="C347" s="2"/>
      <c r="D347" s="24"/>
      <c r="E347" s="24"/>
      <c r="F347" s="24"/>
      <c r="G347" s="11"/>
      <c r="H347" s="31"/>
      <c r="I347" s="31"/>
      <c r="J347" s="31"/>
      <c r="K347" s="31"/>
      <c r="L347" s="31"/>
      <c r="M347" s="31"/>
      <c r="N347" s="31"/>
      <c r="O347" s="31"/>
      <c r="P347" s="31"/>
      <c r="Q347" s="31"/>
      <c r="R347" s="31"/>
      <c r="S347" s="31"/>
      <c r="T347" s="31"/>
      <c r="U347" s="31"/>
      <c r="V347" s="31"/>
      <c r="W347" s="31"/>
      <c r="X347" s="31"/>
      <c r="Y347" s="31"/>
      <c r="Z347" s="31"/>
    </row>
    <row r="348" spans="1:26" ht="18" customHeight="1">
      <c r="A348" s="31"/>
      <c r="B348" s="11"/>
      <c r="C348" s="2"/>
      <c r="D348" s="24"/>
      <c r="E348" s="24"/>
      <c r="F348" s="24"/>
      <c r="G348" s="11"/>
      <c r="H348" s="31"/>
      <c r="I348" s="31"/>
      <c r="J348" s="31"/>
      <c r="K348" s="31"/>
      <c r="L348" s="31"/>
      <c r="M348" s="31"/>
      <c r="N348" s="31"/>
      <c r="O348" s="31"/>
      <c r="P348" s="31"/>
      <c r="Q348" s="31"/>
      <c r="R348" s="31"/>
      <c r="S348" s="31"/>
      <c r="T348" s="31"/>
      <c r="U348" s="31"/>
      <c r="V348" s="31"/>
      <c r="W348" s="31"/>
      <c r="X348" s="31"/>
      <c r="Y348" s="31"/>
      <c r="Z348" s="31"/>
    </row>
    <row r="349" spans="1:26" ht="18" customHeight="1">
      <c r="A349" s="31"/>
      <c r="B349" s="11"/>
      <c r="C349" s="2"/>
      <c r="D349" s="24"/>
      <c r="E349" s="24"/>
      <c r="F349" s="24"/>
      <c r="G349" s="11"/>
      <c r="H349" s="31"/>
      <c r="I349" s="31"/>
      <c r="J349" s="31"/>
      <c r="K349" s="31"/>
      <c r="L349" s="31"/>
      <c r="M349" s="31"/>
      <c r="N349" s="31"/>
      <c r="O349" s="31"/>
      <c r="P349" s="31"/>
      <c r="Q349" s="31"/>
      <c r="R349" s="31"/>
      <c r="S349" s="31"/>
      <c r="T349" s="31"/>
      <c r="U349" s="31"/>
      <c r="V349" s="31"/>
      <c r="W349" s="31"/>
      <c r="X349" s="31"/>
      <c r="Y349" s="31"/>
      <c r="Z349" s="31"/>
    </row>
    <row r="350" spans="1:26" ht="18" customHeight="1">
      <c r="A350" s="31"/>
      <c r="B350" s="11"/>
      <c r="C350" s="2"/>
      <c r="D350" s="24"/>
      <c r="E350" s="24"/>
      <c r="F350" s="24"/>
      <c r="G350" s="11"/>
      <c r="H350" s="31"/>
      <c r="I350" s="31"/>
      <c r="J350" s="31"/>
      <c r="K350" s="31"/>
      <c r="L350" s="31"/>
      <c r="M350" s="31"/>
      <c r="N350" s="31"/>
      <c r="O350" s="31"/>
      <c r="P350" s="31"/>
      <c r="Q350" s="31"/>
      <c r="R350" s="31"/>
      <c r="S350" s="31"/>
      <c r="T350" s="31"/>
      <c r="U350" s="31"/>
      <c r="V350" s="31"/>
      <c r="W350" s="31"/>
      <c r="X350" s="31"/>
      <c r="Y350" s="31"/>
      <c r="Z350" s="31"/>
    </row>
    <row r="351" spans="1:26" ht="18" customHeight="1">
      <c r="A351" s="31"/>
      <c r="B351" s="11"/>
      <c r="C351" s="2"/>
      <c r="D351" s="24"/>
      <c r="E351" s="24"/>
      <c r="F351" s="24"/>
      <c r="G351" s="11"/>
      <c r="H351" s="31"/>
      <c r="I351" s="31"/>
      <c r="J351" s="31"/>
      <c r="K351" s="31"/>
      <c r="L351" s="31"/>
      <c r="M351" s="31"/>
      <c r="N351" s="31"/>
      <c r="O351" s="31"/>
      <c r="P351" s="31"/>
      <c r="Q351" s="31"/>
      <c r="R351" s="31"/>
      <c r="S351" s="31"/>
      <c r="T351" s="31"/>
      <c r="U351" s="31"/>
      <c r="V351" s="31"/>
      <c r="W351" s="31"/>
      <c r="X351" s="31"/>
      <c r="Y351" s="31"/>
      <c r="Z351" s="31"/>
    </row>
    <row r="352" spans="1:26" ht="18" customHeight="1">
      <c r="A352" s="31"/>
      <c r="B352" s="11"/>
      <c r="C352" s="2"/>
      <c r="D352" s="24"/>
      <c r="E352" s="24"/>
      <c r="F352" s="24"/>
      <c r="G352" s="11"/>
      <c r="H352" s="31"/>
      <c r="I352" s="31"/>
      <c r="J352" s="31"/>
      <c r="K352" s="31"/>
      <c r="L352" s="31"/>
      <c r="M352" s="31"/>
      <c r="N352" s="31"/>
      <c r="O352" s="31"/>
      <c r="P352" s="31"/>
      <c r="Q352" s="31"/>
      <c r="R352" s="31"/>
      <c r="S352" s="31"/>
      <c r="T352" s="31"/>
      <c r="U352" s="31"/>
      <c r="V352" s="31"/>
      <c r="W352" s="31"/>
      <c r="X352" s="31"/>
      <c r="Y352" s="31"/>
      <c r="Z352" s="31"/>
    </row>
    <row r="353" spans="1:26" ht="18" customHeight="1">
      <c r="A353" s="31"/>
      <c r="B353" s="11"/>
      <c r="C353" s="2"/>
      <c r="D353" s="24"/>
      <c r="E353" s="24"/>
      <c r="F353" s="24"/>
      <c r="G353" s="11"/>
      <c r="H353" s="31"/>
      <c r="I353" s="31"/>
      <c r="J353" s="31"/>
      <c r="K353" s="31"/>
      <c r="L353" s="31"/>
      <c r="M353" s="31"/>
      <c r="N353" s="31"/>
      <c r="O353" s="31"/>
      <c r="P353" s="31"/>
      <c r="Q353" s="31"/>
      <c r="R353" s="31"/>
      <c r="S353" s="31"/>
      <c r="T353" s="31"/>
      <c r="U353" s="31"/>
      <c r="V353" s="31"/>
      <c r="W353" s="31"/>
      <c r="X353" s="31"/>
      <c r="Y353" s="31"/>
      <c r="Z353" s="31"/>
    </row>
    <row r="354" spans="1:26" ht="18" customHeight="1">
      <c r="A354" s="31"/>
      <c r="B354" s="11"/>
      <c r="C354" s="2"/>
      <c r="D354" s="24"/>
      <c r="E354" s="24"/>
      <c r="F354" s="24"/>
      <c r="G354" s="11"/>
      <c r="H354" s="31"/>
      <c r="I354" s="31"/>
      <c r="J354" s="31"/>
      <c r="K354" s="31"/>
      <c r="L354" s="31"/>
      <c r="M354" s="31"/>
      <c r="N354" s="31"/>
      <c r="O354" s="31"/>
      <c r="P354" s="31"/>
      <c r="Q354" s="31"/>
      <c r="R354" s="31"/>
      <c r="S354" s="31"/>
      <c r="T354" s="31"/>
      <c r="U354" s="31"/>
      <c r="V354" s="31"/>
      <c r="W354" s="31"/>
      <c r="X354" s="31"/>
      <c r="Y354" s="31"/>
      <c r="Z354" s="31"/>
    </row>
    <row r="355" spans="1:26" ht="18" customHeight="1">
      <c r="A355" s="31"/>
      <c r="B355" s="11"/>
      <c r="C355" s="2"/>
      <c r="D355" s="24"/>
      <c r="E355" s="24"/>
      <c r="F355" s="24"/>
      <c r="G355" s="11"/>
      <c r="H355" s="31"/>
      <c r="I355" s="31"/>
      <c r="J355" s="31"/>
      <c r="K355" s="31"/>
      <c r="L355" s="31"/>
      <c r="M355" s="31"/>
      <c r="N355" s="31"/>
      <c r="O355" s="31"/>
      <c r="P355" s="31"/>
      <c r="Q355" s="31"/>
      <c r="R355" s="31"/>
      <c r="S355" s="31"/>
      <c r="T355" s="31"/>
      <c r="U355" s="31"/>
      <c r="V355" s="31"/>
      <c r="W355" s="31"/>
      <c r="X355" s="31"/>
      <c r="Y355" s="31"/>
      <c r="Z355" s="31"/>
    </row>
    <row r="356" spans="1:26" ht="18" customHeight="1">
      <c r="A356" s="31"/>
      <c r="B356" s="11"/>
      <c r="C356" s="2"/>
      <c r="D356" s="24"/>
      <c r="E356" s="24"/>
      <c r="F356" s="24"/>
      <c r="G356" s="11"/>
      <c r="H356" s="31"/>
      <c r="I356" s="31"/>
      <c r="J356" s="31"/>
      <c r="K356" s="31"/>
      <c r="L356" s="31"/>
      <c r="M356" s="31"/>
      <c r="N356" s="31"/>
      <c r="O356" s="31"/>
      <c r="P356" s="31"/>
      <c r="Q356" s="31"/>
      <c r="R356" s="31"/>
      <c r="S356" s="31"/>
      <c r="T356" s="31"/>
      <c r="U356" s="31"/>
      <c r="V356" s="31"/>
      <c r="W356" s="31"/>
      <c r="X356" s="31"/>
      <c r="Y356" s="31"/>
      <c r="Z356" s="31"/>
    </row>
    <row r="357" spans="1:26" ht="18" customHeight="1">
      <c r="A357" s="31"/>
      <c r="B357" s="11"/>
      <c r="C357" s="2"/>
      <c r="D357" s="24"/>
      <c r="E357" s="24"/>
      <c r="F357" s="24"/>
      <c r="G357" s="11"/>
      <c r="H357" s="31"/>
      <c r="I357" s="31"/>
      <c r="J357" s="31"/>
      <c r="K357" s="31"/>
      <c r="L357" s="31"/>
      <c r="M357" s="31"/>
      <c r="N357" s="31"/>
      <c r="O357" s="31"/>
      <c r="P357" s="31"/>
      <c r="Q357" s="31"/>
      <c r="R357" s="31"/>
      <c r="S357" s="31"/>
      <c r="T357" s="31"/>
      <c r="U357" s="31"/>
      <c r="V357" s="31"/>
      <c r="W357" s="31"/>
      <c r="X357" s="31"/>
      <c r="Y357" s="31"/>
      <c r="Z357" s="31"/>
    </row>
    <row r="358" spans="1:26" ht="18" customHeight="1">
      <c r="A358" s="31"/>
      <c r="B358" s="11"/>
      <c r="C358" s="2"/>
      <c r="D358" s="24"/>
      <c r="E358" s="24"/>
      <c r="F358" s="24"/>
      <c r="G358" s="11"/>
      <c r="H358" s="31"/>
      <c r="I358" s="31"/>
      <c r="J358" s="31"/>
      <c r="K358" s="31"/>
      <c r="L358" s="31"/>
      <c r="M358" s="31"/>
      <c r="N358" s="31"/>
      <c r="O358" s="31"/>
      <c r="P358" s="31"/>
      <c r="Q358" s="31"/>
      <c r="R358" s="31"/>
      <c r="S358" s="31"/>
      <c r="T358" s="31"/>
      <c r="U358" s="31"/>
      <c r="V358" s="31"/>
      <c r="W358" s="31"/>
      <c r="X358" s="31"/>
      <c r="Y358" s="31"/>
      <c r="Z358" s="31"/>
    </row>
    <row r="359" spans="1:26" ht="18" customHeight="1">
      <c r="A359" s="31"/>
      <c r="B359" s="11"/>
      <c r="C359" s="2"/>
      <c r="D359" s="24"/>
      <c r="E359" s="24"/>
      <c r="F359" s="24"/>
      <c r="G359" s="11"/>
      <c r="H359" s="31"/>
      <c r="I359" s="31"/>
      <c r="J359" s="31"/>
      <c r="K359" s="31"/>
      <c r="L359" s="31"/>
      <c r="M359" s="31"/>
      <c r="N359" s="31"/>
      <c r="O359" s="31"/>
      <c r="P359" s="31"/>
      <c r="Q359" s="31"/>
      <c r="R359" s="31"/>
      <c r="S359" s="31"/>
      <c r="T359" s="31"/>
      <c r="U359" s="31"/>
      <c r="V359" s="31"/>
      <c r="W359" s="31"/>
      <c r="X359" s="31"/>
      <c r="Y359" s="31"/>
      <c r="Z359" s="31"/>
    </row>
    <row r="360" spans="1:26" ht="18" customHeight="1">
      <c r="A360" s="31"/>
      <c r="B360" s="11"/>
      <c r="C360" s="2"/>
      <c r="D360" s="24"/>
      <c r="E360" s="24"/>
      <c r="F360" s="24"/>
      <c r="G360" s="11"/>
      <c r="H360" s="31"/>
      <c r="I360" s="31"/>
      <c r="J360" s="31"/>
      <c r="K360" s="31"/>
      <c r="L360" s="31"/>
      <c r="M360" s="31"/>
      <c r="N360" s="31"/>
      <c r="O360" s="31"/>
      <c r="P360" s="31"/>
      <c r="Q360" s="31"/>
      <c r="R360" s="31"/>
      <c r="S360" s="31"/>
      <c r="T360" s="31"/>
      <c r="U360" s="31"/>
      <c r="V360" s="31"/>
      <c r="W360" s="31"/>
      <c r="X360" s="31"/>
      <c r="Y360" s="31"/>
      <c r="Z360" s="31"/>
    </row>
    <row r="361" spans="1:26" ht="18" customHeight="1">
      <c r="A361" s="31"/>
      <c r="B361" s="11"/>
      <c r="C361" s="2"/>
      <c r="D361" s="24"/>
      <c r="E361" s="24"/>
      <c r="F361" s="24"/>
      <c r="G361" s="11"/>
      <c r="H361" s="31"/>
      <c r="I361" s="31"/>
      <c r="J361" s="31"/>
      <c r="K361" s="31"/>
      <c r="L361" s="31"/>
      <c r="M361" s="31"/>
      <c r="N361" s="31"/>
      <c r="O361" s="31"/>
      <c r="P361" s="31"/>
      <c r="Q361" s="31"/>
      <c r="R361" s="31"/>
      <c r="S361" s="31"/>
      <c r="T361" s="31"/>
      <c r="U361" s="31"/>
      <c r="V361" s="31"/>
      <c r="W361" s="31"/>
      <c r="X361" s="31"/>
      <c r="Y361" s="31"/>
      <c r="Z361" s="31"/>
    </row>
    <row r="362" spans="1:26" ht="18" customHeight="1">
      <c r="A362" s="31"/>
      <c r="B362" s="11"/>
      <c r="C362" s="2"/>
      <c r="D362" s="24"/>
      <c r="E362" s="24"/>
      <c r="F362" s="24"/>
      <c r="G362" s="11"/>
      <c r="H362" s="31"/>
      <c r="I362" s="31"/>
      <c r="J362" s="31"/>
      <c r="K362" s="31"/>
      <c r="L362" s="31"/>
      <c r="M362" s="31"/>
      <c r="N362" s="31"/>
      <c r="O362" s="31"/>
      <c r="P362" s="31"/>
      <c r="Q362" s="31"/>
      <c r="R362" s="31"/>
      <c r="S362" s="31"/>
      <c r="T362" s="31"/>
      <c r="U362" s="31"/>
      <c r="V362" s="31"/>
      <c r="W362" s="31"/>
      <c r="X362" s="31"/>
      <c r="Y362" s="31"/>
      <c r="Z362" s="31"/>
    </row>
    <row r="363" spans="1:26" ht="18" customHeight="1">
      <c r="A363" s="31"/>
      <c r="B363" s="11"/>
      <c r="C363" s="2"/>
      <c r="D363" s="24"/>
      <c r="E363" s="24"/>
      <c r="F363" s="24"/>
      <c r="G363" s="11"/>
      <c r="H363" s="31"/>
      <c r="I363" s="31"/>
      <c r="J363" s="31"/>
      <c r="K363" s="31"/>
      <c r="L363" s="31"/>
      <c r="M363" s="31"/>
      <c r="N363" s="31"/>
      <c r="O363" s="31"/>
      <c r="P363" s="31"/>
      <c r="Q363" s="31"/>
      <c r="R363" s="31"/>
      <c r="S363" s="31"/>
      <c r="T363" s="31"/>
      <c r="U363" s="31"/>
      <c r="V363" s="31"/>
      <c r="W363" s="31"/>
      <c r="X363" s="31"/>
      <c r="Y363" s="31"/>
      <c r="Z363" s="31"/>
    </row>
    <row r="364" spans="1:26" ht="18" customHeight="1">
      <c r="A364" s="31"/>
      <c r="B364" s="11"/>
      <c r="C364" s="2"/>
      <c r="D364" s="24"/>
      <c r="E364" s="24"/>
      <c r="F364" s="24"/>
      <c r="G364" s="11"/>
      <c r="H364" s="31"/>
      <c r="I364" s="31"/>
      <c r="J364" s="31"/>
      <c r="K364" s="31"/>
      <c r="L364" s="31"/>
      <c r="M364" s="31"/>
      <c r="N364" s="31"/>
      <c r="O364" s="31"/>
      <c r="P364" s="31"/>
      <c r="Q364" s="31"/>
      <c r="R364" s="31"/>
      <c r="S364" s="31"/>
      <c r="T364" s="31"/>
      <c r="U364" s="31"/>
      <c r="V364" s="31"/>
      <c r="W364" s="31"/>
      <c r="X364" s="31"/>
      <c r="Y364" s="31"/>
      <c r="Z364" s="31"/>
    </row>
    <row r="365" spans="1:26" ht="18" customHeight="1">
      <c r="A365" s="31"/>
      <c r="B365" s="11"/>
      <c r="C365" s="2"/>
      <c r="D365" s="24"/>
      <c r="E365" s="24"/>
      <c r="F365" s="24"/>
      <c r="G365" s="11"/>
      <c r="H365" s="31"/>
      <c r="I365" s="31"/>
      <c r="J365" s="31"/>
      <c r="K365" s="31"/>
      <c r="L365" s="31"/>
      <c r="M365" s="31"/>
      <c r="N365" s="31"/>
      <c r="O365" s="31"/>
      <c r="P365" s="31"/>
      <c r="Q365" s="31"/>
      <c r="R365" s="31"/>
      <c r="S365" s="31"/>
      <c r="T365" s="31"/>
      <c r="U365" s="31"/>
      <c r="V365" s="31"/>
      <c r="W365" s="31"/>
      <c r="X365" s="31"/>
      <c r="Y365" s="31"/>
      <c r="Z365" s="31"/>
    </row>
    <row r="366" spans="1:26" ht="18" customHeight="1">
      <c r="A366" s="31"/>
      <c r="B366" s="11"/>
      <c r="C366" s="2"/>
      <c r="D366" s="24"/>
      <c r="E366" s="24"/>
      <c r="F366" s="24"/>
      <c r="G366" s="11"/>
      <c r="H366" s="31"/>
      <c r="I366" s="31"/>
      <c r="J366" s="31"/>
      <c r="K366" s="31"/>
      <c r="L366" s="31"/>
      <c r="M366" s="31"/>
      <c r="N366" s="31"/>
      <c r="O366" s="31"/>
      <c r="P366" s="31"/>
      <c r="Q366" s="31"/>
      <c r="R366" s="31"/>
      <c r="S366" s="31"/>
      <c r="T366" s="31"/>
      <c r="U366" s="31"/>
      <c r="V366" s="31"/>
      <c r="W366" s="31"/>
      <c r="X366" s="31"/>
      <c r="Y366" s="31"/>
      <c r="Z366" s="31"/>
    </row>
    <row r="367" spans="1:26" ht="18" customHeight="1">
      <c r="A367" s="31"/>
      <c r="B367" s="11"/>
      <c r="C367" s="2"/>
      <c r="D367" s="24"/>
      <c r="E367" s="24"/>
      <c r="F367" s="24"/>
      <c r="G367" s="11"/>
      <c r="H367" s="31"/>
      <c r="I367" s="31"/>
      <c r="J367" s="31"/>
      <c r="K367" s="31"/>
      <c r="L367" s="31"/>
      <c r="M367" s="31"/>
      <c r="N367" s="31"/>
      <c r="O367" s="31"/>
      <c r="P367" s="31"/>
      <c r="Q367" s="31"/>
      <c r="R367" s="31"/>
      <c r="S367" s="31"/>
      <c r="T367" s="31"/>
      <c r="U367" s="31"/>
      <c r="V367" s="31"/>
      <c r="W367" s="31"/>
      <c r="X367" s="31"/>
      <c r="Y367" s="31"/>
      <c r="Z367" s="31"/>
    </row>
    <row r="368" spans="1:26" ht="18" customHeight="1">
      <c r="A368" s="31"/>
      <c r="B368" s="11"/>
      <c r="C368" s="2"/>
      <c r="D368" s="24"/>
      <c r="E368" s="24"/>
      <c r="F368" s="24"/>
      <c r="G368" s="11"/>
      <c r="H368" s="31"/>
      <c r="I368" s="31"/>
      <c r="J368" s="31"/>
      <c r="K368" s="31"/>
      <c r="L368" s="31"/>
      <c r="M368" s="31"/>
      <c r="N368" s="31"/>
      <c r="O368" s="31"/>
      <c r="P368" s="31"/>
      <c r="Q368" s="31"/>
      <c r="R368" s="31"/>
      <c r="S368" s="31"/>
      <c r="T368" s="31"/>
      <c r="U368" s="31"/>
      <c r="V368" s="31"/>
      <c r="W368" s="31"/>
      <c r="X368" s="31"/>
      <c r="Y368" s="31"/>
      <c r="Z368" s="31"/>
    </row>
    <row r="369" spans="1:26" ht="18" customHeight="1">
      <c r="A369" s="31"/>
      <c r="B369" s="11"/>
      <c r="C369" s="2"/>
      <c r="D369" s="24"/>
      <c r="E369" s="24"/>
      <c r="F369" s="24"/>
      <c r="G369" s="11"/>
      <c r="H369" s="31"/>
      <c r="I369" s="31"/>
      <c r="J369" s="31"/>
      <c r="K369" s="31"/>
      <c r="L369" s="31"/>
      <c r="M369" s="31"/>
      <c r="N369" s="31"/>
      <c r="O369" s="31"/>
      <c r="P369" s="31"/>
      <c r="Q369" s="31"/>
      <c r="R369" s="31"/>
      <c r="S369" s="31"/>
      <c r="T369" s="31"/>
      <c r="U369" s="31"/>
      <c r="V369" s="31"/>
      <c r="W369" s="31"/>
      <c r="X369" s="31"/>
      <c r="Y369" s="31"/>
      <c r="Z369" s="31"/>
    </row>
    <row r="370" spans="1:26" ht="18" customHeight="1">
      <c r="A370" s="31"/>
      <c r="B370" s="11"/>
      <c r="C370" s="2"/>
      <c r="D370" s="24"/>
      <c r="E370" s="24"/>
      <c r="F370" s="24"/>
      <c r="G370" s="11"/>
      <c r="H370" s="31"/>
      <c r="I370" s="31"/>
      <c r="J370" s="31"/>
      <c r="K370" s="31"/>
      <c r="L370" s="31"/>
      <c r="M370" s="31"/>
      <c r="N370" s="31"/>
      <c r="O370" s="31"/>
      <c r="P370" s="31"/>
      <c r="Q370" s="31"/>
      <c r="R370" s="31"/>
      <c r="S370" s="31"/>
      <c r="T370" s="31"/>
      <c r="U370" s="31"/>
      <c r="V370" s="31"/>
      <c r="W370" s="31"/>
      <c r="X370" s="31"/>
      <c r="Y370" s="31"/>
      <c r="Z370" s="31"/>
    </row>
    <row r="371" spans="1:26" ht="18" customHeight="1">
      <c r="A371" s="31"/>
      <c r="B371" s="11"/>
      <c r="C371" s="2"/>
      <c r="D371" s="24"/>
      <c r="E371" s="24"/>
      <c r="F371" s="24"/>
      <c r="G371" s="11"/>
      <c r="H371" s="31"/>
      <c r="I371" s="31"/>
      <c r="J371" s="31"/>
      <c r="K371" s="31"/>
      <c r="L371" s="31"/>
      <c r="M371" s="31"/>
      <c r="N371" s="31"/>
      <c r="O371" s="31"/>
      <c r="P371" s="31"/>
      <c r="Q371" s="31"/>
      <c r="R371" s="31"/>
      <c r="S371" s="31"/>
      <c r="T371" s="31"/>
      <c r="U371" s="31"/>
      <c r="V371" s="31"/>
      <c r="W371" s="31"/>
      <c r="X371" s="31"/>
      <c r="Y371" s="31"/>
      <c r="Z371" s="31"/>
    </row>
    <row r="372" spans="1:26" ht="18" customHeight="1">
      <c r="A372" s="31"/>
      <c r="B372" s="11"/>
      <c r="C372" s="2"/>
      <c r="D372" s="24"/>
      <c r="E372" s="24"/>
      <c r="F372" s="24"/>
      <c r="G372" s="11"/>
      <c r="H372" s="31"/>
      <c r="I372" s="31"/>
      <c r="J372" s="31"/>
      <c r="K372" s="31"/>
      <c r="L372" s="31"/>
      <c r="M372" s="31"/>
      <c r="N372" s="31"/>
      <c r="O372" s="31"/>
      <c r="P372" s="31"/>
      <c r="Q372" s="31"/>
      <c r="R372" s="31"/>
      <c r="S372" s="31"/>
      <c r="T372" s="31"/>
      <c r="U372" s="31"/>
      <c r="V372" s="31"/>
      <c r="W372" s="31"/>
      <c r="X372" s="31"/>
      <c r="Y372" s="31"/>
      <c r="Z372" s="31"/>
    </row>
    <row r="373" spans="1:26" ht="18" customHeight="1">
      <c r="A373" s="31"/>
      <c r="B373" s="11"/>
      <c r="C373" s="2"/>
      <c r="D373" s="24"/>
      <c r="E373" s="24"/>
      <c r="F373" s="24"/>
      <c r="G373" s="11"/>
      <c r="H373" s="31"/>
      <c r="I373" s="31"/>
      <c r="J373" s="31"/>
      <c r="K373" s="31"/>
      <c r="L373" s="31"/>
      <c r="M373" s="31"/>
      <c r="N373" s="31"/>
      <c r="O373" s="31"/>
      <c r="P373" s="31"/>
      <c r="Q373" s="31"/>
      <c r="R373" s="31"/>
      <c r="S373" s="31"/>
      <c r="T373" s="31"/>
      <c r="U373" s="31"/>
      <c r="V373" s="31"/>
      <c r="W373" s="31"/>
      <c r="X373" s="31"/>
      <c r="Y373" s="31"/>
      <c r="Z373" s="31"/>
    </row>
    <row r="374" spans="1:26" ht="18" customHeight="1">
      <c r="A374" s="31"/>
      <c r="B374" s="11"/>
      <c r="C374" s="2"/>
      <c r="D374" s="24"/>
      <c r="E374" s="24"/>
      <c r="F374" s="24"/>
      <c r="G374" s="11"/>
      <c r="H374" s="31"/>
      <c r="I374" s="31"/>
      <c r="J374" s="31"/>
      <c r="K374" s="31"/>
      <c r="L374" s="31"/>
      <c r="M374" s="31"/>
      <c r="N374" s="31"/>
      <c r="O374" s="31"/>
      <c r="P374" s="31"/>
      <c r="Q374" s="31"/>
      <c r="R374" s="31"/>
      <c r="S374" s="31"/>
      <c r="T374" s="31"/>
      <c r="U374" s="31"/>
      <c r="V374" s="31"/>
      <c r="W374" s="31"/>
      <c r="X374" s="31"/>
      <c r="Y374" s="31"/>
      <c r="Z374" s="31"/>
    </row>
    <row r="375" spans="1:26" ht="18" customHeight="1">
      <c r="A375" s="31"/>
      <c r="B375" s="11"/>
      <c r="C375" s="2"/>
      <c r="D375" s="24"/>
      <c r="E375" s="24"/>
      <c r="F375" s="24"/>
      <c r="G375" s="11"/>
      <c r="H375" s="31"/>
      <c r="I375" s="31"/>
      <c r="J375" s="31"/>
      <c r="K375" s="31"/>
      <c r="L375" s="31"/>
      <c r="M375" s="31"/>
      <c r="N375" s="31"/>
      <c r="O375" s="31"/>
      <c r="P375" s="31"/>
      <c r="Q375" s="31"/>
      <c r="R375" s="31"/>
      <c r="S375" s="31"/>
      <c r="T375" s="31"/>
      <c r="U375" s="31"/>
      <c r="V375" s="31"/>
      <c r="W375" s="31"/>
      <c r="X375" s="31"/>
      <c r="Y375" s="31"/>
      <c r="Z375" s="31"/>
    </row>
    <row r="376" spans="1:26" ht="18" customHeight="1">
      <c r="A376" s="31"/>
      <c r="B376" s="11"/>
      <c r="C376" s="2"/>
      <c r="D376" s="24"/>
      <c r="E376" s="24"/>
      <c r="F376" s="24"/>
      <c r="G376" s="11"/>
      <c r="H376" s="31"/>
      <c r="I376" s="31"/>
      <c r="J376" s="31"/>
      <c r="K376" s="31"/>
      <c r="L376" s="31"/>
      <c r="M376" s="31"/>
      <c r="N376" s="31"/>
      <c r="O376" s="31"/>
      <c r="P376" s="31"/>
      <c r="Q376" s="31"/>
      <c r="R376" s="31"/>
      <c r="S376" s="31"/>
      <c r="T376" s="31"/>
      <c r="U376" s="31"/>
      <c r="V376" s="31"/>
      <c r="W376" s="31"/>
      <c r="X376" s="31"/>
      <c r="Y376" s="31"/>
      <c r="Z376" s="31"/>
    </row>
    <row r="377" spans="1:26" ht="18" customHeight="1">
      <c r="A377" s="31"/>
      <c r="B377" s="11"/>
      <c r="C377" s="2"/>
      <c r="D377" s="24"/>
      <c r="E377" s="24"/>
      <c r="F377" s="24"/>
      <c r="G377" s="11"/>
      <c r="H377" s="31"/>
      <c r="I377" s="31"/>
      <c r="J377" s="31"/>
      <c r="K377" s="31"/>
      <c r="L377" s="31"/>
      <c r="M377" s="31"/>
      <c r="N377" s="31"/>
      <c r="O377" s="31"/>
      <c r="P377" s="31"/>
      <c r="Q377" s="31"/>
      <c r="R377" s="31"/>
      <c r="S377" s="31"/>
      <c r="T377" s="31"/>
      <c r="U377" s="31"/>
      <c r="V377" s="31"/>
      <c r="W377" s="31"/>
      <c r="X377" s="31"/>
      <c r="Y377" s="31"/>
      <c r="Z377" s="31"/>
    </row>
    <row r="378" spans="1:26" ht="18" customHeight="1">
      <c r="A378" s="31"/>
      <c r="B378" s="11"/>
      <c r="C378" s="2"/>
      <c r="D378" s="24"/>
      <c r="E378" s="24"/>
      <c r="F378" s="24"/>
      <c r="G378" s="11"/>
      <c r="H378" s="31"/>
      <c r="I378" s="31"/>
      <c r="J378" s="31"/>
      <c r="K378" s="31"/>
      <c r="L378" s="31"/>
      <c r="M378" s="31"/>
      <c r="N378" s="31"/>
      <c r="O378" s="31"/>
      <c r="P378" s="31"/>
      <c r="Q378" s="31"/>
      <c r="R378" s="31"/>
      <c r="S378" s="31"/>
      <c r="T378" s="31"/>
      <c r="U378" s="31"/>
      <c r="V378" s="31"/>
      <c r="W378" s="31"/>
      <c r="X378" s="31"/>
      <c r="Y378" s="31"/>
      <c r="Z378" s="31"/>
    </row>
    <row r="379" spans="1:26" ht="18" customHeight="1">
      <c r="A379" s="31"/>
      <c r="B379" s="11"/>
      <c r="C379" s="2"/>
      <c r="D379" s="24"/>
      <c r="E379" s="24"/>
      <c r="F379" s="24"/>
      <c r="G379" s="11"/>
      <c r="H379" s="31"/>
      <c r="I379" s="31"/>
      <c r="J379" s="31"/>
      <c r="K379" s="31"/>
      <c r="L379" s="31"/>
      <c r="M379" s="31"/>
      <c r="N379" s="31"/>
      <c r="O379" s="31"/>
      <c r="P379" s="31"/>
      <c r="Q379" s="31"/>
      <c r="R379" s="31"/>
      <c r="S379" s="31"/>
      <c r="T379" s="31"/>
      <c r="U379" s="31"/>
      <c r="V379" s="31"/>
      <c r="W379" s="31"/>
      <c r="X379" s="31"/>
      <c r="Y379" s="31"/>
      <c r="Z379" s="31"/>
    </row>
    <row r="380" spans="1:26" ht="18" customHeight="1">
      <c r="A380" s="31"/>
      <c r="B380" s="11"/>
      <c r="C380" s="2"/>
      <c r="D380" s="24"/>
      <c r="E380" s="24"/>
      <c r="F380" s="24"/>
      <c r="G380" s="11"/>
      <c r="H380" s="31"/>
      <c r="I380" s="31"/>
      <c r="J380" s="31"/>
      <c r="K380" s="31"/>
      <c r="L380" s="31"/>
      <c r="M380" s="31"/>
      <c r="N380" s="31"/>
      <c r="O380" s="31"/>
      <c r="P380" s="31"/>
      <c r="Q380" s="31"/>
      <c r="R380" s="31"/>
      <c r="S380" s="31"/>
      <c r="T380" s="31"/>
      <c r="U380" s="31"/>
      <c r="V380" s="31"/>
      <c r="W380" s="31"/>
      <c r="X380" s="31"/>
      <c r="Y380" s="31"/>
      <c r="Z380" s="31"/>
    </row>
    <row r="381" spans="1:26" ht="18" customHeight="1">
      <c r="A381" s="31"/>
      <c r="B381" s="11"/>
      <c r="C381" s="2"/>
      <c r="D381" s="24"/>
      <c r="E381" s="24"/>
      <c r="F381" s="24"/>
      <c r="G381" s="11"/>
      <c r="H381" s="31"/>
      <c r="I381" s="31"/>
      <c r="J381" s="31"/>
      <c r="K381" s="31"/>
      <c r="L381" s="31"/>
      <c r="M381" s="31"/>
      <c r="N381" s="31"/>
      <c r="O381" s="31"/>
      <c r="P381" s="31"/>
      <c r="Q381" s="31"/>
      <c r="R381" s="31"/>
      <c r="S381" s="31"/>
      <c r="T381" s="31"/>
      <c r="U381" s="31"/>
      <c r="V381" s="31"/>
      <c r="W381" s="31"/>
      <c r="X381" s="31"/>
      <c r="Y381" s="31"/>
      <c r="Z381" s="31"/>
    </row>
    <row r="382" spans="1:26" ht="18" customHeight="1">
      <c r="A382" s="31"/>
      <c r="B382" s="11"/>
      <c r="C382" s="2"/>
      <c r="D382" s="24"/>
      <c r="E382" s="24"/>
      <c r="F382" s="24"/>
      <c r="G382" s="11"/>
      <c r="H382" s="31"/>
      <c r="I382" s="31"/>
      <c r="J382" s="31"/>
      <c r="K382" s="31"/>
      <c r="L382" s="31"/>
      <c r="M382" s="31"/>
      <c r="N382" s="31"/>
      <c r="O382" s="31"/>
      <c r="P382" s="31"/>
      <c r="Q382" s="31"/>
      <c r="R382" s="31"/>
      <c r="S382" s="31"/>
      <c r="T382" s="31"/>
      <c r="U382" s="31"/>
      <c r="V382" s="31"/>
      <c r="W382" s="31"/>
      <c r="X382" s="31"/>
      <c r="Y382" s="31"/>
      <c r="Z382" s="31"/>
    </row>
    <row r="383" spans="1:26" ht="18" customHeight="1">
      <c r="A383" s="31"/>
      <c r="B383" s="11"/>
      <c r="C383" s="2"/>
      <c r="D383" s="24"/>
      <c r="E383" s="24"/>
      <c r="F383" s="24"/>
      <c r="G383" s="11"/>
      <c r="H383" s="31"/>
      <c r="I383" s="31"/>
      <c r="J383" s="31"/>
      <c r="K383" s="31"/>
      <c r="L383" s="31"/>
      <c r="M383" s="31"/>
      <c r="N383" s="31"/>
      <c r="O383" s="31"/>
      <c r="P383" s="31"/>
      <c r="Q383" s="31"/>
      <c r="R383" s="31"/>
      <c r="S383" s="31"/>
      <c r="T383" s="31"/>
      <c r="U383" s="31"/>
      <c r="V383" s="31"/>
      <c r="W383" s="31"/>
      <c r="X383" s="31"/>
      <c r="Y383" s="31"/>
      <c r="Z383" s="31"/>
    </row>
    <row r="384" spans="1:26" ht="18" customHeight="1">
      <c r="A384" s="31"/>
      <c r="B384" s="11"/>
      <c r="C384" s="2"/>
      <c r="D384" s="24"/>
      <c r="E384" s="24"/>
      <c r="F384" s="24"/>
      <c r="G384" s="11"/>
      <c r="H384" s="31"/>
      <c r="I384" s="31"/>
      <c r="J384" s="31"/>
      <c r="K384" s="31"/>
      <c r="L384" s="31"/>
      <c r="M384" s="31"/>
      <c r="N384" s="31"/>
      <c r="O384" s="31"/>
      <c r="P384" s="31"/>
      <c r="Q384" s="31"/>
      <c r="R384" s="31"/>
      <c r="S384" s="31"/>
      <c r="T384" s="31"/>
      <c r="U384" s="31"/>
      <c r="V384" s="31"/>
      <c r="W384" s="31"/>
      <c r="X384" s="31"/>
      <c r="Y384" s="31"/>
      <c r="Z384" s="31"/>
    </row>
    <row r="385" spans="1:26" ht="18" customHeight="1">
      <c r="A385" s="31"/>
      <c r="B385" s="11"/>
      <c r="C385" s="2"/>
      <c r="D385" s="24"/>
      <c r="E385" s="24"/>
      <c r="F385" s="24"/>
      <c r="G385" s="11"/>
      <c r="H385" s="31"/>
      <c r="I385" s="31"/>
      <c r="J385" s="31"/>
      <c r="K385" s="31"/>
      <c r="L385" s="31"/>
      <c r="M385" s="31"/>
      <c r="N385" s="31"/>
      <c r="O385" s="31"/>
      <c r="P385" s="31"/>
      <c r="Q385" s="31"/>
      <c r="R385" s="31"/>
      <c r="S385" s="31"/>
      <c r="T385" s="31"/>
      <c r="U385" s="31"/>
      <c r="V385" s="31"/>
      <c r="W385" s="31"/>
      <c r="X385" s="31"/>
      <c r="Y385" s="31"/>
      <c r="Z385" s="31"/>
    </row>
    <row r="386" spans="1:26" ht="18" customHeight="1">
      <c r="A386" s="31"/>
      <c r="B386" s="11"/>
      <c r="C386" s="2"/>
      <c r="D386" s="24"/>
      <c r="E386" s="24"/>
      <c r="F386" s="24"/>
      <c r="G386" s="11"/>
      <c r="H386" s="31"/>
      <c r="I386" s="31"/>
      <c r="J386" s="31"/>
      <c r="K386" s="31"/>
      <c r="L386" s="31"/>
      <c r="M386" s="31"/>
      <c r="N386" s="31"/>
      <c r="O386" s="31"/>
      <c r="P386" s="31"/>
      <c r="Q386" s="31"/>
      <c r="R386" s="31"/>
      <c r="S386" s="31"/>
      <c r="T386" s="31"/>
      <c r="U386" s="31"/>
      <c r="V386" s="31"/>
      <c r="W386" s="31"/>
      <c r="X386" s="31"/>
      <c r="Y386" s="31"/>
      <c r="Z386" s="31"/>
    </row>
    <row r="387" spans="1:26" ht="18" customHeight="1">
      <c r="A387" s="31"/>
      <c r="B387" s="11"/>
      <c r="C387" s="2"/>
      <c r="D387" s="24"/>
      <c r="E387" s="24"/>
      <c r="F387" s="24"/>
      <c r="G387" s="11"/>
      <c r="H387" s="31"/>
      <c r="I387" s="31"/>
      <c r="J387" s="31"/>
      <c r="K387" s="31"/>
      <c r="L387" s="31"/>
      <c r="M387" s="31"/>
      <c r="N387" s="31"/>
      <c r="O387" s="31"/>
      <c r="P387" s="31"/>
      <c r="Q387" s="31"/>
      <c r="R387" s="31"/>
      <c r="S387" s="31"/>
      <c r="T387" s="31"/>
      <c r="U387" s="31"/>
      <c r="V387" s="31"/>
      <c r="W387" s="31"/>
      <c r="X387" s="31"/>
      <c r="Y387" s="31"/>
      <c r="Z387" s="31"/>
    </row>
    <row r="388" spans="1:26" ht="18" customHeight="1">
      <c r="A388" s="31"/>
      <c r="B388" s="11"/>
      <c r="C388" s="2"/>
      <c r="D388" s="24"/>
      <c r="E388" s="24"/>
      <c r="F388" s="24"/>
      <c r="G388" s="11"/>
      <c r="H388" s="31"/>
      <c r="I388" s="31"/>
      <c r="J388" s="31"/>
      <c r="K388" s="31"/>
      <c r="L388" s="31"/>
      <c r="M388" s="31"/>
      <c r="N388" s="31"/>
      <c r="O388" s="31"/>
      <c r="P388" s="31"/>
      <c r="Q388" s="31"/>
      <c r="R388" s="31"/>
      <c r="S388" s="31"/>
      <c r="T388" s="31"/>
      <c r="U388" s="31"/>
      <c r="V388" s="31"/>
      <c r="W388" s="31"/>
      <c r="X388" s="31"/>
      <c r="Y388" s="31"/>
      <c r="Z388" s="31"/>
    </row>
    <row r="389" spans="1:26" ht="18" customHeight="1">
      <c r="A389" s="31"/>
      <c r="B389" s="11"/>
      <c r="C389" s="2"/>
      <c r="D389" s="24"/>
      <c r="E389" s="24"/>
      <c r="F389" s="24"/>
      <c r="G389" s="11"/>
      <c r="H389" s="31"/>
      <c r="I389" s="31"/>
      <c r="J389" s="31"/>
      <c r="K389" s="31"/>
      <c r="L389" s="31"/>
      <c r="M389" s="31"/>
      <c r="N389" s="31"/>
      <c r="O389" s="31"/>
      <c r="P389" s="31"/>
      <c r="Q389" s="31"/>
      <c r="R389" s="31"/>
      <c r="S389" s="31"/>
      <c r="T389" s="31"/>
      <c r="U389" s="31"/>
      <c r="V389" s="31"/>
      <c r="W389" s="31"/>
      <c r="X389" s="31"/>
      <c r="Y389" s="31"/>
      <c r="Z389" s="31"/>
    </row>
    <row r="390" spans="1:26" ht="18" customHeight="1">
      <c r="A390" s="31"/>
      <c r="B390" s="11"/>
      <c r="C390" s="2"/>
      <c r="D390" s="24"/>
      <c r="E390" s="24"/>
      <c r="F390" s="24"/>
      <c r="G390" s="11"/>
      <c r="H390" s="31"/>
      <c r="I390" s="31"/>
      <c r="J390" s="31"/>
      <c r="K390" s="31"/>
      <c r="L390" s="31"/>
      <c r="M390" s="31"/>
      <c r="N390" s="31"/>
      <c r="O390" s="31"/>
      <c r="P390" s="31"/>
      <c r="Q390" s="31"/>
      <c r="R390" s="31"/>
      <c r="S390" s="31"/>
      <c r="T390" s="31"/>
      <c r="U390" s="31"/>
      <c r="V390" s="31"/>
      <c r="W390" s="31"/>
      <c r="X390" s="31"/>
      <c r="Y390" s="31"/>
      <c r="Z390" s="31"/>
    </row>
    <row r="391" spans="1:26" ht="18" customHeight="1">
      <c r="A391" s="31"/>
      <c r="B391" s="11"/>
      <c r="C391" s="2"/>
      <c r="D391" s="24"/>
      <c r="E391" s="24"/>
      <c r="F391" s="24"/>
      <c r="G391" s="11"/>
      <c r="H391" s="31"/>
      <c r="I391" s="31"/>
      <c r="J391" s="31"/>
      <c r="K391" s="31"/>
      <c r="L391" s="31"/>
      <c r="M391" s="31"/>
      <c r="N391" s="31"/>
      <c r="O391" s="31"/>
      <c r="P391" s="31"/>
      <c r="Q391" s="31"/>
      <c r="R391" s="31"/>
      <c r="S391" s="31"/>
      <c r="T391" s="31"/>
      <c r="U391" s="31"/>
      <c r="V391" s="31"/>
      <c r="W391" s="31"/>
      <c r="X391" s="31"/>
      <c r="Y391" s="31"/>
      <c r="Z391" s="31"/>
    </row>
    <row r="392" spans="1:26" ht="18" customHeight="1">
      <c r="A392" s="31"/>
      <c r="B392" s="11"/>
      <c r="C392" s="2"/>
      <c r="D392" s="24"/>
      <c r="E392" s="24"/>
      <c r="F392" s="24"/>
      <c r="G392" s="11"/>
      <c r="H392" s="31"/>
      <c r="I392" s="31"/>
      <c r="J392" s="31"/>
      <c r="K392" s="31"/>
      <c r="L392" s="31"/>
      <c r="M392" s="31"/>
      <c r="N392" s="31"/>
      <c r="O392" s="31"/>
      <c r="P392" s="31"/>
      <c r="Q392" s="31"/>
      <c r="R392" s="31"/>
      <c r="S392" s="31"/>
      <c r="T392" s="31"/>
      <c r="U392" s="31"/>
      <c r="V392" s="31"/>
      <c r="W392" s="31"/>
      <c r="X392" s="31"/>
      <c r="Y392" s="31"/>
      <c r="Z392" s="31"/>
    </row>
    <row r="393" spans="1:26" ht="18" customHeight="1">
      <c r="A393" s="31"/>
      <c r="B393" s="11"/>
      <c r="C393" s="2"/>
      <c r="D393" s="24"/>
      <c r="E393" s="24"/>
      <c r="F393" s="24"/>
      <c r="G393" s="11"/>
      <c r="H393" s="31"/>
      <c r="I393" s="31"/>
      <c r="J393" s="31"/>
      <c r="K393" s="31"/>
      <c r="L393" s="31"/>
      <c r="M393" s="31"/>
      <c r="N393" s="31"/>
      <c r="O393" s="31"/>
      <c r="P393" s="31"/>
      <c r="Q393" s="31"/>
      <c r="R393" s="31"/>
      <c r="S393" s="31"/>
      <c r="T393" s="31"/>
      <c r="U393" s="31"/>
      <c r="V393" s="31"/>
      <c r="W393" s="31"/>
      <c r="X393" s="31"/>
      <c r="Y393" s="31"/>
      <c r="Z393" s="31"/>
    </row>
    <row r="394" spans="1:26" ht="18" customHeight="1">
      <c r="A394" s="31"/>
      <c r="B394" s="11"/>
      <c r="C394" s="2"/>
      <c r="D394" s="24"/>
      <c r="E394" s="24"/>
      <c r="F394" s="24"/>
      <c r="G394" s="11"/>
      <c r="H394" s="31"/>
      <c r="I394" s="31"/>
      <c r="J394" s="31"/>
      <c r="K394" s="31"/>
      <c r="L394" s="31"/>
      <c r="M394" s="31"/>
      <c r="N394" s="31"/>
      <c r="O394" s="31"/>
      <c r="P394" s="31"/>
      <c r="Q394" s="31"/>
      <c r="R394" s="31"/>
      <c r="S394" s="31"/>
      <c r="T394" s="31"/>
      <c r="U394" s="31"/>
      <c r="V394" s="31"/>
      <c r="W394" s="31"/>
      <c r="X394" s="31"/>
      <c r="Y394" s="31"/>
      <c r="Z394" s="31"/>
    </row>
    <row r="395" spans="1:26" ht="18" customHeight="1">
      <c r="A395" s="31"/>
      <c r="B395" s="11"/>
      <c r="C395" s="2"/>
      <c r="D395" s="24"/>
      <c r="E395" s="24"/>
      <c r="F395" s="24"/>
      <c r="G395" s="11"/>
      <c r="H395" s="31"/>
      <c r="I395" s="31"/>
      <c r="J395" s="31"/>
      <c r="K395" s="31"/>
      <c r="L395" s="31"/>
      <c r="M395" s="31"/>
      <c r="N395" s="31"/>
      <c r="O395" s="31"/>
      <c r="P395" s="31"/>
      <c r="Q395" s="31"/>
      <c r="R395" s="31"/>
      <c r="S395" s="31"/>
      <c r="T395" s="31"/>
      <c r="U395" s="31"/>
      <c r="V395" s="31"/>
      <c r="W395" s="31"/>
      <c r="X395" s="31"/>
      <c r="Y395" s="31"/>
      <c r="Z395" s="31"/>
    </row>
    <row r="396" spans="1:26" ht="18" customHeight="1">
      <c r="A396" s="31"/>
      <c r="B396" s="11"/>
      <c r="C396" s="2"/>
      <c r="D396" s="24"/>
      <c r="E396" s="24"/>
      <c r="F396" s="24"/>
      <c r="G396" s="11"/>
      <c r="H396" s="31"/>
      <c r="I396" s="31"/>
      <c r="J396" s="31"/>
      <c r="K396" s="31"/>
      <c r="L396" s="31"/>
      <c r="M396" s="31"/>
      <c r="N396" s="31"/>
      <c r="O396" s="31"/>
      <c r="P396" s="31"/>
      <c r="Q396" s="31"/>
      <c r="R396" s="31"/>
      <c r="S396" s="31"/>
      <c r="T396" s="31"/>
      <c r="U396" s="31"/>
      <c r="V396" s="31"/>
      <c r="W396" s="31"/>
      <c r="X396" s="31"/>
      <c r="Y396" s="31"/>
      <c r="Z396" s="31"/>
    </row>
    <row r="397" spans="1:26" ht="18" customHeight="1">
      <c r="A397" s="31"/>
      <c r="B397" s="11"/>
      <c r="C397" s="2"/>
      <c r="D397" s="24"/>
      <c r="E397" s="24"/>
      <c r="F397" s="24"/>
      <c r="G397" s="11"/>
      <c r="H397" s="31"/>
      <c r="I397" s="31"/>
      <c r="J397" s="31"/>
      <c r="K397" s="31"/>
      <c r="L397" s="31"/>
      <c r="M397" s="31"/>
      <c r="N397" s="31"/>
      <c r="O397" s="31"/>
      <c r="P397" s="31"/>
      <c r="Q397" s="31"/>
      <c r="R397" s="31"/>
      <c r="S397" s="31"/>
      <c r="T397" s="31"/>
      <c r="U397" s="31"/>
      <c r="V397" s="31"/>
      <c r="W397" s="31"/>
      <c r="X397" s="31"/>
      <c r="Y397" s="31"/>
      <c r="Z397" s="31"/>
    </row>
    <row r="398" spans="1:26" ht="18" customHeight="1">
      <c r="A398" s="31"/>
      <c r="B398" s="11"/>
      <c r="C398" s="2"/>
      <c r="D398" s="24"/>
      <c r="E398" s="24"/>
      <c r="F398" s="24"/>
      <c r="G398" s="11"/>
      <c r="H398" s="31"/>
      <c r="I398" s="31"/>
      <c r="J398" s="31"/>
      <c r="K398" s="31"/>
      <c r="L398" s="31"/>
      <c r="M398" s="31"/>
      <c r="N398" s="31"/>
      <c r="O398" s="31"/>
      <c r="P398" s="31"/>
      <c r="Q398" s="31"/>
      <c r="R398" s="31"/>
      <c r="S398" s="31"/>
      <c r="T398" s="31"/>
      <c r="U398" s="31"/>
      <c r="V398" s="31"/>
      <c r="W398" s="31"/>
      <c r="X398" s="31"/>
      <c r="Y398" s="31"/>
      <c r="Z398" s="31"/>
    </row>
    <row r="399" spans="1:26" ht="18" customHeight="1">
      <c r="A399" s="31"/>
      <c r="B399" s="11"/>
      <c r="C399" s="2"/>
      <c r="D399" s="24"/>
      <c r="E399" s="24"/>
      <c r="F399" s="24"/>
      <c r="G399" s="11"/>
      <c r="H399" s="31"/>
      <c r="I399" s="31"/>
      <c r="J399" s="31"/>
      <c r="K399" s="31"/>
      <c r="L399" s="31"/>
      <c r="M399" s="31"/>
      <c r="N399" s="31"/>
      <c r="O399" s="31"/>
      <c r="P399" s="31"/>
      <c r="Q399" s="31"/>
      <c r="R399" s="31"/>
      <c r="S399" s="31"/>
      <c r="T399" s="31"/>
      <c r="U399" s="31"/>
      <c r="V399" s="31"/>
      <c r="W399" s="31"/>
      <c r="X399" s="31"/>
      <c r="Y399" s="31"/>
      <c r="Z399" s="31"/>
    </row>
    <row r="400" spans="1:26" ht="18" customHeight="1">
      <c r="A400" s="31"/>
      <c r="B400" s="11"/>
      <c r="C400" s="2"/>
      <c r="D400" s="24"/>
      <c r="E400" s="24"/>
      <c r="F400" s="24"/>
      <c r="G400" s="11"/>
      <c r="H400" s="31"/>
      <c r="I400" s="31"/>
      <c r="J400" s="31"/>
      <c r="K400" s="31"/>
      <c r="L400" s="31"/>
      <c r="M400" s="31"/>
      <c r="N400" s="31"/>
      <c r="O400" s="31"/>
      <c r="P400" s="31"/>
      <c r="Q400" s="31"/>
      <c r="R400" s="31"/>
      <c r="S400" s="31"/>
      <c r="T400" s="31"/>
      <c r="U400" s="31"/>
      <c r="V400" s="31"/>
      <c r="W400" s="31"/>
      <c r="X400" s="31"/>
      <c r="Y400" s="31"/>
      <c r="Z400" s="31"/>
    </row>
    <row r="401" spans="1:26" ht="18" customHeight="1">
      <c r="A401" s="31"/>
      <c r="B401" s="11"/>
      <c r="C401" s="2"/>
      <c r="D401" s="24"/>
      <c r="E401" s="24"/>
      <c r="F401" s="24"/>
      <c r="G401" s="11"/>
      <c r="H401" s="31"/>
      <c r="I401" s="31"/>
      <c r="J401" s="31"/>
      <c r="K401" s="31"/>
      <c r="L401" s="31"/>
      <c r="M401" s="31"/>
      <c r="N401" s="31"/>
      <c r="O401" s="31"/>
      <c r="P401" s="31"/>
      <c r="Q401" s="31"/>
      <c r="R401" s="31"/>
      <c r="S401" s="31"/>
      <c r="T401" s="31"/>
      <c r="U401" s="31"/>
      <c r="V401" s="31"/>
      <c r="W401" s="31"/>
      <c r="X401" s="31"/>
      <c r="Y401" s="31"/>
      <c r="Z401" s="31"/>
    </row>
    <row r="402" spans="1:26" ht="18" customHeight="1">
      <c r="A402" s="31"/>
      <c r="B402" s="11"/>
      <c r="C402" s="2"/>
      <c r="D402" s="24"/>
      <c r="E402" s="24"/>
      <c r="F402" s="24"/>
      <c r="G402" s="11"/>
      <c r="H402" s="31"/>
      <c r="I402" s="31"/>
      <c r="J402" s="31"/>
      <c r="K402" s="31"/>
      <c r="L402" s="31"/>
      <c r="M402" s="31"/>
      <c r="N402" s="31"/>
      <c r="O402" s="31"/>
      <c r="P402" s="31"/>
      <c r="Q402" s="31"/>
      <c r="R402" s="31"/>
      <c r="S402" s="31"/>
      <c r="T402" s="31"/>
      <c r="U402" s="31"/>
      <c r="V402" s="31"/>
      <c r="W402" s="31"/>
      <c r="X402" s="31"/>
      <c r="Y402" s="31"/>
      <c r="Z402" s="31"/>
    </row>
    <row r="403" spans="1:26" ht="18" customHeight="1">
      <c r="A403" s="31"/>
      <c r="B403" s="11"/>
      <c r="C403" s="2"/>
      <c r="D403" s="24"/>
      <c r="E403" s="24"/>
      <c r="F403" s="24"/>
      <c r="G403" s="11"/>
      <c r="H403" s="31"/>
      <c r="I403" s="31"/>
      <c r="J403" s="31"/>
      <c r="K403" s="31"/>
      <c r="L403" s="31"/>
      <c r="M403" s="31"/>
      <c r="N403" s="31"/>
      <c r="O403" s="31"/>
      <c r="P403" s="31"/>
      <c r="Q403" s="31"/>
      <c r="R403" s="31"/>
      <c r="S403" s="31"/>
      <c r="T403" s="31"/>
      <c r="U403" s="31"/>
      <c r="V403" s="31"/>
      <c r="W403" s="31"/>
      <c r="X403" s="31"/>
      <c r="Y403" s="31"/>
      <c r="Z403" s="31"/>
    </row>
    <row r="404" spans="1:26" ht="18" customHeight="1">
      <c r="A404" s="31"/>
      <c r="B404" s="11"/>
      <c r="C404" s="2"/>
      <c r="D404" s="24"/>
      <c r="E404" s="24"/>
      <c r="F404" s="24"/>
      <c r="G404" s="11"/>
      <c r="H404" s="31"/>
      <c r="I404" s="31"/>
      <c r="J404" s="31"/>
      <c r="K404" s="31"/>
      <c r="L404" s="31"/>
      <c r="M404" s="31"/>
      <c r="N404" s="31"/>
      <c r="O404" s="31"/>
      <c r="P404" s="31"/>
      <c r="Q404" s="31"/>
      <c r="R404" s="31"/>
      <c r="S404" s="31"/>
      <c r="T404" s="31"/>
      <c r="U404" s="31"/>
      <c r="V404" s="31"/>
      <c r="W404" s="31"/>
      <c r="X404" s="31"/>
      <c r="Y404" s="31"/>
      <c r="Z404" s="31"/>
    </row>
    <row r="405" spans="1:26" ht="18" customHeight="1">
      <c r="A405" s="31"/>
      <c r="B405" s="11"/>
      <c r="C405" s="2"/>
      <c r="D405" s="24"/>
      <c r="E405" s="24"/>
      <c r="F405" s="24"/>
      <c r="G405" s="11"/>
      <c r="H405" s="31"/>
      <c r="I405" s="31"/>
      <c r="J405" s="31"/>
      <c r="K405" s="31"/>
      <c r="L405" s="31"/>
      <c r="M405" s="31"/>
      <c r="N405" s="31"/>
      <c r="O405" s="31"/>
      <c r="P405" s="31"/>
      <c r="Q405" s="31"/>
      <c r="R405" s="31"/>
      <c r="S405" s="31"/>
      <c r="T405" s="31"/>
      <c r="U405" s="31"/>
      <c r="V405" s="31"/>
      <c r="W405" s="31"/>
      <c r="X405" s="31"/>
      <c r="Y405" s="31"/>
      <c r="Z405" s="31"/>
    </row>
    <row r="406" spans="1:26" ht="18" customHeight="1">
      <c r="A406" s="31"/>
      <c r="B406" s="11"/>
      <c r="C406" s="2"/>
      <c r="D406" s="24"/>
      <c r="E406" s="24"/>
      <c r="F406" s="24"/>
      <c r="G406" s="11"/>
      <c r="H406" s="31"/>
      <c r="I406" s="31"/>
      <c r="J406" s="31"/>
      <c r="K406" s="31"/>
      <c r="L406" s="31"/>
      <c r="M406" s="31"/>
      <c r="N406" s="31"/>
      <c r="O406" s="31"/>
      <c r="P406" s="31"/>
      <c r="Q406" s="31"/>
      <c r="R406" s="31"/>
      <c r="S406" s="31"/>
      <c r="T406" s="31"/>
      <c r="U406" s="31"/>
      <c r="V406" s="31"/>
      <c r="W406" s="31"/>
      <c r="X406" s="31"/>
      <c r="Y406" s="31"/>
      <c r="Z406" s="31"/>
    </row>
    <row r="407" spans="1:26" ht="18" customHeight="1">
      <c r="A407" s="31"/>
      <c r="B407" s="11"/>
      <c r="C407" s="2"/>
      <c r="D407" s="24"/>
      <c r="E407" s="24"/>
      <c r="F407" s="24"/>
      <c r="G407" s="11"/>
      <c r="H407" s="31"/>
      <c r="I407" s="31"/>
      <c r="J407" s="31"/>
      <c r="K407" s="31"/>
      <c r="L407" s="31"/>
      <c r="M407" s="31"/>
      <c r="N407" s="31"/>
      <c r="O407" s="31"/>
      <c r="P407" s="31"/>
      <c r="Q407" s="31"/>
      <c r="R407" s="31"/>
      <c r="S407" s="31"/>
      <c r="T407" s="31"/>
      <c r="U407" s="31"/>
      <c r="V407" s="31"/>
      <c r="W407" s="31"/>
      <c r="X407" s="31"/>
      <c r="Y407" s="31"/>
      <c r="Z407" s="31"/>
    </row>
    <row r="408" spans="1:26" ht="18" customHeight="1">
      <c r="A408" s="31"/>
      <c r="B408" s="11"/>
      <c r="C408" s="2"/>
      <c r="D408" s="24"/>
      <c r="E408" s="24"/>
      <c r="F408" s="24"/>
      <c r="G408" s="11"/>
      <c r="H408" s="31"/>
      <c r="I408" s="31"/>
      <c r="J408" s="31"/>
      <c r="K408" s="31"/>
      <c r="L408" s="31"/>
      <c r="M408" s="31"/>
      <c r="N408" s="31"/>
      <c r="O408" s="31"/>
      <c r="P408" s="31"/>
      <c r="Q408" s="31"/>
      <c r="R408" s="31"/>
      <c r="S408" s="31"/>
      <c r="T408" s="31"/>
      <c r="U408" s="31"/>
      <c r="V408" s="31"/>
      <c r="W408" s="31"/>
      <c r="X408" s="31"/>
      <c r="Y408" s="31"/>
      <c r="Z408" s="31"/>
    </row>
    <row r="409" spans="1:26" ht="18" customHeight="1">
      <c r="A409" s="31"/>
      <c r="B409" s="11"/>
      <c r="C409" s="2"/>
      <c r="D409" s="24"/>
      <c r="E409" s="24"/>
      <c r="F409" s="24"/>
      <c r="G409" s="11"/>
      <c r="H409" s="31"/>
      <c r="I409" s="31"/>
      <c r="J409" s="31"/>
      <c r="K409" s="31"/>
      <c r="L409" s="31"/>
      <c r="M409" s="31"/>
      <c r="N409" s="31"/>
      <c r="O409" s="31"/>
      <c r="P409" s="31"/>
      <c r="Q409" s="31"/>
      <c r="R409" s="31"/>
      <c r="S409" s="31"/>
      <c r="T409" s="31"/>
      <c r="U409" s="31"/>
      <c r="V409" s="31"/>
      <c r="W409" s="31"/>
      <c r="X409" s="31"/>
      <c r="Y409" s="31"/>
      <c r="Z409" s="31"/>
    </row>
    <row r="410" spans="1:26" ht="18" customHeight="1">
      <c r="A410" s="31"/>
      <c r="B410" s="11"/>
      <c r="C410" s="2"/>
      <c r="D410" s="24"/>
      <c r="E410" s="24"/>
      <c r="F410" s="24"/>
      <c r="G410" s="11"/>
      <c r="H410" s="31"/>
      <c r="I410" s="31"/>
      <c r="J410" s="31"/>
      <c r="K410" s="31"/>
      <c r="L410" s="31"/>
      <c r="M410" s="31"/>
      <c r="N410" s="31"/>
      <c r="O410" s="31"/>
      <c r="P410" s="31"/>
      <c r="Q410" s="31"/>
      <c r="R410" s="31"/>
      <c r="S410" s="31"/>
      <c r="T410" s="31"/>
      <c r="U410" s="31"/>
      <c r="V410" s="31"/>
      <c r="W410" s="31"/>
      <c r="X410" s="31"/>
      <c r="Y410" s="31"/>
      <c r="Z410" s="31"/>
    </row>
    <row r="411" spans="1:26" ht="18" customHeight="1">
      <c r="A411" s="31"/>
      <c r="B411" s="11"/>
      <c r="C411" s="2"/>
      <c r="D411" s="24"/>
      <c r="E411" s="24"/>
      <c r="F411" s="24"/>
      <c r="G411" s="11"/>
      <c r="H411" s="31"/>
      <c r="I411" s="31"/>
      <c r="J411" s="31"/>
      <c r="K411" s="31"/>
      <c r="L411" s="31"/>
      <c r="M411" s="31"/>
      <c r="N411" s="31"/>
      <c r="O411" s="31"/>
      <c r="P411" s="31"/>
      <c r="Q411" s="31"/>
      <c r="R411" s="31"/>
      <c r="S411" s="31"/>
      <c r="T411" s="31"/>
      <c r="U411" s="31"/>
      <c r="V411" s="31"/>
      <c r="W411" s="31"/>
      <c r="X411" s="31"/>
      <c r="Y411" s="31"/>
      <c r="Z411" s="31"/>
    </row>
    <row r="412" spans="1:26" ht="18" customHeight="1">
      <c r="A412" s="31"/>
      <c r="B412" s="11"/>
      <c r="C412" s="2"/>
      <c r="D412" s="24"/>
      <c r="E412" s="24"/>
      <c r="F412" s="24"/>
      <c r="G412" s="11"/>
      <c r="H412" s="31"/>
      <c r="I412" s="31"/>
      <c r="J412" s="31"/>
      <c r="K412" s="31"/>
      <c r="L412" s="31"/>
      <c r="M412" s="31"/>
      <c r="N412" s="31"/>
      <c r="O412" s="31"/>
      <c r="P412" s="31"/>
      <c r="Q412" s="31"/>
      <c r="R412" s="31"/>
      <c r="S412" s="31"/>
      <c r="T412" s="31"/>
      <c r="U412" s="31"/>
      <c r="V412" s="31"/>
      <c r="W412" s="31"/>
      <c r="X412" s="31"/>
      <c r="Y412" s="31"/>
      <c r="Z412" s="31"/>
    </row>
    <row r="413" spans="1:26" ht="18" customHeight="1">
      <c r="A413" s="31"/>
      <c r="B413" s="11"/>
      <c r="C413" s="2"/>
      <c r="D413" s="24"/>
      <c r="E413" s="24"/>
      <c r="F413" s="24"/>
      <c r="G413" s="11"/>
      <c r="H413" s="31"/>
      <c r="I413" s="31"/>
      <c r="J413" s="31"/>
      <c r="K413" s="31"/>
      <c r="L413" s="31"/>
      <c r="M413" s="31"/>
      <c r="N413" s="31"/>
      <c r="O413" s="31"/>
      <c r="P413" s="31"/>
      <c r="Q413" s="31"/>
      <c r="R413" s="31"/>
      <c r="S413" s="31"/>
      <c r="T413" s="31"/>
      <c r="U413" s="31"/>
      <c r="V413" s="31"/>
      <c r="W413" s="31"/>
      <c r="X413" s="31"/>
      <c r="Y413" s="31"/>
      <c r="Z413" s="31"/>
    </row>
    <row r="414" spans="1:26" ht="18" customHeight="1">
      <c r="A414" s="31"/>
      <c r="B414" s="11"/>
      <c r="C414" s="2"/>
      <c r="D414" s="24"/>
      <c r="E414" s="24"/>
      <c r="F414" s="24"/>
      <c r="G414" s="11"/>
      <c r="H414" s="31"/>
      <c r="I414" s="31"/>
      <c r="J414" s="31"/>
      <c r="K414" s="31"/>
      <c r="L414" s="31"/>
      <c r="M414" s="31"/>
      <c r="N414" s="31"/>
      <c r="O414" s="31"/>
      <c r="P414" s="31"/>
      <c r="Q414" s="31"/>
      <c r="R414" s="31"/>
      <c r="S414" s="31"/>
      <c r="T414" s="31"/>
      <c r="U414" s="31"/>
      <c r="V414" s="31"/>
      <c r="W414" s="31"/>
      <c r="X414" s="31"/>
      <c r="Y414" s="31"/>
      <c r="Z414" s="31"/>
    </row>
    <row r="415" spans="1:26" ht="18" customHeight="1">
      <c r="A415" s="31"/>
      <c r="B415" s="11"/>
      <c r="C415" s="2"/>
      <c r="D415" s="24"/>
      <c r="E415" s="24"/>
      <c r="F415" s="24"/>
      <c r="G415" s="11"/>
      <c r="H415" s="31"/>
      <c r="I415" s="31"/>
      <c r="J415" s="31"/>
      <c r="K415" s="31"/>
      <c r="L415" s="31"/>
      <c r="M415" s="31"/>
      <c r="N415" s="31"/>
      <c r="O415" s="31"/>
      <c r="P415" s="31"/>
      <c r="Q415" s="31"/>
      <c r="R415" s="31"/>
      <c r="S415" s="31"/>
      <c r="T415" s="31"/>
      <c r="U415" s="31"/>
      <c r="V415" s="31"/>
      <c r="W415" s="31"/>
      <c r="X415" s="31"/>
      <c r="Y415" s="31"/>
      <c r="Z415" s="31"/>
    </row>
    <row r="416" spans="1:26" ht="18" customHeight="1">
      <c r="A416" s="31"/>
      <c r="B416" s="11"/>
      <c r="C416" s="2"/>
      <c r="D416" s="24"/>
      <c r="E416" s="24"/>
      <c r="F416" s="24"/>
      <c r="G416" s="11"/>
      <c r="H416" s="31"/>
      <c r="I416" s="31"/>
      <c r="J416" s="31"/>
      <c r="K416" s="31"/>
      <c r="L416" s="31"/>
      <c r="M416" s="31"/>
      <c r="N416" s="31"/>
      <c r="O416" s="31"/>
      <c r="P416" s="31"/>
      <c r="Q416" s="31"/>
      <c r="R416" s="31"/>
      <c r="S416" s="31"/>
      <c r="T416" s="31"/>
      <c r="U416" s="31"/>
      <c r="V416" s="31"/>
      <c r="W416" s="31"/>
      <c r="X416" s="31"/>
      <c r="Y416" s="31"/>
      <c r="Z416" s="31"/>
    </row>
    <row r="417" spans="1:26" ht="18" customHeight="1">
      <c r="A417" s="31"/>
      <c r="B417" s="11"/>
      <c r="C417" s="2"/>
      <c r="D417" s="24"/>
      <c r="E417" s="24"/>
      <c r="F417" s="24"/>
      <c r="G417" s="11"/>
      <c r="H417" s="31"/>
      <c r="I417" s="31"/>
      <c r="J417" s="31"/>
      <c r="K417" s="31"/>
      <c r="L417" s="31"/>
      <c r="M417" s="31"/>
      <c r="N417" s="31"/>
      <c r="O417" s="31"/>
      <c r="P417" s="31"/>
      <c r="Q417" s="31"/>
      <c r="R417" s="31"/>
      <c r="S417" s="31"/>
      <c r="T417" s="31"/>
      <c r="U417" s="31"/>
      <c r="V417" s="31"/>
      <c r="W417" s="31"/>
      <c r="X417" s="31"/>
      <c r="Y417" s="31"/>
      <c r="Z417" s="31"/>
    </row>
    <row r="418" spans="1:26" ht="18" customHeight="1">
      <c r="A418" s="31"/>
      <c r="B418" s="11"/>
      <c r="C418" s="2"/>
      <c r="D418" s="24"/>
      <c r="E418" s="24"/>
      <c r="F418" s="24"/>
      <c r="G418" s="11"/>
      <c r="H418" s="31"/>
      <c r="I418" s="31"/>
      <c r="J418" s="31"/>
      <c r="K418" s="31"/>
      <c r="L418" s="31"/>
      <c r="M418" s="31"/>
      <c r="N418" s="31"/>
      <c r="O418" s="31"/>
      <c r="P418" s="31"/>
      <c r="Q418" s="31"/>
      <c r="R418" s="31"/>
      <c r="S418" s="31"/>
      <c r="T418" s="31"/>
      <c r="U418" s="31"/>
      <c r="V418" s="31"/>
      <c r="W418" s="31"/>
      <c r="X418" s="31"/>
      <c r="Y418" s="31"/>
      <c r="Z418" s="31"/>
    </row>
    <row r="419" spans="1:26" ht="18" customHeight="1">
      <c r="A419" s="31"/>
      <c r="B419" s="11"/>
      <c r="C419" s="2"/>
      <c r="D419" s="24"/>
      <c r="E419" s="24"/>
      <c r="F419" s="24"/>
      <c r="G419" s="11"/>
      <c r="H419" s="31"/>
      <c r="I419" s="31"/>
      <c r="J419" s="31"/>
      <c r="K419" s="31"/>
      <c r="L419" s="31"/>
      <c r="M419" s="31"/>
      <c r="N419" s="31"/>
      <c r="O419" s="31"/>
      <c r="P419" s="31"/>
      <c r="Q419" s="31"/>
      <c r="R419" s="31"/>
      <c r="S419" s="31"/>
      <c r="T419" s="31"/>
      <c r="U419" s="31"/>
      <c r="V419" s="31"/>
      <c r="W419" s="31"/>
      <c r="X419" s="31"/>
      <c r="Y419" s="31"/>
      <c r="Z419" s="31"/>
    </row>
    <row r="420" spans="1:26" ht="18" customHeight="1">
      <c r="A420" s="31"/>
      <c r="B420" s="11"/>
      <c r="C420" s="2"/>
      <c r="D420" s="24"/>
      <c r="E420" s="24"/>
      <c r="F420" s="24"/>
      <c r="G420" s="11"/>
      <c r="H420" s="31"/>
      <c r="I420" s="31"/>
      <c r="J420" s="31"/>
      <c r="K420" s="31"/>
      <c r="L420" s="31"/>
      <c r="M420" s="31"/>
      <c r="N420" s="31"/>
      <c r="O420" s="31"/>
      <c r="P420" s="31"/>
      <c r="Q420" s="31"/>
      <c r="R420" s="31"/>
      <c r="S420" s="31"/>
      <c r="T420" s="31"/>
      <c r="U420" s="31"/>
      <c r="V420" s="31"/>
      <c r="W420" s="31"/>
      <c r="X420" s="31"/>
      <c r="Y420" s="31"/>
      <c r="Z420" s="31"/>
    </row>
    <row r="421" spans="1:26" ht="18" customHeight="1">
      <c r="A421" s="31"/>
      <c r="B421" s="11"/>
      <c r="C421" s="2"/>
      <c r="D421" s="24"/>
      <c r="E421" s="24"/>
      <c r="F421" s="24"/>
      <c r="G421" s="11"/>
      <c r="H421" s="31"/>
      <c r="I421" s="31"/>
      <c r="J421" s="31"/>
      <c r="K421" s="31"/>
      <c r="L421" s="31"/>
      <c r="M421" s="31"/>
      <c r="N421" s="31"/>
      <c r="O421" s="31"/>
      <c r="P421" s="31"/>
      <c r="Q421" s="31"/>
      <c r="R421" s="31"/>
      <c r="S421" s="31"/>
      <c r="T421" s="31"/>
      <c r="U421" s="31"/>
      <c r="V421" s="31"/>
      <c r="W421" s="31"/>
      <c r="X421" s="31"/>
      <c r="Y421" s="31"/>
      <c r="Z421" s="31"/>
    </row>
    <row r="422" spans="1:26" ht="18" customHeight="1">
      <c r="A422" s="31"/>
      <c r="B422" s="11"/>
      <c r="C422" s="2"/>
      <c r="D422" s="24"/>
      <c r="E422" s="24"/>
      <c r="F422" s="24"/>
      <c r="G422" s="11"/>
      <c r="H422" s="31"/>
      <c r="I422" s="31"/>
      <c r="J422" s="31"/>
      <c r="K422" s="31"/>
      <c r="L422" s="31"/>
      <c r="M422" s="31"/>
      <c r="N422" s="31"/>
      <c r="O422" s="31"/>
      <c r="P422" s="31"/>
      <c r="Q422" s="31"/>
      <c r="R422" s="31"/>
      <c r="S422" s="31"/>
      <c r="T422" s="31"/>
      <c r="U422" s="31"/>
      <c r="V422" s="31"/>
      <c r="W422" s="31"/>
      <c r="X422" s="31"/>
      <c r="Y422" s="31"/>
      <c r="Z422" s="31"/>
    </row>
    <row r="423" spans="1:26" ht="18" customHeight="1">
      <c r="A423" s="31"/>
      <c r="B423" s="11"/>
      <c r="C423" s="2"/>
      <c r="D423" s="24"/>
      <c r="E423" s="24"/>
      <c r="F423" s="24"/>
      <c r="G423" s="11"/>
      <c r="H423" s="31"/>
      <c r="I423" s="31"/>
      <c r="J423" s="31"/>
      <c r="K423" s="31"/>
      <c r="L423" s="31"/>
      <c r="M423" s="31"/>
      <c r="N423" s="31"/>
      <c r="O423" s="31"/>
      <c r="P423" s="31"/>
      <c r="Q423" s="31"/>
      <c r="R423" s="31"/>
      <c r="S423" s="31"/>
      <c r="T423" s="31"/>
      <c r="U423" s="31"/>
      <c r="V423" s="31"/>
      <c r="W423" s="31"/>
      <c r="X423" s="31"/>
      <c r="Y423" s="31"/>
      <c r="Z423" s="31"/>
    </row>
    <row r="424" spans="1:26" ht="18" customHeight="1">
      <c r="A424" s="31"/>
      <c r="B424" s="11"/>
      <c r="C424" s="2"/>
      <c r="D424" s="24"/>
      <c r="E424" s="24"/>
      <c r="F424" s="24"/>
      <c r="G424" s="11"/>
      <c r="H424" s="31"/>
      <c r="I424" s="31"/>
      <c r="J424" s="31"/>
      <c r="K424" s="31"/>
      <c r="L424" s="31"/>
      <c r="M424" s="31"/>
      <c r="N424" s="31"/>
      <c r="O424" s="31"/>
      <c r="P424" s="31"/>
      <c r="Q424" s="31"/>
      <c r="R424" s="31"/>
      <c r="S424" s="31"/>
      <c r="T424" s="31"/>
      <c r="U424" s="31"/>
      <c r="V424" s="31"/>
      <c r="W424" s="31"/>
      <c r="X424" s="31"/>
      <c r="Y424" s="31"/>
      <c r="Z424" s="31"/>
    </row>
    <row r="425" spans="1:26" ht="18" customHeight="1">
      <c r="A425" s="31"/>
      <c r="B425" s="11"/>
      <c r="C425" s="2"/>
      <c r="D425" s="24"/>
      <c r="E425" s="24"/>
      <c r="F425" s="24"/>
      <c r="G425" s="11"/>
      <c r="H425" s="31"/>
      <c r="I425" s="31"/>
      <c r="J425" s="31"/>
      <c r="K425" s="31"/>
      <c r="L425" s="31"/>
      <c r="M425" s="31"/>
      <c r="N425" s="31"/>
      <c r="O425" s="31"/>
      <c r="P425" s="31"/>
      <c r="Q425" s="31"/>
      <c r="R425" s="31"/>
      <c r="S425" s="31"/>
      <c r="T425" s="31"/>
      <c r="U425" s="31"/>
      <c r="V425" s="31"/>
      <c r="W425" s="31"/>
      <c r="X425" s="31"/>
      <c r="Y425" s="31"/>
      <c r="Z425" s="31"/>
    </row>
    <row r="426" spans="1:26" ht="18" customHeight="1">
      <c r="A426" s="31"/>
      <c r="B426" s="11"/>
      <c r="C426" s="2"/>
      <c r="D426" s="24"/>
      <c r="E426" s="24"/>
      <c r="F426" s="24"/>
      <c r="G426" s="11"/>
      <c r="H426" s="31"/>
      <c r="I426" s="31"/>
      <c r="J426" s="31"/>
      <c r="K426" s="31"/>
      <c r="L426" s="31"/>
      <c r="M426" s="31"/>
      <c r="N426" s="31"/>
      <c r="O426" s="31"/>
      <c r="P426" s="31"/>
      <c r="Q426" s="31"/>
      <c r="R426" s="31"/>
      <c r="S426" s="31"/>
      <c r="T426" s="31"/>
      <c r="U426" s="31"/>
      <c r="V426" s="31"/>
      <c r="W426" s="31"/>
      <c r="X426" s="31"/>
      <c r="Y426" s="31"/>
      <c r="Z426" s="31"/>
    </row>
    <row r="427" spans="1:26" ht="18" customHeight="1">
      <c r="A427" s="31"/>
      <c r="B427" s="11"/>
      <c r="C427" s="2"/>
      <c r="D427" s="24"/>
      <c r="E427" s="24"/>
      <c r="F427" s="24"/>
      <c r="G427" s="11"/>
      <c r="H427" s="31"/>
      <c r="I427" s="31"/>
      <c r="J427" s="31"/>
      <c r="K427" s="31"/>
      <c r="L427" s="31"/>
      <c r="M427" s="31"/>
      <c r="N427" s="31"/>
      <c r="O427" s="31"/>
      <c r="P427" s="31"/>
      <c r="Q427" s="31"/>
      <c r="R427" s="31"/>
      <c r="S427" s="31"/>
      <c r="T427" s="31"/>
      <c r="U427" s="31"/>
      <c r="V427" s="31"/>
      <c r="W427" s="31"/>
      <c r="X427" s="31"/>
      <c r="Y427" s="31"/>
      <c r="Z427" s="31"/>
    </row>
    <row r="428" spans="1:26" ht="18" customHeight="1">
      <c r="A428" s="31"/>
      <c r="B428" s="11"/>
      <c r="C428" s="2"/>
      <c r="D428" s="24"/>
      <c r="E428" s="24"/>
      <c r="F428" s="24"/>
      <c r="G428" s="11"/>
      <c r="H428" s="31"/>
      <c r="I428" s="31"/>
      <c r="J428" s="31"/>
      <c r="K428" s="31"/>
      <c r="L428" s="31"/>
      <c r="M428" s="31"/>
      <c r="N428" s="31"/>
      <c r="O428" s="31"/>
      <c r="P428" s="31"/>
      <c r="Q428" s="31"/>
      <c r="R428" s="31"/>
      <c r="S428" s="31"/>
      <c r="T428" s="31"/>
      <c r="U428" s="31"/>
      <c r="V428" s="31"/>
      <c r="W428" s="31"/>
      <c r="X428" s="31"/>
      <c r="Y428" s="31"/>
      <c r="Z428" s="31"/>
    </row>
    <row r="429" spans="1:26" ht="18" customHeight="1">
      <c r="A429" s="31"/>
      <c r="B429" s="11"/>
      <c r="C429" s="2"/>
      <c r="D429" s="24"/>
      <c r="E429" s="24"/>
      <c r="F429" s="24"/>
      <c r="G429" s="11"/>
      <c r="H429" s="31"/>
      <c r="I429" s="31"/>
      <c r="J429" s="31"/>
      <c r="K429" s="31"/>
      <c r="L429" s="31"/>
      <c r="M429" s="31"/>
      <c r="N429" s="31"/>
      <c r="O429" s="31"/>
      <c r="P429" s="31"/>
      <c r="Q429" s="31"/>
      <c r="R429" s="31"/>
      <c r="S429" s="31"/>
      <c r="T429" s="31"/>
      <c r="U429" s="31"/>
      <c r="V429" s="31"/>
      <c r="W429" s="31"/>
      <c r="X429" s="31"/>
      <c r="Y429" s="31"/>
      <c r="Z429" s="31"/>
    </row>
    <row r="430" spans="1:26" ht="18" customHeight="1">
      <c r="A430" s="31"/>
      <c r="B430" s="11"/>
      <c r="C430" s="2"/>
      <c r="D430" s="24"/>
      <c r="E430" s="24"/>
      <c r="F430" s="24"/>
      <c r="G430" s="11"/>
      <c r="H430" s="31"/>
      <c r="I430" s="31"/>
      <c r="J430" s="31"/>
      <c r="K430" s="31"/>
      <c r="L430" s="31"/>
      <c r="M430" s="31"/>
      <c r="N430" s="31"/>
      <c r="O430" s="31"/>
      <c r="P430" s="31"/>
      <c r="Q430" s="31"/>
      <c r="R430" s="31"/>
      <c r="S430" s="31"/>
      <c r="T430" s="31"/>
      <c r="U430" s="31"/>
      <c r="V430" s="31"/>
      <c r="W430" s="31"/>
      <c r="X430" s="31"/>
      <c r="Y430" s="31"/>
      <c r="Z430" s="31"/>
    </row>
    <row r="431" spans="1:26" ht="18" customHeight="1">
      <c r="A431" s="31"/>
      <c r="B431" s="11"/>
      <c r="C431" s="2"/>
      <c r="D431" s="24"/>
      <c r="E431" s="24"/>
      <c r="F431" s="24"/>
      <c r="G431" s="11"/>
      <c r="H431" s="31"/>
      <c r="I431" s="31"/>
      <c r="J431" s="31"/>
      <c r="K431" s="31"/>
      <c r="L431" s="31"/>
      <c r="M431" s="31"/>
      <c r="N431" s="31"/>
      <c r="O431" s="31"/>
      <c r="P431" s="31"/>
      <c r="Q431" s="31"/>
      <c r="R431" s="31"/>
      <c r="S431" s="31"/>
      <c r="T431" s="31"/>
      <c r="U431" s="31"/>
      <c r="V431" s="31"/>
      <c r="W431" s="31"/>
      <c r="X431" s="31"/>
      <c r="Y431" s="31"/>
      <c r="Z431" s="31"/>
    </row>
    <row r="432" spans="1:26" ht="18" customHeight="1">
      <c r="A432" s="31"/>
      <c r="B432" s="11"/>
      <c r="C432" s="2"/>
      <c r="D432" s="24"/>
      <c r="E432" s="24"/>
      <c r="F432" s="24"/>
      <c r="G432" s="11"/>
      <c r="H432" s="31"/>
      <c r="I432" s="31"/>
      <c r="J432" s="31"/>
      <c r="K432" s="31"/>
      <c r="L432" s="31"/>
      <c r="M432" s="31"/>
      <c r="N432" s="31"/>
      <c r="O432" s="31"/>
      <c r="P432" s="31"/>
      <c r="Q432" s="31"/>
      <c r="R432" s="31"/>
      <c r="S432" s="31"/>
      <c r="T432" s="31"/>
      <c r="U432" s="31"/>
      <c r="V432" s="31"/>
      <c r="W432" s="31"/>
      <c r="X432" s="31"/>
      <c r="Y432" s="31"/>
      <c r="Z432" s="31"/>
    </row>
    <row r="433" spans="1:26" ht="18" customHeight="1">
      <c r="A433" s="31"/>
      <c r="B433" s="11"/>
      <c r="C433" s="2"/>
      <c r="D433" s="24"/>
      <c r="E433" s="24"/>
      <c r="F433" s="24"/>
      <c r="G433" s="11"/>
      <c r="H433" s="31"/>
      <c r="I433" s="31"/>
      <c r="J433" s="31"/>
      <c r="K433" s="31"/>
      <c r="L433" s="31"/>
      <c r="M433" s="31"/>
      <c r="N433" s="31"/>
      <c r="O433" s="31"/>
      <c r="P433" s="31"/>
      <c r="Q433" s="31"/>
      <c r="R433" s="31"/>
      <c r="S433" s="31"/>
      <c r="T433" s="31"/>
      <c r="U433" s="31"/>
      <c r="V433" s="31"/>
      <c r="W433" s="31"/>
      <c r="X433" s="31"/>
      <c r="Y433" s="31"/>
      <c r="Z433" s="31"/>
    </row>
    <row r="434" spans="1:26" ht="18" customHeight="1">
      <c r="A434" s="31"/>
      <c r="B434" s="11"/>
      <c r="C434" s="2"/>
      <c r="D434" s="24"/>
      <c r="E434" s="24"/>
      <c r="F434" s="24"/>
      <c r="G434" s="11"/>
      <c r="H434" s="31"/>
      <c r="I434" s="31"/>
      <c r="J434" s="31"/>
      <c r="K434" s="31"/>
      <c r="L434" s="31"/>
      <c r="M434" s="31"/>
      <c r="N434" s="31"/>
      <c r="O434" s="31"/>
      <c r="P434" s="31"/>
      <c r="Q434" s="31"/>
      <c r="R434" s="31"/>
      <c r="S434" s="31"/>
      <c r="T434" s="31"/>
      <c r="U434" s="31"/>
      <c r="V434" s="31"/>
      <c r="W434" s="31"/>
      <c r="X434" s="31"/>
      <c r="Y434" s="31"/>
      <c r="Z434" s="31"/>
    </row>
    <row r="435" spans="1:26" ht="18" customHeight="1">
      <c r="A435" s="31"/>
      <c r="B435" s="11"/>
      <c r="C435" s="2"/>
      <c r="D435" s="24"/>
      <c r="E435" s="24"/>
      <c r="F435" s="24"/>
      <c r="G435" s="11"/>
      <c r="H435" s="31"/>
      <c r="I435" s="31"/>
      <c r="J435" s="31"/>
      <c r="K435" s="31"/>
      <c r="L435" s="31"/>
      <c r="M435" s="31"/>
      <c r="N435" s="31"/>
      <c r="O435" s="31"/>
      <c r="P435" s="31"/>
      <c r="Q435" s="31"/>
      <c r="R435" s="31"/>
      <c r="S435" s="31"/>
      <c r="T435" s="31"/>
      <c r="U435" s="31"/>
      <c r="V435" s="31"/>
      <c r="W435" s="31"/>
      <c r="X435" s="31"/>
      <c r="Y435" s="31"/>
      <c r="Z435" s="31"/>
    </row>
    <row r="436" spans="1:26" ht="18" customHeight="1">
      <c r="A436" s="31"/>
      <c r="B436" s="11"/>
      <c r="C436" s="2"/>
      <c r="D436" s="24"/>
      <c r="E436" s="24"/>
      <c r="F436" s="24"/>
      <c r="G436" s="11"/>
      <c r="H436" s="31"/>
      <c r="I436" s="31"/>
      <c r="J436" s="31"/>
      <c r="K436" s="31"/>
      <c r="L436" s="31"/>
      <c r="M436" s="31"/>
      <c r="N436" s="31"/>
      <c r="O436" s="31"/>
      <c r="P436" s="31"/>
      <c r="Q436" s="31"/>
      <c r="R436" s="31"/>
      <c r="S436" s="31"/>
      <c r="T436" s="31"/>
      <c r="U436" s="31"/>
      <c r="V436" s="31"/>
      <c r="W436" s="31"/>
      <c r="X436" s="31"/>
      <c r="Y436" s="31"/>
      <c r="Z436" s="31"/>
    </row>
    <row r="437" spans="1:26" ht="18" customHeight="1">
      <c r="A437" s="31"/>
      <c r="B437" s="11"/>
      <c r="C437" s="2"/>
      <c r="D437" s="24"/>
      <c r="E437" s="24"/>
      <c r="F437" s="24"/>
      <c r="G437" s="11"/>
      <c r="H437" s="31"/>
      <c r="I437" s="31"/>
      <c r="J437" s="31"/>
      <c r="K437" s="31"/>
      <c r="L437" s="31"/>
      <c r="M437" s="31"/>
      <c r="N437" s="31"/>
      <c r="O437" s="31"/>
      <c r="P437" s="31"/>
      <c r="Q437" s="31"/>
      <c r="R437" s="31"/>
      <c r="S437" s="31"/>
      <c r="T437" s="31"/>
      <c r="U437" s="31"/>
      <c r="V437" s="31"/>
      <c r="W437" s="31"/>
      <c r="X437" s="31"/>
      <c r="Y437" s="31"/>
      <c r="Z437" s="31"/>
    </row>
    <row r="438" spans="1:26" ht="18" customHeight="1">
      <c r="A438" s="31"/>
      <c r="B438" s="11"/>
      <c r="C438" s="2"/>
      <c r="D438" s="24"/>
      <c r="E438" s="24"/>
      <c r="F438" s="24"/>
      <c r="G438" s="11"/>
      <c r="H438" s="31"/>
      <c r="I438" s="31"/>
      <c r="J438" s="31"/>
      <c r="K438" s="31"/>
      <c r="L438" s="31"/>
      <c r="M438" s="31"/>
      <c r="N438" s="31"/>
      <c r="O438" s="31"/>
      <c r="P438" s="31"/>
      <c r="Q438" s="31"/>
      <c r="R438" s="31"/>
      <c r="S438" s="31"/>
      <c r="T438" s="31"/>
      <c r="U438" s="31"/>
      <c r="V438" s="31"/>
      <c r="W438" s="31"/>
      <c r="X438" s="31"/>
      <c r="Y438" s="31"/>
      <c r="Z438" s="31"/>
    </row>
    <row r="439" spans="1:26" ht="18" customHeight="1">
      <c r="A439" s="31"/>
      <c r="B439" s="11"/>
      <c r="C439" s="2"/>
      <c r="D439" s="24"/>
      <c r="E439" s="24"/>
      <c r="F439" s="24"/>
      <c r="G439" s="11"/>
      <c r="H439" s="31"/>
      <c r="I439" s="31"/>
      <c r="J439" s="31"/>
      <c r="K439" s="31"/>
      <c r="L439" s="31"/>
      <c r="M439" s="31"/>
      <c r="N439" s="31"/>
      <c r="O439" s="31"/>
      <c r="P439" s="31"/>
      <c r="Q439" s="31"/>
      <c r="R439" s="31"/>
      <c r="S439" s="31"/>
      <c r="T439" s="31"/>
      <c r="U439" s="31"/>
      <c r="V439" s="31"/>
      <c r="W439" s="31"/>
      <c r="X439" s="31"/>
      <c r="Y439" s="31"/>
      <c r="Z439" s="31"/>
    </row>
    <row r="440" spans="1:26" ht="18" customHeight="1">
      <c r="A440" s="31"/>
      <c r="B440" s="11"/>
      <c r="C440" s="2"/>
      <c r="D440" s="24"/>
      <c r="E440" s="24"/>
      <c r="F440" s="24"/>
      <c r="G440" s="11"/>
      <c r="H440" s="31"/>
      <c r="I440" s="31"/>
      <c r="J440" s="31"/>
      <c r="K440" s="31"/>
      <c r="L440" s="31"/>
      <c r="M440" s="31"/>
      <c r="N440" s="31"/>
      <c r="O440" s="31"/>
      <c r="P440" s="31"/>
      <c r="Q440" s="31"/>
      <c r="R440" s="31"/>
      <c r="S440" s="31"/>
      <c r="T440" s="31"/>
      <c r="U440" s="31"/>
      <c r="V440" s="31"/>
      <c r="W440" s="31"/>
      <c r="X440" s="31"/>
      <c r="Y440" s="31"/>
      <c r="Z440" s="31"/>
    </row>
    <row r="441" spans="1:26" ht="18" customHeight="1">
      <c r="A441" s="31"/>
      <c r="B441" s="11"/>
      <c r="C441" s="2"/>
      <c r="D441" s="24"/>
      <c r="E441" s="24"/>
      <c r="F441" s="24"/>
      <c r="G441" s="11"/>
      <c r="H441" s="31"/>
      <c r="I441" s="31"/>
      <c r="J441" s="31"/>
      <c r="K441" s="31"/>
      <c r="L441" s="31"/>
      <c r="M441" s="31"/>
      <c r="N441" s="31"/>
      <c r="O441" s="31"/>
      <c r="P441" s="31"/>
      <c r="Q441" s="31"/>
      <c r="R441" s="31"/>
      <c r="S441" s="31"/>
      <c r="T441" s="31"/>
      <c r="U441" s="31"/>
      <c r="V441" s="31"/>
      <c r="W441" s="31"/>
      <c r="X441" s="31"/>
      <c r="Y441" s="31"/>
      <c r="Z441" s="31"/>
    </row>
    <row r="442" spans="1:26" ht="18" customHeight="1">
      <c r="A442" s="31"/>
      <c r="B442" s="11"/>
      <c r="C442" s="2"/>
      <c r="D442" s="24"/>
      <c r="E442" s="24"/>
      <c r="F442" s="24"/>
      <c r="G442" s="11"/>
      <c r="H442" s="31"/>
      <c r="I442" s="31"/>
      <c r="J442" s="31"/>
      <c r="K442" s="31"/>
      <c r="L442" s="31"/>
      <c r="M442" s="31"/>
      <c r="N442" s="31"/>
      <c r="O442" s="31"/>
      <c r="P442" s="31"/>
      <c r="Q442" s="31"/>
      <c r="R442" s="31"/>
      <c r="S442" s="31"/>
      <c r="T442" s="31"/>
      <c r="U442" s="31"/>
      <c r="V442" s="31"/>
      <c r="W442" s="31"/>
      <c r="X442" s="31"/>
      <c r="Y442" s="31"/>
      <c r="Z442" s="31"/>
    </row>
    <row r="443" spans="1:26" ht="18" customHeight="1">
      <c r="A443" s="31"/>
      <c r="B443" s="11"/>
      <c r="C443" s="2"/>
      <c r="D443" s="24"/>
      <c r="E443" s="24"/>
      <c r="F443" s="24"/>
      <c r="G443" s="11"/>
      <c r="H443" s="31"/>
      <c r="I443" s="31"/>
      <c r="J443" s="31"/>
      <c r="K443" s="31"/>
      <c r="L443" s="31"/>
      <c r="M443" s="31"/>
      <c r="N443" s="31"/>
      <c r="O443" s="31"/>
      <c r="P443" s="31"/>
      <c r="Q443" s="31"/>
      <c r="R443" s="31"/>
      <c r="S443" s="31"/>
      <c r="T443" s="31"/>
      <c r="U443" s="31"/>
      <c r="V443" s="31"/>
      <c r="W443" s="31"/>
      <c r="X443" s="31"/>
      <c r="Y443" s="31"/>
      <c r="Z443" s="31"/>
    </row>
    <row r="444" spans="1:26" ht="18" customHeight="1">
      <c r="A444" s="31"/>
      <c r="B444" s="11"/>
      <c r="C444" s="2"/>
      <c r="D444" s="24"/>
      <c r="E444" s="24"/>
      <c r="F444" s="24"/>
      <c r="G444" s="11"/>
      <c r="H444" s="31"/>
      <c r="I444" s="31"/>
      <c r="J444" s="31"/>
      <c r="K444" s="31"/>
      <c r="L444" s="31"/>
      <c r="M444" s="31"/>
      <c r="N444" s="31"/>
      <c r="O444" s="31"/>
      <c r="P444" s="31"/>
      <c r="Q444" s="31"/>
      <c r="R444" s="31"/>
      <c r="S444" s="31"/>
      <c r="T444" s="31"/>
      <c r="U444" s="31"/>
      <c r="V444" s="31"/>
      <c r="W444" s="31"/>
      <c r="X444" s="31"/>
      <c r="Y444" s="31"/>
      <c r="Z444" s="31"/>
    </row>
    <row r="445" spans="1:26" ht="18" customHeight="1">
      <c r="A445" s="31"/>
      <c r="B445" s="11"/>
      <c r="C445" s="2"/>
      <c r="D445" s="24"/>
      <c r="E445" s="24"/>
      <c r="F445" s="24"/>
      <c r="G445" s="11"/>
      <c r="H445" s="31"/>
      <c r="I445" s="31"/>
      <c r="J445" s="31"/>
      <c r="K445" s="31"/>
      <c r="L445" s="31"/>
      <c r="M445" s="31"/>
      <c r="N445" s="31"/>
      <c r="O445" s="31"/>
      <c r="P445" s="31"/>
      <c r="Q445" s="31"/>
      <c r="R445" s="31"/>
      <c r="S445" s="31"/>
      <c r="T445" s="31"/>
      <c r="U445" s="31"/>
      <c r="V445" s="31"/>
      <c r="W445" s="31"/>
      <c r="X445" s="31"/>
      <c r="Y445" s="31"/>
      <c r="Z445" s="31"/>
    </row>
    <row r="446" spans="1:26" ht="18" customHeight="1">
      <c r="A446" s="31"/>
      <c r="B446" s="11"/>
      <c r="C446" s="2"/>
      <c r="D446" s="24"/>
      <c r="E446" s="24"/>
      <c r="F446" s="24"/>
      <c r="G446" s="11"/>
      <c r="H446" s="31"/>
      <c r="I446" s="31"/>
      <c r="J446" s="31"/>
      <c r="K446" s="31"/>
      <c r="L446" s="31"/>
      <c r="M446" s="31"/>
      <c r="N446" s="31"/>
      <c r="O446" s="31"/>
      <c r="P446" s="31"/>
      <c r="Q446" s="31"/>
      <c r="R446" s="31"/>
      <c r="S446" s="31"/>
      <c r="T446" s="31"/>
      <c r="U446" s="31"/>
      <c r="V446" s="31"/>
      <c r="W446" s="31"/>
      <c r="X446" s="31"/>
      <c r="Y446" s="31"/>
      <c r="Z446" s="31"/>
    </row>
    <row r="447" spans="1:26" ht="18" customHeight="1">
      <c r="A447" s="31"/>
      <c r="B447" s="11"/>
      <c r="C447" s="2"/>
      <c r="D447" s="24"/>
      <c r="E447" s="24"/>
      <c r="F447" s="24"/>
      <c r="G447" s="11"/>
      <c r="H447" s="31"/>
      <c r="I447" s="31"/>
      <c r="J447" s="31"/>
      <c r="K447" s="31"/>
      <c r="L447" s="31"/>
      <c r="M447" s="31"/>
      <c r="N447" s="31"/>
      <c r="O447" s="31"/>
      <c r="P447" s="31"/>
      <c r="Q447" s="31"/>
      <c r="R447" s="31"/>
      <c r="S447" s="31"/>
      <c r="T447" s="31"/>
      <c r="U447" s="31"/>
      <c r="V447" s="31"/>
      <c r="W447" s="31"/>
      <c r="X447" s="31"/>
      <c r="Y447" s="31"/>
      <c r="Z447" s="31"/>
    </row>
    <row r="448" spans="1:26" ht="18" customHeight="1">
      <c r="A448" s="31"/>
      <c r="B448" s="11"/>
      <c r="C448" s="2"/>
      <c r="D448" s="24"/>
      <c r="E448" s="24"/>
      <c r="F448" s="24"/>
      <c r="G448" s="11"/>
      <c r="H448" s="31"/>
      <c r="I448" s="31"/>
      <c r="J448" s="31"/>
      <c r="K448" s="31"/>
      <c r="L448" s="31"/>
      <c r="M448" s="31"/>
      <c r="N448" s="31"/>
      <c r="O448" s="31"/>
      <c r="P448" s="31"/>
      <c r="Q448" s="31"/>
      <c r="R448" s="31"/>
      <c r="S448" s="31"/>
      <c r="T448" s="31"/>
      <c r="U448" s="31"/>
      <c r="V448" s="31"/>
      <c r="W448" s="31"/>
      <c r="X448" s="31"/>
      <c r="Y448" s="31"/>
      <c r="Z448" s="31"/>
    </row>
    <row r="449" spans="1:26" ht="18" customHeight="1">
      <c r="A449" s="31"/>
      <c r="B449" s="11"/>
      <c r="C449" s="2"/>
      <c r="D449" s="24"/>
      <c r="E449" s="24"/>
      <c r="F449" s="24"/>
      <c r="G449" s="11"/>
      <c r="H449" s="31"/>
      <c r="I449" s="31"/>
      <c r="J449" s="31"/>
      <c r="K449" s="31"/>
      <c r="L449" s="31"/>
      <c r="M449" s="31"/>
      <c r="N449" s="31"/>
      <c r="O449" s="31"/>
      <c r="P449" s="31"/>
      <c r="Q449" s="31"/>
      <c r="R449" s="31"/>
      <c r="S449" s="31"/>
      <c r="T449" s="31"/>
      <c r="U449" s="31"/>
      <c r="V449" s="31"/>
      <c r="W449" s="31"/>
      <c r="X449" s="31"/>
      <c r="Y449" s="31"/>
      <c r="Z449" s="31"/>
    </row>
    <row r="450" spans="1:26" ht="18" customHeight="1">
      <c r="A450" s="31"/>
      <c r="B450" s="11"/>
      <c r="C450" s="2"/>
      <c r="D450" s="24"/>
      <c r="E450" s="24"/>
      <c r="F450" s="24"/>
      <c r="G450" s="11"/>
      <c r="H450" s="31"/>
      <c r="I450" s="31"/>
      <c r="J450" s="31"/>
      <c r="K450" s="31"/>
      <c r="L450" s="31"/>
      <c r="M450" s="31"/>
      <c r="N450" s="31"/>
      <c r="O450" s="31"/>
      <c r="P450" s="31"/>
      <c r="Q450" s="31"/>
      <c r="R450" s="31"/>
      <c r="S450" s="31"/>
      <c r="T450" s="31"/>
      <c r="U450" s="31"/>
      <c r="V450" s="31"/>
      <c r="W450" s="31"/>
      <c r="X450" s="31"/>
      <c r="Y450" s="31"/>
      <c r="Z450" s="31"/>
    </row>
    <row r="451" spans="1:26" ht="18" customHeight="1">
      <c r="A451" s="31"/>
      <c r="B451" s="11"/>
      <c r="C451" s="2"/>
      <c r="D451" s="24"/>
      <c r="E451" s="24"/>
      <c r="F451" s="24"/>
      <c r="G451" s="11"/>
      <c r="H451" s="31"/>
      <c r="I451" s="31"/>
      <c r="J451" s="31"/>
      <c r="K451" s="31"/>
      <c r="L451" s="31"/>
      <c r="M451" s="31"/>
      <c r="N451" s="31"/>
      <c r="O451" s="31"/>
      <c r="P451" s="31"/>
      <c r="Q451" s="31"/>
      <c r="R451" s="31"/>
      <c r="S451" s="31"/>
      <c r="T451" s="31"/>
      <c r="U451" s="31"/>
      <c r="V451" s="31"/>
      <c r="W451" s="31"/>
      <c r="X451" s="31"/>
      <c r="Y451" s="31"/>
      <c r="Z451" s="31"/>
    </row>
    <row r="452" spans="1:26" ht="18" customHeight="1">
      <c r="A452" s="31"/>
      <c r="B452" s="11"/>
      <c r="C452" s="2"/>
      <c r="D452" s="24"/>
      <c r="E452" s="24"/>
      <c r="F452" s="24"/>
      <c r="G452" s="11"/>
      <c r="H452" s="31"/>
      <c r="I452" s="31"/>
      <c r="J452" s="31"/>
      <c r="K452" s="31"/>
      <c r="L452" s="31"/>
      <c r="M452" s="31"/>
      <c r="N452" s="31"/>
      <c r="O452" s="31"/>
      <c r="P452" s="31"/>
      <c r="Q452" s="31"/>
      <c r="R452" s="31"/>
      <c r="S452" s="31"/>
      <c r="T452" s="31"/>
      <c r="U452" s="31"/>
      <c r="V452" s="31"/>
      <c r="W452" s="31"/>
      <c r="X452" s="31"/>
      <c r="Y452" s="31"/>
      <c r="Z452" s="31"/>
    </row>
    <row r="453" spans="1:26" ht="18" customHeight="1">
      <c r="A453" s="31"/>
      <c r="B453" s="11"/>
      <c r="C453" s="2"/>
      <c r="D453" s="24"/>
      <c r="E453" s="24"/>
      <c r="F453" s="24"/>
      <c r="G453" s="11"/>
      <c r="H453" s="31"/>
      <c r="I453" s="31"/>
      <c r="J453" s="31"/>
      <c r="K453" s="31"/>
      <c r="L453" s="31"/>
      <c r="M453" s="31"/>
      <c r="N453" s="31"/>
      <c r="O453" s="31"/>
      <c r="P453" s="31"/>
      <c r="Q453" s="31"/>
      <c r="R453" s="31"/>
      <c r="S453" s="31"/>
      <c r="T453" s="31"/>
      <c r="U453" s="31"/>
      <c r="V453" s="31"/>
      <c r="W453" s="31"/>
      <c r="X453" s="31"/>
      <c r="Y453" s="31"/>
      <c r="Z453" s="31"/>
    </row>
    <row r="454" spans="1:26" ht="18" customHeight="1">
      <c r="A454" s="31"/>
      <c r="B454" s="11"/>
      <c r="C454" s="2"/>
      <c r="D454" s="24"/>
      <c r="E454" s="24"/>
      <c r="F454" s="24"/>
      <c r="G454" s="11"/>
      <c r="H454" s="31"/>
      <c r="I454" s="31"/>
      <c r="J454" s="31"/>
      <c r="K454" s="31"/>
      <c r="L454" s="31"/>
      <c r="M454" s="31"/>
      <c r="N454" s="31"/>
      <c r="O454" s="31"/>
      <c r="P454" s="31"/>
      <c r="Q454" s="31"/>
      <c r="R454" s="31"/>
      <c r="S454" s="31"/>
      <c r="T454" s="31"/>
      <c r="U454" s="31"/>
      <c r="V454" s="31"/>
      <c r="W454" s="31"/>
      <c r="X454" s="31"/>
      <c r="Y454" s="31"/>
      <c r="Z454" s="31"/>
    </row>
    <row r="455" spans="1:26" ht="18" customHeight="1">
      <c r="A455" s="31"/>
      <c r="B455" s="11"/>
      <c r="C455" s="2"/>
      <c r="D455" s="24"/>
      <c r="E455" s="24"/>
      <c r="F455" s="24"/>
      <c r="G455" s="11"/>
      <c r="H455" s="31"/>
      <c r="I455" s="31"/>
      <c r="J455" s="31"/>
      <c r="K455" s="31"/>
      <c r="L455" s="31"/>
      <c r="M455" s="31"/>
      <c r="N455" s="31"/>
      <c r="O455" s="31"/>
      <c r="P455" s="31"/>
      <c r="Q455" s="31"/>
      <c r="R455" s="31"/>
      <c r="S455" s="31"/>
      <c r="T455" s="31"/>
      <c r="U455" s="31"/>
      <c r="V455" s="31"/>
      <c r="W455" s="31"/>
      <c r="X455" s="31"/>
      <c r="Y455" s="31"/>
      <c r="Z455" s="31"/>
    </row>
    <row r="456" spans="1:26" ht="18" customHeight="1">
      <c r="A456" s="31"/>
      <c r="B456" s="11"/>
      <c r="C456" s="2"/>
      <c r="D456" s="24"/>
      <c r="E456" s="24"/>
      <c r="F456" s="24"/>
      <c r="G456" s="11"/>
      <c r="H456" s="31"/>
      <c r="I456" s="31"/>
      <c r="J456" s="31"/>
      <c r="K456" s="31"/>
      <c r="L456" s="31"/>
      <c r="M456" s="31"/>
      <c r="N456" s="31"/>
      <c r="O456" s="31"/>
      <c r="P456" s="31"/>
      <c r="Q456" s="31"/>
      <c r="R456" s="31"/>
      <c r="S456" s="31"/>
      <c r="T456" s="31"/>
      <c r="U456" s="31"/>
      <c r="V456" s="31"/>
      <c r="W456" s="31"/>
      <c r="X456" s="31"/>
      <c r="Y456" s="31"/>
      <c r="Z456" s="31"/>
    </row>
    <row r="457" spans="1:26" ht="18" customHeight="1">
      <c r="A457" s="31"/>
      <c r="B457" s="11"/>
      <c r="C457" s="2"/>
      <c r="D457" s="24"/>
      <c r="E457" s="24"/>
      <c r="F457" s="24"/>
      <c r="G457" s="11"/>
      <c r="H457" s="31"/>
      <c r="I457" s="31"/>
      <c r="J457" s="31"/>
      <c r="K457" s="31"/>
      <c r="L457" s="31"/>
      <c r="M457" s="31"/>
      <c r="N457" s="31"/>
      <c r="O457" s="31"/>
      <c r="P457" s="31"/>
      <c r="Q457" s="31"/>
      <c r="R457" s="31"/>
      <c r="S457" s="31"/>
      <c r="T457" s="31"/>
      <c r="U457" s="31"/>
      <c r="V457" s="31"/>
      <c r="W457" s="31"/>
      <c r="X457" s="31"/>
      <c r="Y457" s="31"/>
      <c r="Z457" s="31"/>
    </row>
    <row r="458" spans="1:26" ht="18" customHeight="1">
      <c r="A458" s="31"/>
      <c r="B458" s="11"/>
      <c r="C458" s="2"/>
      <c r="D458" s="24"/>
      <c r="E458" s="24"/>
      <c r="F458" s="24"/>
      <c r="G458" s="11"/>
      <c r="H458" s="31"/>
      <c r="I458" s="31"/>
      <c r="J458" s="31"/>
      <c r="K458" s="31"/>
      <c r="L458" s="31"/>
      <c r="M458" s="31"/>
      <c r="N458" s="31"/>
      <c r="O458" s="31"/>
      <c r="P458" s="31"/>
      <c r="Q458" s="31"/>
      <c r="R458" s="31"/>
      <c r="S458" s="31"/>
      <c r="T458" s="31"/>
      <c r="U458" s="31"/>
      <c r="V458" s="31"/>
      <c r="W458" s="31"/>
      <c r="X458" s="31"/>
      <c r="Y458" s="31"/>
      <c r="Z458" s="31"/>
    </row>
    <row r="459" spans="1:26" ht="18" customHeight="1">
      <c r="A459" s="31"/>
      <c r="B459" s="11"/>
      <c r="C459" s="2"/>
      <c r="D459" s="24"/>
      <c r="E459" s="24"/>
      <c r="F459" s="24"/>
      <c r="G459" s="11"/>
      <c r="H459" s="31"/>
      <c r="I459" s="31"/>
      <c r="J459" s="31"/>
      <c r="K459" s="31"/>
      <c r="L459" s="31"/>
      <c r="M459" s="31"/>
      <c r="N459" s="31"/>
      <c r="O459" s="31"/>
      <c r="P459" s="31"/>
      <c r="Q459" s="31"/>
      <c r="R459" s="31"/>
      <c r="S459" s="31"/>
      <c r="T459" s="31"/>
      <c r="U459" s="31"/>
      <c r="V459" s="31"/>
      <c r="W459" s="31"/>
      <c r="X459" s="31"/>
      <c r="Y459" s="31"/>
      <c r="Z459" s="31"/>
    </row>
    <row r="460" spans="1:26" ht="18" customHeight="1">
      <c r="A460" s="31"/>
      <c r="B460" s="11"/>
      <c r="C460" s="2"/>
      <c r="D460" s="24"/>
      <c r="E460" s="24"/>
      <c r="F460" s="24"/>
      <c r="G460" s="11"/>
      <c r="H460" s="31"/>
      <c r="I460" s="31"/>
      <c r="J460" s="31"/>
      <c r="K460" s="31"/>
      <c r="L460" s="31"/>
      <c r="M460" s="31"/>
      <c r="N460" s="31"/>
      <c r="O460" s="31"/>
      <c r="P460" s="31"/>
      <c r="Q460" s="31"/>
      <c r="R460" s="31"/>
      <c r="S460" s="31"/>
      <c r="T460" s="31"/>
      <c r="U460" s="31"/>
      <c r="V460" s="31"/>
      <c r="W460" s="31"/>
      <c r="X460" s="31"/>
      <c r="Y460" s="31"/>
      <c r="Z460" s="31"/>
    </row>
    <row r="461" spans="1:26" ht="18" customHeight="1">
      <c r="A461" s="31"/>
      <c r="B461" s="11"/>
      <c r="C461" s="2"/>
      <c r="D461" s="24"/>
      <c r="E461" s="24"/>
      <c r="F461" s="24"/>
      <c r="G461" s="11"/>
      <c r="H461" s="31"/>
      <c r="I461" s="31"/>
      <c r="J461" s="31"/>
      <c r="K461" s="31"/>
      <c r="L461" s="31"/>
      <c r="M461" s="31"/>
      <c r="N461" s="31"/>
      <c r="O461" s="31"/>
      <c r="P461" s="31"/>
      <c r="Q461" s="31"/>
      <c r="R461" s="31"/>
      <c r="S461" s="31"/>
      <c r="T461" s="31"/>
      <c r="U461" s="31"/>
      <c r="V461" s="31"/>
      <c r="W461" s="31"/>
      <c r="X461" s="31"/>
      <c r="Y461" s="31"/>
      <c r="Z461" s="31"/>
    </row>
    <row r="462" spans="1:26" ht="18" customHeight="1">
      <c r="A462" s="31"/>
      <c r="B462" s="11"/>
      <c r="C462" s="2"/>
      <c r="D462" s="24"/>
      <c r="E462" s="24"/>
      <c r="F462" s="24"/>
      <c r="G462" s="11"/>
      <c r="H462" s="31"/>
      <c r="I462" s="31"/>
      <c r="J462" s="31"/>
      <c r="K462" s="31"/>
      <c r="L462" s="31"/>
      <c r="M462" s="31"/>
      <c r="N462" s="31"/>
      <c r="O462" s="31"/>
      <c r="P462" s="31"/>
      <c r="Q462" s="31"/>
      <c r="R462" s="31"/>
      <c r="S462" s="31"/>
      <c r="T462" s="31"/>
      <c r="U462" s="31"/>
      <c r="V462" s="31"/>
      <c r="W462" s="31"/>
      <c r="X462" s="31"/>
      <c r="Y462" s="31"/>
      <c r="Z462" s="31"/>
    </row>
    <row r="463" spans="1:26" ht="18" customHeight="1">
      <c r="A463" s="31"/>
      <c r="B463" s="11"/>
      <c r="C463" s="2"/>
      <c r="D463" s="24"/>
      <c r="E463" s="24"/>
      <c r="F463" s="24"/>
      <c r="G463" s="11"/>
      <c r="H463" s="31"/>
      <c r="I463" s="31"/>
      <c r="J463" s="31"/>
      <c r="K463" s="31"/>
      <c r="L463" s="31"/>
      <c r="M463" s="31"/>
      <c r="N463" s="31"/>
      <c r="O463" s="31"/>
      <c r="P463" s="31"/>
      <c r="Q463" s="31"/>
      <c r="R463" s="31"/>
      <c r="S463" s="31"/>
      <c r="T463" s="31"/>
      <c r="U463" s="31"/>
      <c r="V463" s="31"/>
      <c r="W463" s="31"/>
      <c r="X463" s="31"/>
      <c r="Y463" s="31"/>
      <c r="Z463" s="31"/>
    </row>
    <row r="464" spans="1:26" ht="18" customHeight="1">
      <c r="A464" s="31"/>
      <c r="B464" s="11"/>
      <c r="C464" s="2"/>
      <c r="D464" s="24"/>
      <c r="E464" s="24"/>
      <c r="F464" s="24"/>
      <c r="G464" s="11"/>
      <c r="H464" s="31"/>
      <c r="I464" s="31"/>
      <c r="J464" s="31"/>
      <c r="K464" s="31"/>
      <c r="L464" s="31"/>
      <c r="M464" s="31"/>
      <c r="N464" s="31"/>
      <c r="O464" s="31"/>
      <c r="P464" s="31"/>
      <c r="Q464" s="31"/>
      <c r="R464" s="31"/>
      <c r="S464" s="31"/>
      <c r="T464" s="31"/>
      <c r="U464" s="31"/>
      <c r="V464" s="31"/>
      <c r="W464" s="31"/>
      <c r="X464" s="31"/>
      <c r="Y464" s="31"/>
      <c r="Z464" s="31"/>
    </row>
    <row r="465" spans="1:26" ht="18" customHeight="1">
      <c r="A465" s="31"/>
      <c r="B465" s="11"/>
      <c r="C465" s="2"/>
      <c r="D465" s="24"/>
      <c r="E465" s="24"/>
      <c r="F465" s="24"/>
      <c r="G465" s="11"/>
      <c r="H465" s="31"/>
      <c r="I465" s="31"/>
      <c r="J465" s="31"/>
      <c r="K465" s="31"/>
      <c r="L465" s="31"/>
      <c r="M465" s="31"/>
      <c r="N465" s="31"/>
      <c r="O465" s="31"/>
      <c r="P465" s="31"/>
      <c r="Q465" s="31"/>
      <c r="R465" s="31"/>
      <c r="S465" s="31"/>
      <c r="T465" s="31"/>
      <c r="U465" s="31"/>
      <c r="V465" s="31"/>
      <c r="W465" s="31"/>
      <c r="X465" s="31"/>
      <c r="Y465" s="31"/>
      <c r="Z465" s="31"/>
    </row>
    <row r="466" spans="1:26" ht="18" customHeight="1">
      <c r="A466" s="31"/>
      <c r="B466" s="11"/>
      <c r="C466" s="2"/>
      <c r="D466" s="24"/>
      <c r="E466" s="24"/>
      <c r="F466" s="24"/>
      <c r="G466" s="11"/>
      <c r="H466" s="31"/>
      <c r="I466" s="31"/>
      <c r="J466" s="31"/>
      <c r="K466" s="31"/>
      <c r="L466" s="31"/>
      <c r="M466" s="31"/>
      <c r="N466" s="31"/>
      <c r="O466" s="31"/>
      <c r="P466" s="31"/>
      <c r="Q466" s="31"/>
      <c r="R466" s="31"/>
      <c r="S466" s="31"/>
      <c r="T466" s="31"/>
      <c r="U466" s="31"/>
      <c r="V466" s="31"/>
      <c r="W466" s="31"/>
      <c r="X466" s="31"/>
      <c r="Y466" s="31"/>
      <c r="Z466" s="31"/>
    </row>
    <row r="467" spans="1:26" ht="18" customHeight="1">
      <c r="A467" s="31"/>
      <c r="B467" s="11"/>
      <c r="C467" s="2"/>
      <c r="D467" s="24"/>
      <c r="E467" s="24"/>
      <c r="F467" s="24"/>
      <c r="G467" s="11"/>
      <c r="H467" s="31"/>
      <c r="I467" s="31"/>
      <c r="J467" s="31"/>
      <c r="K467" s="31"/>
      <c r="L467" s="31"/>
      <c r="M467" s="31"/>
      <c r="N467" s="31"/>
      <c r="O467" s="31"/>
      <c r="P467" s="31"/>
      <c r="Q467" s="31"/>
      <c r="R467" s="31"/>
      <c r="S467" s="31"/>
      <c r="T467" s="31"/>
      <c r="U467" s="31"/>
      <c r="V467" s="31"/>
      <c r="W467" s="31"/>
      <c r="X467" s="31"/>
      <c r="Y467" s="31"/>
      <c r="Z467" s="31"/>
    </row>
    <row r="468" spans="1:26" ht="18" customHeight="1">
      <c r="A468" s="31"/>
      <c r="B468" s="11"/>
      <c r="C468" s="2"/>
      <c r="D468" s="24"/>
      <c r="E468" s="24"/>
      <c r="F468" s="24"/>
      <c r="G468" s="11"/>
      <c r="H468" s="31"/>
      <c r="I468" s="31"/>
      <c r="J468" s="31"/>
      <c r="K468" s="31"/>
      <c r="L468" s="31"/>
      <c r="M468" s="31"/>
      <c r="N468" s="31"/>
      <c r="O468" s="31"/>
      <c r="P468" s="31"/>
      <c r="Q468" s="31"/>
      <c r="R468" s="31"/>
      <c r="S468" s="31"/>
      <c r="T468" s="31"/>
      <c r="U468" s="31"/>
      <c r="V468" s="31"/>
      <c r="W468" s="31"/>
      <c r="X468" s="31"/>
      <c r="Y468" s="31"/>
      <c r="Z468" s="31"/>
    </row>
    <row r="469" spans="1:26" ht="18" customHeight="1">
      <c r="A469" s="31"/>
      <c r="B469" s="11"/>
      <c r="C469" s="2"/>
      <c r="D469" s="24"/>
      <c r="E469" s="24"/>
      <c r="F469" s="24"/>
      <c r="G469" s="11"/>
      <c r="H469" s="31"/>
      <c r="I469" s="31"/>
      <c r="J469" s="31"/>
      <c r="K469" s="31"/>
      <c r="L469" s="31"/>
      <c r="M469" s="31"/>
      <c r="N469" s="31"/>
      <c r="O469" s="31"/>
      <c r="P469" s="31"/>
      <c r="Q469" s="31"/>
      <c r="R469" s="31"/>
      <c r="S469" s="31"/>
      <c r="T469" s="31"/>
      <c r="U469" s="31"/>
      <c r="V469" s="31"/>
      <c r="W469" s="31"/>
      <c r="X469" s="31"/>
      <c r="Y469" s="31"/>
      <c r="Z469" s="31"/>
    </row>
    <row r="470" spans="1:26" ht="18" customHeight="1">
      <c r="A470" s="31"/>
      <c r="B470" s="11"/>
      <c r="C470" s="2"/>
      <c r="D470" s="24"/>
      <c r="E470" s="24"/>
      <c r="F470" s="24"/>
      <c r="G470" s="11"/>
      <c r="H470" s="31"/>
      <c r="I470" s="31"/>
      <c r="J470" s="31"/>
      <c r="K470" s="31"/>
      <c r="L470" s="31"/>
      <c r="M470" s="31"/>
      <c r="N470" s="31"/>
      <c r="O470" s="31"/>
      <c r="P470" s="31"/>
      <c r="Q470" s="31"/>
      <c r="R470" s="31"/>
      <c r="S470" s="31"/>
      <c r="T470" s="31"/>
      <c r="U470" s="31"/>
      <c r="V470" s="31"/>
      <c r="W470" s="31"/>
      <c r="X470" s="31"/>
      <c r="Y470" s="31"/>
      <c r="Z470" s="31"/>
    </row>
    <row r="471" spans="1:26" ht="18" customHeight="1">
      <c r="A471" s="31"/>
      <c r="B471" s="11"/>
      <c r="C471" s="2"/>
      <c r="D471" s="24"/>
      <c r="E471" s="24"/>
      <c r="F471" s="24"/>
      <c r="G471" s="11"/>
      <c r="H471" s="31"/>
      <c r="I471" s="31"/>
      <c r="J471" s="31"/>
      <c r="K471" s="31"/>
      <c r="L471" s="31"/>
      <c r="M471" s="31"/>
      <c r="N471" s="31"/>
      <c r="O471" s="31"/>
      <c r="P471" s="31"/>
      <c r="Q471" s="31"/>
      <c r="R471" s="31"/>
      <c r="S471" s="31"/>
      <c r="T471" s="31"/>
      <c r="U471" s="31"/>
      <c r="V471" s="31"/>
      <c r="W471" s="31"/>
      <c r="X471" s="31"/>
      <c r="Y471" s="31"/>
      <c r="Z471" s="31"/>
    </row>
    <row r="472" spans="1:26" ht="18" customHeight="1">
      <c r="A472" s="31"/>
      <c r="B472" s="11"/>
      <c r="C472" s="2"/>
      <c r="D472" s="24"/>
      <c r="E472" s="24"/>
      <c r="F472" s="24"/>
      <c r="G472" s="11"/>
      <c r="H472" s="31"/>
      <c r="I472" s="31"/>
      <c r="J472" s="31"/>
      <c r="K472" s="31"/>
      <c r="L472" s="31"/>
      <c r="M472" s="31"/>
      <c r="N472" s="31"/>
      <c r="O472" s="31"/>
      <c r="P472" s="31"/>
      <c r="Q472" s="31"/>
      <c r="R472" s="31"/>
      <c r="S472" s="31"/>
      <c r="T472" s="31"/>
      <c r="U472" s="31"/>
      <c r="V472" s="31"/>
      <c r="W472" s="31"/>
      <c r="X472" s="31"/>
      <c r="Y472" s="31"/>
      <c r="Z472" s="31"/>
    </row>
    <row r="473" spans="1:26" ht="18" customHeight="1">
      <c r="A473" s="31"/>
      <c r="B473" s="11"/>
      <c r="C473" s="2"/>
      <c r="D473" s="24"/>
      <c r="E473" s="24"/>
      <c r="F473" s="24"/>
      <c r="G473" s="11"/>
      <c r="H473" s="31"/>
      <c r="I473" s="31"/>
      <c r="J473" s="31"/>
      <c r="K473" s="31"/>
      <c r="L473" s="31"/>
      <c r="M473" s="31"/>
      <c r="N473" s="31"/>
      <c r="O473" s="31"/>
      <c r="P473" s="31"/>
      <c r="Q473" s="31"/>
      <c r="R473" s="31"/>
      <c r="S473" s="31"/>
      <c r="T473" s="31"/>
      <c r="U473" s="31"/>
      <c r="V473" s="31"/>
      <c r="W473" s="31"/>
      <c r="X473" s="31"/>
      <c r="Y473" s="31"/>
      <c r="Z473" s="31"/>
    </row>
    <row r="474" spans="1:26" ht="18" customHeight="1">
      <c r="A474" s="31"/>
      <c r="B474" s="11"/>
      <c r="C474" s="2"/>
      <c r="D474" s="24"/>
      <c r="E474" s="24"/>
      <c r="F474" s="24"/>
      <c r="G474" s="11"/>
      <c r="H474" s="31"/>
      <c r="I474" s="31"/>
      <c r="J474" s="31"/>
      <c r="K474" s="31"/>
      <c r="L474" s="31"/>
      <c r="M474" s="31"/>
      <c r="N474" s="31"/>
      <c r="O474" s="31"/>
      <c r="P474" s="31"/>
      <c r="Q474" s="31"/>
      <c r="R474" s="31"/>
      <c r="S474" s="31"/>
      <c r="T474" s="31"/>
      <c r="U474" s="31"/>
      <c r="V474" s="31"/>
      <c r="W474" s="31"/>
      <c r="X474" s="31"/>
      <c r="Y474" s="31"/>
      <c r="Z474" s="31"/>
    </row>
    <row r="475" spans="1:26" ht="18" customHeight="1">
      <c r="A475" s="31"/>
      <c r="B475" s="11"/>
      <c r="C475" s="2"/>
      <c r="D475" s="24"/>
      <c r="E475" s="24"/>
      <c r="F475" s="24"/>
      <c r="G475" s="11"/>
      <c r="H475" s="31"/>
      <c r="I475" s="31"/>
      <c r="J475" s="31"/>
      <c r="K475" s="31"/>
      <c r="L475" s="31"/>
      <c r="M475" s="31"/>
      <c r="N475" s="31"/>
      <c r="O475" s="31"/>
      <c r="P475" s="31"/>
      <c r="Q475" s="31"/>
      <c r="R475" s="31"/>
      <c r="S475" s="31"/>
      <c r="T475" s="31"/>
      <c r="U475" s="31"/>
      <c r="V475" s="31"/>
      <c r="W475" s="31"/>
      <c r="X475" s="31"/>
      <c r="Y475" s="31"/>
      <c r="Z475" s="31"/>
    </row>
    <row r="476" spans="1:26" ht="18" customHeight="1">
      <c r="A476" s="31"/>
      <c r="B476" s="11"/>
      <c r="C476" s="2"/>
      <c r="D476" s="24"/>
      <c r="E476" s="24"/>
      <c r="F476" s="24"/>
      <c r="G476" s="11"/>
      <c r="H476" s="31"/>
      <c r="I476" s="31"/>
      <c r="J476" s="31"/>
      <c r="K476" s="31"/>
      <c r="L476" s="31"/>
      <c r="M476" s="31"/>
      <c r="N476" s="31"/>
      <c r="O476" s="31"/>
      <c r="P476" s="31"/>
      <c r="Q476" s="31"/>
      <c r="R476" s="31"/>
      <c r="S476" s="31"/>
      <c r="T476" s="31"/>
      <c r="U476" s="31"/>
      <c r="V476" s="31"/>
      <c r="W476" s="31"/>
      <c r="X476" s="31"/>
      <c r="Y476" s="31"/>
      <c r="Z476" s="31"/>
    </row>
    <row r="477" spans="1:26" ht="18" customHeight="1">
      <c r="A477" s="31"/>
      <c r="B477" s="11"/>
      <c r="C477" s="2"/>
      <c r="D477" s="24"/>
      <c r="E477" s="24"/>
      <c r="F477" s="24"/>
      <c r="G477" s="11"/>
      <c r="H477" s="31"/>
      <c r="I477" s="31"/>
      <c r="J477" s="31"/>
      <c r="K477" s="31"/>
      <c r="L477" s="31"/>
      <c r="M477" s="31"/>
      <c r="N477" s="31"/>
      <c r="O477" s="31"/>
      <c r="P477" s="31"/>
      <c r="Q477" s="31"/>
      <c r="R477" s="31"/>
      <c r="S477" s="31"/>
      <c r="T477" s="31"/>
      <c r="U477" s="31"/>
      <c r="V477" s="31"/>
      <c r="W477" s="31"/>
      <c r="X477" s="31"/>
      <c r="Y477" s="31"/>
      <c r="Z477" s="31"/>
    </row>
    <row r="478" spans="1:26" ht="18" customHeight="1">
      <c r="A478" s="31"/>
      <c r="B478" s="11"/>
      <c r="C478" s="2"/>
      <c r="D478" s="24"/>
      <c r="E478" s="24"/>
      <c r="F478" s="24"/>
      <c r="G478" s="11"/>
      <c r="H478" s="31"/>
      <c r="I478" s="31"/>
      <c r="J478" s="31"/>
      <c r="K478" s="31"/>
      <c r="L478" s="31"/>
      <c r="M478" s="31"/>
      <c r="N478" s="31"/>
      <c r="O478" s="31"/>
      <c r="P478" s="31"/>
      <c r="Q478" s="31"/>
      <c r="R478" s="31"/>
      <c r="S478" s="31"/>
      <c r="T478" s="31"/>
      <c r="U478" s="31"/>
      <c r="V478" s="31"/>
      <c r="W478" s="31"/>
      <c r="X478" s="31"/>
      <c r="Y478" s="31"/>
      <c r="Z478" s="31"/>
    </row>
    <row r="479" spans="1:26" ht="18" customHeight="1">
      <c r="A479" s="31"/>
      <c r="B479" s="11"/>
      <c r="C479" s="2"/>
      <c r="D479" s="24"/>
      <c r="E479" s="24"/>
      <c r="F479" s="24"/>
      <c r="G479" s="11"/>
      <c r="H479" s="31"/>
      <c r="I479" s="31"/>
      <c r="J479" s="31"/>
      <c r="K479" s="31"/>
      <c r="L479" s="31"/>
      <c r="M479" s="31"/>
      <c r="N479" s="31"/>
      <c r="O479" s="31"/>
      <c r="P479" s="31"/>
      <c r="Q479" s="31"/>
      <c r="R479" s="31"/>
      <c r="S479" s="31"/>
      <c r="T479" s="31"/>
      <c r="U479" s="31"/>
      <c r="V479" s="31"/>
      <c r="W479" s="31"/>
      <c r="X479" s="31"/>
      <c r="Y479" s="31"/>
      <c r="Z479" s="31"/>
    </row>
    <row r="480" spans="1:26" ht="18" customHeight="1">
      <c r="A480" s="31"/>
      <c r="B480" s="11"/>
      <c r="C480" s="2"/>
      <c r="D480" s="24"/>
      <c r="E480" s="24"/>
      <c r="F480" s="24"/>
      <c r="G480" s="11"/>
      <c r="H480" s="31"/>
      <c r="I480" s="31"/>
      <c r="J480" s="31"/>
      <c r="K480" s="31"/>
      <c r="L480" s="31"/>
      <c r="M480" s="31"/>
      <c r="N480" s="31"/>
      <c r="O480" s="31"/>
      <c r="P480" s="31"/>
      <c r="Q480" s="31"/>
      <c r="R480" s="31"/>
      <c r="S480" s="31"/>
      <c r="T480" s="31"/>
      <c r="U480" s="31"/>
      <c r="V480" s="31"/>
      <c r="W480" s="31"/>
      <c r="X480" s="31"/>
      <c r="Y480" s="31"/>
      <c r="Z480" s="31"/>
    </row>
    <row r="481" spans="1:26" ht="18" customHeight="1">
      <c r="A481" s="31"/>
      <c r="B481" s="11"/>
      <c r="C481" s="2"/>
      <c r="D481" s="24"/>
      <c r="E481" s="24"/>
      <c r="F481" s="24"/>
      <c r="G481" s="11"/>
      <c r="H481" s="31"/>
      <c r="I481" s="31"/>
      <c r="J481" s="31"/>
      <c r="K481" s="31"/>
      <c r="L481" s="31"/>
      <c r="M481" s="31"/>
      <c r="N481" s="31"/>
      <c r="O481" s="31"/>
      <c r="P481" s="31"/>
      <c r="Q481" s="31"/>
      <c r="R481" s="31"/>
      <c r="S481" s="31"/>
      <c r="T481" s="31"/>
      <c r="U481" s="31"/>
      <c r="V481" s="31"/>
      <c r="W481" s="31"/>
      <c r="X481" s="31"/>
      <c r="Y481" s="31"/>
      <c r="Z481" s="31"/>
    </row>
    <row r="482" spans="1:26" ht="18" customHeight="1">
      <c r="A482" s="31"/>
      <c r="B482" s="11"/>
      <c r="C482" s="2"/>
      <c r="D482" s="24"/>
      <c r="E482" s="24"/>
      <c r="F482" s="24"/>
      <c r="G482" s="11"/>
      <c r="H482" s="31"/>
      <c r="I482" s="31"/>
      <c r="J482" s="31"/>
      <c r="K482" s="31"/>
      <c r="L482" s="31"/>
      <c r="M482" s="31"/>
      <c r="N482" s="31"/>
      <c r="O482" s="31"/>
      <c r="P482" s="31"/>
      <c r="Q482" s="31"/>
      <c r="R482" s="31"/>
      <c r="S482" s="31"/>
      <c r="T482" s="31"/>
      <c r="U482" s="31"/>
      <c r="V482" s="31"/>
      <c r="W482" s="31"/>
      <c r="X482" s="31"/>
      <c r="Y482" s="31"/>
      <c r="Z482" s="31"/>
    </row>
    <row r="483" spans="1:26" ht="18" customHeight="1">
      <c r="A483" s="31"/>
      <c r="B483" s="11"/>
      <c r="C483" s="2"/>
      <c r="D483" s="24"/>
      <c r="E483" s="24"/>
      <c r="F483" s="24"/>
      <c r="G483" s="11"/>
      <c r="H483" s="31"/>
      <c r="I483" s="31"/>
      <c r="J483" s="31"/>
      <c r="K483" s="31"/>
      <c r="L483" s="31"/>
      <c r="M483" s="31"/>
      <c r="N483" s="31"/>
      <c r="O483" s="31"/>
      <c r="P483" s="31"/>
      <c r="Q483" s="31"/>
      <c r="R483" s="31"/>
      <c r="S483" s="31"/>
      <c r="T483" s="31"/>
      <c r="U483" s="31"/>
      <c r="V483" s="31"/>
      <c r="W483" s="31"/>
      <c r="X483" s="31"/>
      <c r="Y483" s="31"/>
      <c r="Z483" s="31"/>
    </row>
    <row r="484" spans="1:26" ht="18" customHeight="1">
      <c r="A484" s="31"/>
      <c r="B484" s="11"/>
      <c r="C484" s="2"/>
      <c r="D484" s="24"/>
      <c r="E484" s="24"/>
      <c r="F484" s="24"/>
      <c r="G484" s="11"/>
      <c r="H484" s="31"/>
      <c r="I484" s="31"/>
      <c r="J484" s="31"/>
      <c r="K484" s="31"/>
      <c r="L484" s="31"/>
      <c r="M484" s="31"/>
      <c r="N484" s="31"/>
      <c r="O484" s="31"/>
      <c r="P484" s="31"/>
      <c r="Q484" s="31"/>
      <c r="R484" s="31"/>
      <c r="S484" s="31"/>
      <c r="T484" s="31"/>
      <c r="U484" s="31"/>
      <c r="V484" s="31"/>
      <c r="W484" s="31"/>
      <c r="X484" s="31"/>
      <c r="Y484" s="31"/>
      <c r="Z484" s="31"/>
    </row>
    <row r="485" spans="1:26" ht="18" customHeight="1">
      <c r="A485" s="31"/>
      <c r="B485" s="11"/>
      <c r="C485" s="2"/>
      <c r="D485" s="24"/>
      <c r="E485" s="24"/>
      <c r="F485" s="24"/>
      <c r="G485" s="11"/>
      <c r="H485" s="31"/>
      <c r="I485" s="31"/>
      <c r="J485" s="31"/>
      <c r="K485" s="31"/>
      <c r="L485" s="31"/>
      <c r="M485" s="31"/>
      <c r="N485" s="31"/>
      <c r="O485" s="31"/>
      <c r="P485" s="31"/>
      <c r="Q485" s="31"/>
      <c r="R485" s="31"/>
      <c r="S485" s="31"/>
      <c r="T485" s="31"/>
      <c r="U485" s="31"/>
      <c r="V485" s="31"/>
      <c r="W485" s="31"/>
      <c r="X485" s="31"/>
      <c r="Y485" s="31"/>
      <c r="Z485" s="31"/>
    </row>
    <row r="486" spans="1:26" ht="18" customHeight="1">
      <c r="A486" s="31"/>
      <c r="B486" s="11"/>
      <c r="C486" s="2"/>
      <c r="D486" s="24"/>
      <c r="E486" s="24"/>
      <c r="F486" s="24"/>
      <c r="G486" s="11"/>
      <c r="H486" s="31"/>
      <c r="I486" s="31"/>
      <c r="J486" s="31"/>
      <c r="K486" s="31"/>
      <c r="L486" s="31"/>
      <c r="M486" s="31"/>
      <c r="N486" s="31"/>
      <c r="O486" s="31"/>
      <c r="P486" s="31"/>
      <c r="Q486" s="31"/>
      <c r="R486" s="31"/>
      <c r="S486" s="31"/>
      <c r="T486" s="31"/>
      <c r="U486" s="31"/>
      <c r="V486" s="31"/>
      <c r="W486" s="31"/>
      <c r="X486" s="31"/>
      <c r="Y486" s="31"/>
      <c r="Z486" s="31"/>
    </row>
    <row r="487" spans="1:26" ht="18" customHeight="1">
      <c r="A487" s="31"/>
      <c r="B487" s="11"/>
      <c r="C487" s="2"/>
      <c r="D487" s="24"/>
      <c r="E487" s="24"/>
      <c r="F487" s="24"/>
      <c r="G487" s="11"/>
      <c r="H487" s="31"/>
      <c r="I487" s="31"/>
      <c r="J487" s="31"/>
      <c r="K487" s="31"/>
      <c r="L487" s="31"/>
      <c r="M487" s="31"/>
      <c r="N487" s="31"/>
      <c r="O487" s="31"/>
      <c r="P487" s="31"/>
      <c r="Q487" s="31"/>
      <c r="R487" s="31"/>
      <c r="S487" s="31"/>
      <c r="T487" s="31"/>
      <c r="U487" s="31"/>
      <c r="V487" s="31"/>
      <c r="W487" s="31"/>
      <c r="X487" s="31"/>
      <c r="Y487" s="31"/>
      <c r="Z487" s="31"/>
    </row>
    <row r="488" spans="1:26" ht="18" customHeight="1">
      <c r="A488" s="31"/>
      <c r="B488" s="11"/>
      <c r="C488" s="2"/>
      <c r="D488" s="24"/>
      <c r="E488" s="24"/>
      <c r="F488" s="24"/>
      <c r="G488" s="11"/>
      <c r="H488" s="31"/>
      <c r="I488" s="31"/>
      <c r="J488" s="31"/>
      <c r="K488" s="31"/>
      <c r="L488" s="31"/>
      <c r="M488" s="31"/>
      <c r="N488" s="31"/>
      <c r="O488" s="31"/>
      <c r="P488" s="31"/>
      <c r="Q488" s="31"/>
      <c r="R488" s="31"/>
      <c r="S488" s="31"/>
      <c r="T488" s="31"/>
      <c r="U488" s="31"/>
      <c r="V488" s="31"/>
      <c r="W488" s="31"/>
      <c r="X488" s="31"/>
      <c r="Y488" s="31"/>
      <c r="Z488" s="31"/>
    </row>
    <row r="489" spans="1:26" ht="18" customHeight="1">
      <c r="A489" s="31"/>
      <c r="B489" s="11"/>
      <c r="C489" s="2"/>
      <c r="D489" s="24"/>
      <c r="E489" s="24"/>
      <c r="F489" s="24"/>
      <c r="G489" s="11"/>
      <c r="H489" s="31"/>
      <c r="I489" s="31"/>
      <c r="J489" s="31"/>
      <c r="K489" s="31"/>
      <c r="L489" s="31"/>
      <c r="M489" s="31"/>
      <c r="N489" s="31"/>
      <c r="O489" s="31"/>
      <c r="P489" s="31"/>
      <c r="Q489" s="31"/>
      <c r="R489" s="31"/>
      <c r="S489" s="31"/>
      <c r="T489" s="31"/>
      <c r="U489" s="31"/>
      <c r="V489" s="31"/>
      <c r="W489" s="31"/>
      <c r="X489" s="31"/>
      <c r="Y489" s="31"/>
      <c r="Z489" s="31"/>
    </row>
    <row r="490" spans="1:26" ht="18" customHeight="1">
      <c r="A490" s="31"/>
      <c r="B490" s="11"/>
      <c r="C490" s="2"/>
      <c r="D490" s="24"/>
      <c r="E490" s="24"/>
      <c r="F490" s="24"/>
      <c r="G490" s="11"/>
      <c r="H490" s="31"/>
      <c r="I490" s="31"/>
      <c r="J490" s="31"/>
      <c r="K490" s="31"/>
      <c r="L490" s="31"/>
      <c r="M490" s="31"/>
      <c r="N490" s="31"/>
      <c r="O490" s="31"/>
      <c r="P490" s="31"/>
      <c r="Q490" s="31"/>
      <c r="R490" s="31"/>
      <c r="S490" s="31"/>
      <c r="T490" s="31"/>
      <c r="U490" s="31"/>
      <c r="V490" s="31"/>
      <c r="W490" s="31"/>
      <c r="X490" s="31"/>
      <c r="Y490" s="31"/>
      <c r="Z490" s="31"/>
    </row>
    <row r="491" spans="1:26" ht="18" customHeight="1">
      <c r="A491" s="31"/>
      <c r="B491" s="11"/>
      <c r="C491" s="2"/>
      <c r="D491" s="24"/>
      <c r="E491" s="24"/>
      <c r="F491" s="24"/>
      <c r="G491" s="11"/>
      <c r="H491" s="31"/>
      <c r="I491" s="31"/>
      <c r="J491" s="31"/>
      <c r="K491" s="31"/>
      <c r="L491" s="31"/>
      <c r="M491" s="31"/>
      <c r="N491" s="31"/>
      <c r="O491" s="31"/>
      <c r="P491" s="31"/>
      <c r="Q491" s="31"/>
      <c r="R491" s="31"/>
      <c r="S491" s="31"/>
      <c r="T491" s="31"/>
      <c r="U491" s="31"/>
      <c r="V491" s="31"/>
      <c r="W491" s="31"/>
      <c r="X491" s="31"/>
      <c r="Y491" s="31"/>
      <c r="Z491" s="31"/>
    </row>
    <row r="492" spans="1:26" ht="18" customHeight="1">
      <c r="A492" s="31"/>
      <c r="B492" s="11"/>
      <c r="C492" s="2"/>
      <c r="D492" s="24"/>
      <c r="E492" s="24"/>
      <c r="F492" s="24"/>
      <c r="G492" s="11"/>
      <c r="H492" s="31"/>
      <c r="I492" s="31"/>
      <c r="J492" s="31"/>
      <c r="K492" s="31"/>
      <c r="L492" s="31"/>
      <c r="M492" s="31"/>
      <c r="N492" s="31"/>
      <c r="O492" s="31"/>
      <c r="P492" s="31"/>
      <c r="Q492" s="31"/>
      <c r="R492" s="31"/>
      <c r="S492" s="31"/>
      <c r="T492" s="31"/>
      <c r="U492" s="31"/>
      <c r="V492" s="31"/>
      <c r="W492" s="31"/>
      <c r="X492" s="31"/>
      <c r="Y492" s="31"/>
      <c r="Z492" s="31"/>
    </row>
    <row r="493" spans="1:26" ht="18" customHeight="1">
      <c r="A493" s="31"/>
      <c r="B493" s="11"/>
      <c r="C493" s="2"/>
      <c r="D493" s="24"/>
      <c r="E493" s="24"/>
      <c r="F493" s="24"/>
      <c r="G493" s="11"/>
      <c r="H493" s="31"/>
      <c r="I493" s="31"/>
      <c r="J493" s="31"/>
      <c r="K493" s="31"/>
      <c r="L493" s="31"/>
      <c r="M493" s="31"/>
      <c r="N493" s="31"/>
      <c r="O493" s="31"/>
      <c r="P493" s="31"/>
      <c r="Q493" s="31"/>
      <c r="R493" s="31"/>
      <c r="S493" s="31"/>
      <c r="T493" s="31"/>
      <c r="U493" s="31"/>
      <c r="V493" s="31"/>
      <c r="W493" s="31"/>
      <c r="X493" s="31"/>
      <c r="Y493" s="31"/>
      <c r="Z493" s="31"/>
    </row>
    <row r="494" spans="1:26" ht="18" customHeight="1">
      <c r="A494" s="31"/>
      <c r="B494" s="11"/>
      <c r="C494" s="2"/>
      <c r="D494" s="24"/>
      <c r="E494" s="24"/>
      <c r="F494" s="24"/>
      <c r="G494" s="11"/>
      <c r="H494" s="31"/>
      <c r="I494" s="31"/>
      <c r="J494" s="31"/>
      <c r="K494" s="31"/>
      <c r="L494" s="31"/>
      <c r="M494" s="31"/>
      <c r="N494" s="31"/>
      <c r="O494" s="31"/>
      <c r="P494" s="31"/>
      <c r="Q494" s="31"/>
      <c r="R494" s="31"/>
      <c r="S494" s="31"/>
      <c r="T494" s="31"/>
      <c r="U494" s="31"/>
      <c r="V494" s="31"/>
      <c r="W494" s="31"/>
      <c r="X494" s="31"/>
      <c r="Y494" s="31"/>
      <c r="Z494" s="31"/>
    </row>
    <row r="495" spans="1:26" ht="18" customHeight="1">
      <c r="A495" s="31"/>
      <c r="B495" s="11"/>
      <c r="C495" s="2"/>
      <c r="D495" s="24"/>
      <c r="E495" s="24"/>
      <c r="F495" s="24"/>
      <c r="G495" s="11"/>
      <c r="H495" s="31"/>
      <c r="I495" s="31"/>
      <c r="J495" s="31"/>
      <c r="K495" s="31"/>
      <c r="L495" s="31"/>
      <c r="M495" s="31"/>
      <c r="N495" s="31"/>
      <c r="O495" s="31"/>
      <c r="P495" s="31"/>
      <c r="Q495" s="31"/>
      <c r="R495" s="31"/>
      <c r="S495" s="31"/>
      <c r="T495" s="31"/>
      <c r="U495" s="31"/>
      <c r="V495" s="31"/>
      <c r="W495" s="31"/>
      <c r="X495" s="31"/>
      <c r="Y495" s="31"/>
      <c r="Z495" s="31"/>
    </row>
    <row r="496" spans="1:26" ht="18" customHeight="1">
      <c r="A496" s="31"/>
      <c r="B496" s="11"/>
      <c r="C496" s="2"/>
      <c r="D496" s="24"/>
      <c r="E496" s="24"/>
      <c r="F496" s="24"/>
      <c r="G496" s="11"/>
      <c r="H496" s="31"/>
      <c r="I496" s="31"/>
      <c r="J496" s="31"/>
      <c r="K496" s="31"/>
      <c r="L496" s="31"/>
      <c r="M496" s="31"/>
      <c r="N496" s="31"/>
      <c r="O496" s="31"/>
      <c r="P496" s="31"/>
      <c r="Q496" s="31"/>
      <c r="R496" s="31"/>
      <c r="S496" s="31"/>
      <c r="T496" s="31"/>
      <c r="U496" s="31"/>
      <c r="V496" s="31"/>
      <c r="W496" s="31"/>
      <c r="X496" s="31"/>
      <c r="Y496" s="31"/>
      <c r="Z496" s="31"/>
    </row>
    <row r="497" spans="1:26" ht="18" customHeight="1">
      <c r="A497" s="31"/>
      <c r="B497" s="11"/>
      <c r="C497" s="2"/>
      <c r="D497" s="24"/>
      <c r="E497" s="24"/>
      <c r="F497" s="24"/>
      <c r="G497" s="11"/>
      <c r="H497" s="31"/>
      <c r="I497" s="31"/>
      <c r="J497" s="31"/>
      <c r="K497" s="31"/>
      <c r="L497" s="31"/>
      <c r="M497" s="31"/>
      <c r="N497" s="31"/>
      <c r="O497" s="31"/>
      <c r="P497" s="31"/>
      <c r="Q497" s="31"/>
      <c r="R497" s="31"/>
      <c r="S497" s="31"/>
      <c r="T497" s="31"/>
      <c r="U497" s="31"/>
      <c r="V497" s="31"/>
      <c r="W497" s="31"/>
      <c r="X497" s="31"/>
      <c r="Y497" s="31"/>
      <c r="Z497" s="31"/>
    </row>
    <row r="498" spans="1:26" ht="18" customHeight="1">
      <c r="A498" s="31"/>
      <c r="B498" s="11"/>
      <c r="C498" s="2"/>
      <c r="D498" s="24"/>
      <c r="E498" s="24"/>
      <c r="F498" s="24"/>
      <c r="G498" s="11"/>
      <c r="H498" s="31"/>
      <c r="I498" s="31"/>
      <c r="J498" s="31"/>
      <c r="K498" s="31"/>
      <c r="L498" s="31"/>
      <c r="M498" s="31"/>
      <c r="N498" s="31"/>
      <c r="O498" s="31"/>
      <c r="P498" s="31"/>
      <c r="Q498" s="31"/>
      <c r="R498" s="31"/>
      <c r="S498" s="31"/>
      <c r="T498" s="31"/>
      <c r="U498" s="31"/>
      <c r="V498" s="31"/>
      <c r="W498" s="31"/>
      <c r="X498" s="31"/>
      <c r="Y498" s="31"/>
      <c r="Z498" s="31"/>
    </row>
    <row r="499" spans="1:26" ht="18" customHeight="1">
      <c r="A499" s="31"/>
      <c r="B499" s="11"/>
      <c r="C499" s="2"/>
      <c r="D499" s="24"/>
      <c r="E499" s="24"/>
      <c r="F499" s="24"/>
      <c r="G499" s="11"/>
      <c r="H499" s="31"/>
      <c r="I499" s="31"/>
      <c r="J499" s="31"/>
      <c r="K499" s="31"/>
      <c r="L499" s="31"/>
      <c r="M499" s="31"/>
      <c r="N499" s="31"/>
      <c r="O499" s="31"/>
      <c r="P499" s="31"/>
      <c r="Q499" s="31"/>
      <c r="R499" s="31"/>
      <c r="S499" s="31"/>
      <c r="T499" s="31"/>
      <c r="U499" s="31"/>
      <c r="V499" s="31"/>
      <c r="W499" s="31"/>
      <c r="X499" s="31"/>
      <c r="Y499" s="31"/>
      <c r="Z499" s="31"/>
    </row>
    <row r="500" spans="1:26" ht="18" customHeight="1">
      <c r="A500" s="31"/>
      <c r="B500" s="11"/>
      <c r="C500" s="2"/>
      <c r="D500" s="24"/>
      <c r="E500" s="24"/>
      <c r="F500" s="24"/>
      <c r="G500" s="11"/>
      <c r="H500" s="31"/>
      <c r="I500" s="31"/>
      <c r="J500" s="31"/>
      <c r="K500" s="31"/>
      <c r="L500" s="31"/>
      <c r="M500" s="31"/>
      <c r="N500" s="31"/>
      <c r="O500" s="31"/>
      <c r="P500" s="31"/>
      <c r="Q500" s="31"/>
      <c r="R500" s="31"/>
      <c r="S500" s="31"/>
      <c r="T500" s="31"/>
      <c r="U500" s="31"/>
      <c r="V500" s="31"/>
      <c r="W500" s="31"/>
      <c r="X500" s="31"/>
      <c r="Y500" s="31"/>
      <c r="Z500" s="31"/>
    </row>
    <row r="501" spans="1:26" ht="18" customHeight="1">
      <c r="A501" s="31"/>
      <c r="B501" s="11"/>
      <c r="C501" s="2"/>
      <c r="D501" s="24"/>
      <c r="E501" s="24"/>
      <c r="F501" s="24"/>
      <c r="G501" s="11"/>
      <c r="H501" s="31"/>
      <c r="I501" s="31"/>
      <c r="J501" s="31"/>
      <c r="K501" s="31"/>
      <c r="L501" s="31"/>
      <c r="M501" s="31"/>
      <c r="N501" s="31"/>
      <c r="O501" s="31"/>
      <c r="P501" s="31"/>
      <c r="Q501" s="31"/>
      <c r="R501" s="31"/>
      <c r="S501" s="31"/>
      <c r="T501" s="31"/>
      <c r="U501" s="31"/>
      <c r="V501" s="31"/>
      <c r="W501" s="31"/>
      <c r="X501" s="31"/>
      <c r="Y501" s="31"/>
      <c r="Z501" s="31"/>
    </row>
    <row r="502" spans="1:26" ht="18" customHeight="1">
      <c r="A502" s="31"/>
      <c r="B502" s="11"/>
      <c r="C502" s="2"/>
      <c r="D502" s="24"/>
      <c r="E502" s="24"/>
      <c r="F502" s="24"/>
      <c r="G502" s="11"/>
      <c r="H502" s="31"/>
      <c r="I502" s="31"/>
      <c r="J502" s="31"/>
      <c r="K502" s="31"/>
      <c r="L502" s="31"/>
      <c r="M502" s="31"/>
      <c r="N502" s="31"/>
      <c r="O502" s="31"/>
      <c r="P502" s="31"/>
      <c r="Q502" s="31"/>
      <c r="R502" s="31"/>
      <c r="S502" s="31"/>
      <c r="T502" s="31"/>
      <c r="U502" s="31"/>
      <c r="V502" s="31"/>
      <c r="W502" s="31"/>
      <c r="X502" s="31"/>
      <c r="Y502" s="31"/>
      <c r="Z502" s="31"/>
    </row>
    <row r="503" spans="1:26" ht="18" customHeight="1">
      <c r="A503" s="31"/>
      <c r="B503" s="11"/>
      <c r="C503" s="2"/>
      <c r="D503" s="24"/>
      <c r="E503" s="24"/>
      <c r="F503" s="24"/>
      <c r="G503" s="11"/>
      <c r="H503" s="31"/>
      <c r="I503" s="31"/>
      <c r="J503" s="31"/>
      <c r="K503" s="31"/>
      <c r="L503" s="31"/>
      <c r="M503" s="31"/>
      <c r="N503" s="31"/>
      <c r="O503" s="31"/>
      <c r="P503" s="31"/>
      <c r="Q503" s="31"/>
      <c r="R503" s="31"/>
      <c r="S503" s="31"/>
      <c r="T503" s="31"/>
      <c r="U503" s="31"/>
      <c r="V503" s="31"/>
      <c r="W503" s="31"/>
      <c r="X503" s="31"/>
      <c r="Y503" s="31"/>
      <c r="Z503" s="31"/>
    </row>
    <row r="504" spans="1:26" ht="18" customHeight="1">
      <c r="A504" s="31"/>
      <c r="B504" s="11"/>
      <c r="C504" s="2"/>
      <c r="D504" s="24"/>
      <c r="E504" s="24"/>
      <c r="F504" s="24"/>
      <c r="G504" s="11"/>
      <c r="H504" s="31"/>
      <c r="I504" s="31"/>
      <c r="J504" s="31"/>
      <c r="K504" s="31"/>
      <c r="L504" s="31"/>
      <c r="M504" s="31"/>
      <c r="N504" s="31"/>
      <c r="O504" s="31"/>
      <c r="P504" s="31"/>
      <c r="Q504" s="31"/>
      <c r="R504" s="31"/>
      <c r="S504" s="31"/>
      <c r="T504" s="31"/>
      <c r="U504" s="31"/>
      <c r="V504" s="31"/>
      <c r="W504" s="31"/>
      <c r="X504" s="31"/>
      <c r="Y504" s="31"/>
      <c r="Z504" s="31"/>
    </row>
    <row r="505" spans="1:26" ht="18" customHeight="1">
      <c r="A505" s="31"/>
      <c r="B505" s="11"/>
      <c r="C505" s="2"/>
      <c r="D505" s="24"/>
      <c r="E505" s="24"/>
      <c r="F505" s="24"/>
      <c r="G505" s="11"/>
      <c r="H505" s="31"/>
      <c r="I505" s="31"/>
      <c r="J505" s="31"/>
      <c r="K505" s="31"/>
      <c r="L505" s="31"/>
      <c r="M505" s="31"/>
      <c r="N505" s="31"/>
      <c r="O505" s="31"/>
      <c r="P505" s="31"/>
      <c r="Q505" s="31"/>
      <c r="R505" s="31"/>
      <c r="S505" s="31"/>
      <c r="T505" s="31"/>
      <c r="U505" s="31"/>
      <c r="V505" s="31"/>
      <c r="W505" s="31"/>
      <c r="X505" s="31"/>
      <c r="Y505" s="31"/>
      <c r="Z505" s="31"/>
    </row>
    <row r="506" spans="1:26" ht="18" customHeight="1">
      <c r="A506" s="31"/>
      <c r="B506" s="11"/>
      <c r="C506" s="2"/>
      <c r="D506" s="24"/>
      <c r="E506" s="24"/>
      <c r="F506" s="24"/>
      <c r="G506" s="11"/>
      <c r="H506" s="31"/>
      <c r="I506" s="31"/>
      <c r="J506" s="31"/>
      <c r="K506" s="31"/>
      <c r="L506" s="31"/>
      <c r="M506" s="31"/>
      <c r="N506" s="31"/>
      <c r="O506" s="31"/>
      <c r="P506" s="31"/>
      <c r="Q506" s="31"/>
      <c r="R506" s="31"/>
      <c r="S506" s="31"/>
      <c r="T506" s="31"/>
      <c r="U506" s="31"/>
      <c r="V506" s="31"/>
      <c r="W506" s="31"/>
      <c r="X506" s="31"/>
      <c r="Y506" s="31"/>
      <c r="Z506" s="31"/>
    </row>
    <row r="507" spans="1:26" ht="18" customHeight="1">
      <c r="A507" s="31"/>
      <c r="B507" s="11"/>
      <c r="C507" s="2"/>
      <c r="D507" s="24"/>
      <c r="E507" s="24"/>
      <c r="F507" s="24"/>
      <c r="G507" s="11"/>
      <c r="H507" s="31"/>
      <c r="I507" s="31"/>
      <c r="J507" s="31"/>
      <c r="K507" s="31"/>
      <c r="L507" s="31"/>
      <c r="M507" s="31"/>
      <c r="N507" s="31"/>
      <c r="O507" s="31"/>
      <c r="P507" s="31"/>
      <c r="Q507" s="31"/>
      <c r="R507" s="31"/>
      <c r="S507" s="31"/>
      <c r="T507" s="31"/>
      <c r="U507" s="31"/>
      <c r="V507" s="31"/>
      <c r="W507" s="31"/>
      <c r="X507" s="31"/>
      <c r="Y507" s="31"/>
      <c r="Z507" s="31"/>
    </row>
    <row r="508" spans="1:26" ht="18" customHeight="1">
      <c r="A508" s="31"/>
      <c r="B508" s="11"/>
      <c r="C508" s="2"/>
      <c r="D508" s="24"/>
      <c r="E508" s="24"/>
      <c r="F508" s="24"/>
      <c r="G508" s="11"/>
      <c r="H508" s="31"/>
      <c r="I508" s="31"/>
      <c r="J508" s="31"/>
      <c r="K508" s="31"/>
      <c r="L508" s="31"/>
      <c r="M508" s="31"/>
      <c r="N508" s="31"/>
      <c r="O508" s="31"/>
      <c r="P508" s="31"/>
      <c r="Q508" s="31"/>
      <c r="R508" s="31"/>
      <c r="S508" s="31"/>
      <c r="T508" s="31"/>
      <c r="U508" s="31"/>
      <c r="V508" s="31"/>
      <c r="W508" s="31"/>
      <c r="X508" s="31"/>
      <c r="Y508" s="31"/>
      <c r="Z508" s="31"/>
    </row>
    <row r="509" spans="1:26" ht="18" customHeight="1">
      <c r="A509" s="31"/>
      <c r="B509" s="11"/>
      <c r="C509" s="2"/>
      <c r="D509" s="24"/>
      <c r="E509" s="24"/>
      <c r="F509" s="24"/>
      <c r="G509" s="11"/>
      <c r="H509" s="31"/>
      <c r="I509" s="31"/>
      <c r="J509" s="31"/>
      <c r="K509" s="31"/>
      <c r="L509" s="31"/>
      <c r="M509" s="31"/>
      <c r="N509" s="31"/>
      <c r="O509" s="31"/>
      <c r="P509" s="31"/>
      <c r="Q509" s="31"/>
      <c r="R509" s="31"/>
      <c r="S509" s="31"/>
      <c r="T509" s="31"/>
      <c r="U509" s="31"/>
      <c r="V509" s="31"/>
      <c r="W509" s="31"/>
      <c r="X509" s="31"/>
      <c r="Y509" s="31"/>
      <c r="Z509" s="31"/>
    </row>
    <row r="510" spans="1:26" ht="18" customHeight="1">
      <c r="A510" s="31"/>
      <c r="B510" s="11"/>
      <c r="C510" s="2"/>
      <c r="D510" s="24"/>
      <c r="E510" s="24"/>
      <c r="F510" s="24"/>
      <c r="G510" s="11"/>
      <c r="H510" s="31"/>
      <c r="I510" s="31"/>
      <c r="J510" s="31"/>
      <c r="K510" s="31"/>
      <c r="L510" s="31"/>
      <c r="M510" s="31"/>
      <c r="N510" s="31"/>
      <c r="O510" s="31"/>
      <c r="P510" s="31"/>
      <c r="Q510" s="31"/>
      <c r="R510" s="31"/>
      <c r="S510" s="31"/>
      <c r="T510" s="31"/>
      <c r="U510" s="31"/>
      <c r="V510" s="31"/>
      <c r="W510" s="31"/>
      <c r="X510" s="31"/>
      <c r="Y510" s="31"/>
      <c r="Z510" s="31"/>
    </row>
    <row r="511" spans="1:26" ht="18" customHeight="1">
      <c r="A511" s="31"/>
      <c r="B511" s="11"/>
      <c r="C511" s="2"/>
      <c r="D511" s="24"/>
      <c r="E511" s="24"/>
      <c r="F511" s="24"/>
      <c r="G511" s="11"/>
      <c r="H511" s="31"/>
      <c r="I511" s="31"/>
      <c r="J511" s="31"/>
      <c r="K511" s="31"/>
      <c r="L511" s="31"/>
      <c r="M511" s="31"/>
      <c r="N511" s="31"/>
      <c r="O511" s="31"/>
      <c r="P511" s="31"/>
      <c r="Q511" s="31"/>
      <c r="R511" s="31"/>
      <c r="S511" s="31"/>
      <c r="T511" s="31"/>
      <c r="U511" s="31"/>
      <c r="V511" s="31"/>
      <c r="W511" s="31"/>
      <c r="X511" s="31"/>
      <c r="Y511" s="31"/>
      <c r="Z511" s="31"/>
    </row>
    <row r="512" spans="1:26" ht="18" customHeight="1">
      <c r="A512" s="31"/>
      <c r="B512" s="11"/>
      <c r="C512" s="2"/>
      <c r="D512" s="24"/>
      <c r="E512" s="24"/>
      <c r="F512" s="24"/>
      <c r="G512" s="11"/>
      <c r="H512" s="31"/>
      <c r="I512" s="31"/>
      <c r="J512" s="31"/>
      <c r="K512" s="31"/>
      <c r="L512" s="31"/>
      <c r="M512" s="31"/>
      <c r="N512" s="31"/>
      <c r="O512" s="31"/>
      <c r="P512" s="31"/>
      <c r="Q512" s="31"/>
      <c r="R512" s="31"/>
      <c r="S512" s="31"/>
      <c r="T512" s="31"/>
      <c r="U512" s="31"/>
      <c r="V512" s="31"/>
      <c r="W512" s="31"/>
      <c r="X512" s="31"/>
      <c r="Y512" s="31"/>
      <c r="Z512" s="31"/>
    </row>
    <row r="513" spans="1:26" ht="18" customHeight="1">
      <c r="A513" s="31"/>
      <c r="B513" s="11"/>
      <c r="C513" s="2"/>
      <c r="D513" s="24"/>
      <c r="E513" s="24"/>
      <c r="F513" s="24"/>
      <c r="G513" s="11"/>
      <c r="H513" s="31"/>
      <c r="I513" s="31"/>
      <c r="J513" s="31"/>
      <c r="K513" s="31"/>
      <c r="L513" s="31"/>
      <c r="M513" s="31"/>
      <c r="N513" s="31"/>
      <c r="O513" s="31"/>
      <c r="P513" s="31"/>
      <c r="Q513" s="31"/>
      <c r="R513" s="31"/>
      <c r="S513" s="31"/>
      <c r="T513" s="31"/>
      <c r="U513" s="31"/>
      <c r="V513" s="31"/>
      <c r="W513" s="31"/>
      <c r="X513" s="31"/>
      <c r="Y513" s="31"/>
      <c r="Z513" s="31"/>
    </row>
    <row r="514" spans="1:26" ht="18" customHeight="1">
      <c r="A514" s="31"/>
      <c r="B514" s="11"/>
      <c r="C514" s="2"/>
      <c r="D514" s="24"/>
      <c r="E514" s="24"/>
      <c r="F514" s="24"/>
      <c r="G514" s="11"/>
      <c r="H514" s="31"/>
      <c r="I514" s="31"/>
      <c r="J514" s="31"/>
      <c r="K514" s="31"/>
      <c r="L514" s="31"/>
      <c r="M514" s="31"/>
      <c r="N514" s="31"/>
      <c r="O514" s="31"/>
      <c r="P514" s="31"/>
      <c r="Q514" s="31"/>
      <c r="R514" s="31"/>
      <c r="S514" s="31"/>
      <c r="T514" s="31"/>
      <c r="U514" s="31"/>
      <c r="V514" s="31"/>
      <c r="W514" s="31"/>
      <c r="X514" s="31"/>
      <c r="Y514" s="31"/>
      <c r="Z514" s="31"/>
    </row>
    <row r="515" spans="1:26" ht="18" customHeight="1">
      <c r="A515" s="31"/>
      <c r="B515" s="11"/>
      <c r="C515" s="2"/>
      <c r="D515" s="24"/>
      <c r="E515" s="24"/>
      <c r="F515" s="24"/>
      <c r="G515" s="11"/>
      <c r="H515" s="31"/>
      <c r="I515" s="31"/>
      <c r="J515" s="31"/>
      <c r="K515" s="31"/>
      <c r="L515" s="31"/>
      <c r="M515" s="31"/>
      <c r="N515" s="31"/>
      <c r="O515" s="31"/>
      <c r="P515" s="31"/>
      <c r="Q515" s="31"/>
      <c r="R515" s="31"/>
      <c r="S515" s="31"/>
      <c r="T515" s="31"/>
      <c r="U515" s="31"/>
      <c r="V515" s="31"/>
      <c r="W515" s="31"/>
      <c r="X515" s="31"/>
      <c r="Y515" s="31"/>
      <c r="Z515" s="31"/>
    </row>
    <row r="516" spans="1:26" ht="18" customHeight="1">
      <c r="A516" s="31"/>
      <c r="B516" s="11"/>
      <c r="C516" s="2"/>
      <c r="D516" s="24"/>
      <c r="E516" s="24"/>
      <c r="F516" s="24"/>
      <c r="G516" s="11"/>
      <c r="H516" s="31"/>
      <c r="I516" s="31"/>
      <c r="J516" s="31"/>
      <c r="K516" s="31"/>
      <c r="L516" s="31"/>
      <c r="M516" s="31"/>
      <c r="N516" s="31"/>
      <c r="O516" s="31"/>
      <c r="P516" s="31"/>
      <c r="Q516" s="31"/>
      <c r="R516" s="31"/>
      <c r="S516" s="31"/>
      <c r="T516" s="31"/>
      <c r="U516" s="31"/>
      <c r="V516" s="31"/>
      <c r="W516" s="31"/>
      <c r="X516" s="31"/>
      <c r="Y516" s="31"/>
      <c r="Z516" s="31"/>
    </row>
    <row r="517" spans="1:26" ht="18" customHeight="1">
      <c r="A517" s="31"/>
      <c r="B517" s="11"/>
      <c r="C517" s="2"/>
      <c r="D517" s="24"/>
      <c r="E517" s="24"/>
      <c r="F517" s="24"/>
      <c r="G517" s="11"/>
      <c r="H517" s="31"/>
      <c r="I517" s="31"/>
      <c r="J517" s="31"/>
      <c r="K517" s="31"/>
      <c r="L517" s="31"/>
      <c r="M517" s="31"/>
      <c r="N517" s="31"/>
      <c r="O517" s="31"/>
      <c r="P517" s="31"/>
      <c r="Q517" s="31"/>
      <c r="R517" s="31"/>
      <c r="S517" s="31"/>
      <c r="T517" s="31"/>
      <c r="U517" s="31"/>
      <c r="V517" s="31"/>
      <c r="W517" s="31"/>
      <c r="X517" s="31"/>
      <c r="Y517" s="31"/>
      <c r="Z517" s="31"/>
    </row>
    <row r="518" spans="1:26" ht="18" customHeight="1">
      <c r="A518" s="31"/>
      <c r="B518" s="11"/>
      <c r="C518" s="2"/>
      <c r="D518" s="24"/>
      <c r="E518" s="24"/>
      <c r="F518" s="24"/>
      <c r="G518" s="11"/>
      <c r="H518" s="31"/>
      <c r="I518" s="31"/>
      <c r="J518" s="31"/>
      <c r="K518" s="31"/>
      <c r="L518" s="31"/>
      <c r="M518" s="31"/>
      <c r="N518" s="31"/>
      <c r="O518" s="31"/>
      <c r="P518" s="31"/>
      <c r="Q518" s="31"/>
      <c r="R518" s="31"/>
      <c r="S518" s="31"/>
      <c r="T518" s="31"/>
      <c r="U518" s="31"/>
      <c r="V518" s="31"/>
      <c r="W518" s="31"/>
      <c r="X518" s="31"/>
      <c r="Y518" s="31"/>
      <c r="Z518" s="31"/>
    </row>
    <row r="519" spans="1:26" ht="18" customHeight="1">
      <c r="A519" s="31"/>
      <c r="B519" s="11"/>
      <c r="C519" s="2"/>
      <c r="D519" s="24"/>
      <c r="E519" s="24"/>
      <c r="F519" s="24"/>
      <c r="G519" s="11"/>
      <c r="H519" s="31"/>
      <c r="I519" s="31"/>
      <c r="J519" s="31"/>
      <c r="K519" s="31"/>
      <c r="L519" s="31"/>
      <c r="M519" s="31"/>
      <c r="N519" s="31"/>
      <c r="O519" s="31"/>
      <c r="P519" s="31"/>
      <c r="Q519" s="31"/>
      <c r="R519" s="31"/>
      <c r="S519" s="31"/>
      <c r="T519" s="31"/>
      <c r="U519" s="31"/>
      <c r="V519" s="31"/>
      <c r="W519" s="31"/>
      <c r="X519" s="31"/>
      <c r="Y519" s="31"/>
      <c r="Z519" s="31"/>
    </row>
    <row r="520" spans="1:26" ht="18" customHeight="1">
      <c r="A520" s="31"/>
      <c r="B520" s="11"/>
      <c r="C520" s="2"/>
      <c r="D520" s="24"/>
      <c r="E520" s="24"/>
      <c r="F520" s="24"/>
      <c r="G520" s="11"/>
      <c r="H520" s="31"/>
      <c r="I520" s="31"/>
      <c r="J520" s="31"/>
      <c r="K520" s="31"/>
      <c r="L520" s="31"/>
      <c r="M520" s="31"/>
      <c r="N520" s="31"/>
      <c r="O520" s="31"/>
      <c r="P520" s="31"/>
      <c r="Q520" s="31"/>
      <c r="R520" s="31"/>
      <c r="S520" s="31"/>
      <c r="T520" s="31"/>
      <c r="U520" s="31"/>
      <c r="V520" s="31"/>
      <c r="W520" s="31"/>
      <c r="X520" s="31"/>
      <c r="Y520" s="31"/>
      <c r="Z520" s="31"/>
    </row>
    <row r="521" spans="1:26" ht="18" customHeight="1">
      <c r="A521" s="31"/>
      <c r="B521" s="11"/>
      <c r="C521" s="2"/>
      <c r="D521" s="24"/>
      <c r="E521" s="24"/>
      <c r="F521" s="24"/>
      <c r="G521" s="11"/>
      <c r="H521" s="31"/>
      <c r="I521" s="31"/>
      <c r="J521" s="31"/>
      <c r="K521" s="31"/>
      <c r="L521" s="31"/>
      <c r="M521" s="31"/>
      <c r="N521" s="31"/>
      <c r="O521" s="31"/>
      <c r="P521" s="31"/>
      <c r="Q521" s="31"/>
      <c r="R521" s="31"/>
      <c r="S521" s="31"/>
      <c r="T521" s="31"/>
      <c r="U521" s="31"/>
      <c r="V521" s="31"/>
      <c r="W521" s="31"/>
      <c r="X521" s="31"/>
      <c r="Y521" s="31"/>
      <c r="Z521" s="31"/>
    </row>
    <row r="522" spans="1:26" ht="18" customHeight="1">
      <c r="A522" s="31"/>
      <c r="B522" s="11"/>
      <c r="C522" s="2"/>
      <c r="D522" s="24"/>
      <c r="E522" s="24"/>
      <c r="F522" s="24"/>
      <c r="G522" s="11"/>
      <c r="H522" s="31"/>
      <c r="I522" s="31"/>
      <c r="J522" s="31"/>
      <c r="K522" s="31"/>
      <c r="L522" s="31"/>
      <c r="M522" s="31"/>
      <c r="N522" s="31"/>
      <c r="O522" s="31"/>
      <c r="P522" s="31"/>
      <c r="Q522" s="31"/>
      <c r="R522" s="31"/>
      <c r="S522" s="31"/>
      <c r="T522" s="31"/>
      <c r="U522" s="31"/>
      <c r="V522" s="31"/>
      <c r="W522" s="31"/>
      <c r="X522" s="31"/>
      <c r="Y522" s="31"/>
      <c r="Z522" s="31"/>
    </row>
    <row r="523" spans="1:26" ht="18" customHeight="1">
      <c r="A523" s="31"/>
      <c r="B523" s="11"/>
      <c r="C523" s="2"/>
      <c r="D523" s="24"/>
      <c r="E523" s="24"/>
      <c r="F523" s="24"/>
      <c r="G523" s="11"/>
      <c r="H523" s="31"/>
      <c r="I523" s="31"/>
      <c r="J523" s="31"/>
      <c r="K523" s="31"/>
      <c r="L523" s="31"/>
      <c r="M523" s="31"/>
      <c r="N523" s="31"/>
      <c r="O523" s="31"/>
      <c r="P523" s="31"/>
      <c r="Q523" s="31"/>
      <c r="R523" s="31"/>
      <c r="S523" s="31"/>
      <c r="T523" s="31"/>
      <c r="U523" s="31"/>
      <c r="V523" s="31"/>
      <c r="W523" s="31"/>
      <c r="X523" s="31"/>
      <c r="Y523" s="31"/>
      <c r="Z523" s="31"/>
    </row>
    <row r="524" spans="1:26" ht="18" customHeight="1">
      <c r="A524" s="31"/>
      <c r="B524" s="11"/>
      <c r="C524" s="2"/>
      <c r="D524" s="24"/>
      <c r="E524" s="24"/>
      <c r="F524" s="24"/>
      <c r="G524" s="11"/>
      <c r="H524" s="31"/>
      <c r="I524" s="31"/>
      <c r="J524" s="31"/>
      <c r="K524" s="31"/>
      <c r="L524" s="31"/>
      <c r="M524" s="31"/>
      <c r="N524" s="31"/>
      <c r="O524" s="31"/>
      <c r="P524" s="31"/>
      <c r="Q524" s="31"/>
      <c r="R524" s="31"/>
      <c r="S524" s="31"/>
      <c r="T524" s="31"/>
      <c r="U524" s="31"/>
      <c r="V524" s="31"/>
      <c r="W524" s="31"/>
      <c r="X524" s="31"/>
      <c r="Y524" s="31"/>
      <c r="Z524" s="31"/>
    </row>
    <row r="525" spans="1:26" ht="18" customHeight="1">
      <c r="A525" s="31"/>
      <c r="B525" s="11"/>
      <c r="C525" s="2"/>
      <c r="D525" s="24"/>
      <c r="E525" s="24"/>
      <c r="F525" s="24"/>
      <c r="G525" s="11"/>
      <c r="H525" s="31"/>
      <c r="I525" s="31"/>
      <c r="J525" s="31"/>
      <c r="K525" s="31"/>
      <c r="L525" s="31"/>
      <c r="M525" s="31"/>
      <c r="N525" s="31"/>
      <c r="O525" s="31"/>
      <c r="P525" s="31"/>
      <c r="Q525" s="31"/>
      <c r="R525" s="31"/>
      <c r="S525" s="31"/>
      <c r="T525" s="31"/>
      <c r="U525" s="31"/>
      <c r="V525" s="31"/>
      <c r="W525" s="31"/>
      <c r="X525" s="31"/>
      <c r="Y525" s="31"/>
      <c r="Z525" s="31"/>
    </row>
    <row r="526" spans="1:26" ht="18" customHeight="1">
      <c r="A526" s="31"/>
      <c r="B526" s="11"/>
      <c r="C526" s="2"/>
      <c r="D526" s="24"/>
      <c r="E526" s="24"/>
      <c r="F526" s="24"/>
      <c r="G526" s="11"/>
      <c r="H526" s="31"/>
      <c r="I526" s="31"/>
      <c r="J526" s="31"/>
      <c r="K526" s="31"/>
      <c r="L526" s="31"/>
      <c r="M526" s="31"/>
      <c r="N526" s="31"/>
      <c r="O526" s="31"/>
      <c r="P526" s="31"/>
      <c r="Q526" s="31"/>
      <c r="R526" s="31"/>
      <c r="S526" s="31"/>
      <c r="T526" s="31"/>
      <c r="U526" s="31"/>
      <c r="V526" s="31"/>
      <c r="W526" s="31"/>
      <c r="X526" s="31"/>
      <c r="Y526" s="31"/>
      <c r="Z526" s="31"/>
    </row>
    <row r="527" spans="1:26" ht="18" customHeight="1">
      <c r="A527" s="31"/>
      <c r="B527" s="11"/>
      <c r="C527" s="2"/>
      <c r="D527" s="24"/>
      <c r="E527" s="24"/>
      <c r="F527" s="24"/>
      <c r="G527" s="11"/>
      <c r="H527" s="31"/>
      <c r="I527" s="31"/>
      <c r="J527" s="31"/>
      <c r="K527" s="31"/>
      <c r="L527" s="31"/>
      <c r="M527" s="31"/>
      <c r="N527" s="31"/>
      <c r="O527" s="31"/>
      <c r="P527" s="31"/>
      <c r="Q527" s="31"/>
      <c r="R527" s="31"/>
      <c r="S527" s="31"/>
      <c r="T527" s="31"/>
      <c r="U527" s="31"/>
      <c r="V527" s="31"/>
      <c r="W527" s="31"/>
      <c r="X527" s="31"/>
      <c r="Y527" s="31"/>
      <c r="Z527" s="31"/>
    </row>
    <row r="528" spans="1:26" ht="18" customHeight="1">
      <c r="A528" s="31"/>
      <c r="B528" s="11"/>
      <c r="C528" s="2"/>
      <c r="D528" s="24"/>
      <c r="E528" s="24"/>
      <c r="F528" s="24"/>
      <c r="G528" s="11"/>
      <c r="H528" s="31"/>
      <c r="I528" s="31"/>
      <c r="J528" s="31"/>
      <c r="K528" s="31"/>
      <c r="L528" s="31"/>
      <c r="M528" s="31"/>
      <c r="N528" s="31"/>
      <c r="O528" s="31"/>
      <c r="P528" s="31"/>
      <c r="Q528" s="31"/>
      <c r="R528" s="31"/>
      <c r="S528" s="31"/>
      <c r="T528" s="31"/>
      <c r="U528" s="31"/>
      <c r="V528" s="31"/>
      <c r="W528" s="31"/>
      <c r="X528" s="31"/>
      <c r="Y528" s="31"/>
      <c r="Z528" s="31"/>
    </row>
    <row r="529" spans="1:26" ht="18" customHeight="1">
      <c r="A529" s="31"/>
      <c r="B529" s="11"/>
      <c r="C529" s="2"/>
      <c r="D529" s="24"/>
      <c r="E529" s="24"/>
      <c r="F529" s="24"/>
      <c r="G529" s="11"/>
      <c r="H529" s="31"/>
      <c r="I529" s="31"/>
      <c r="J529" s="31"/>
      <c r="K529" s="31"/>
      <c r="L529" s="31"/>
      <c r="M529" s="31"/>
      <c r="N529" s="31"/>
      <c r="O529" s="31"/>
      <c r="P529" s="31"/>
      <c r="Q529" s="31"/>
      <c r="R529" s="31"/>
      <c r="S529" s="31"/>
      <c r="T529" s="31"/>
      <c r="U529" s="31"/>
      <c r="V529" s="31"/>
      <c r="W529" s="31"/>
      <c r="X529" s="31"/>
      <c r="Y529" s="31"/>
      <c r="Z529" s="31"/>
    </row>
    <row r="530" spans="1:26" ht="18" customHeight="1">
      <c r="A530" s="31"/>
      <c r="B530" s="11"/>
      <c r="C530" s="2"/>
      <c r="D530" s="24"/>
      <c r="E530" s="24"/>
      <c r="F530" s="24"/>
      <c r="G530" s="11"/>
      <c r="H530" s="31"/>
      <c r="I530" s="31"/>
      <c r="J530" s="31"/>
      <c r="K530" s="31"/>
      <c r="L530" s="31"/>
      <c r="M530" s="31"/>
      <c r="N530" s="31"/>
      <c r="O530" s="31"/>
      <c r="P530" s="31"/>
      <c r="Q530" s="31"/>
      <c r="R530" s="31"/>
      <c r="S530" s="31"/>
      <c r="T530" s="31"/>
      <c r="U530" s="31"/>
      <c r="V530" s="31"/>
      <c r="W530" s="31"/>
      <c r="X530" s="31"/>
      <c r="Y530" s="31"/>
      <c r="Z530" s="31"/>
    </row>
    <row r="531" spans="1:26" ht="18" customHeight="1">
      <c r="A531" s="31"/>
      <c r="B531" s="11"/>
      <c r="C531" s="2"/>
      <c r="D531" s="24"/>
      <c r="E531" s="24"/>
      <c r="F531" s="24"/>
      <c r="G531" s="11"/>
      <c r="H531" s="31"/>
      <c r="I531" s="31"/>
      <c r="J531" s="31"/>
      <c r="K531" s="31"/>
      <c r="L531" s="31"/>
      <c r="M531" s="31"/>
      <c r="N531" s="31"/>
      <c r="O531" s="31"/>
      <c r="P531" s="31"/>
      <c r="Q531" s="31"/>
      <c r="R531" s="31"/>
      <c r="S531" s="31"/>
      <c r="T531" s="31"/>
      <c r="U531" s="31"/>
      <c r="V531" s="31"/>
      <c r="W531" s="31"/>
      <c r="X531" s="31"/>
      <c r="Y531" s="31"/>
      <c r="Z531" s="31"/>
    </row>
    <row r="532" spans="1:26" ht="18" customHeight="1">
      <c r="A532" s="31"/>
      <c r="B532" s="11"/>
      <c r="C532" s="2"/>
      <c r="D532" s="24"/>
      <c r="E532" s="24"/>
      <c r="F532" s="24"/>
      <c r="G532" s="11"/>
      <c r="H532" s="31"/>
      <c r="I532" s="31"/>
      <c r="J532" s="31"/>
      <c r="K532" s="31"/>
      <c r="L532" s="31"/>
      <c r="M532" s="31"/>
      <c r="N532" s="31"/>
      <c r="O532" s="31"/>
      <c r="P532" s="31"/>
      <c r="Q532" s="31"/>
      <c r="R532" s="31"/>
      <c r="S532" s="31"/>
      <c r="T532" s="31"/>
      <c r="U532" s="31"/>
      <c r="V532" s="31"/>
      <c r="W532" s="31"/>
      <c r="X532" s="31"/>
      <c r="Y532" s="31"/>
      <c r="Z532" s="31"/>
    </row>
    <row r="533" spans="1:26" ht="18" customHeight="1">
      <c r="A533" s="31"/>
      <c r="B533" s="11"/>
      <c r="C533" s="2"/>
      <c r="D533" s="24"/>
      <c r="E533" s="24"/>
      <c r="F533" s="24"/>
      <c r="G533" s="11"/>
      <c r="H533" s="31"/>
      <c r="I533" s="31"/>
      <c r="J533" s="31"/>
      <c r="K533" s="31"/>
      <c r="L533" s="31"/>
      <c r="M533" s="31"/>
      <c r="N533" s="31"/>
      <c r="O533" s="31"/>
      <c r="P533" s="31"/>
      <c r="Q533" s="31"/>
      <c r="R533" s="31"/>
      <c r="S533" s="31"/>
      <c r="T533" s="31"/>
      <c r="U533" s="31"/>
      <c r="V533" s="31"/>
      <c r="W533" s="31"/>
      <c r="X533" s="31"/>
      <c r="Y533" s="31"/>
      <c r="Z533" s="31"/>
    </row>
    <row r="534" spans="1:26" ht="18" customHeight="1">
      <c r="A534" s="31"/>
      <c r="B534" s="11"/>
      <c r="C534" s="2"/>
      <c r="D534" s="24"/>
      <c r="E534" s="24"/>
      <c r="F534" s="24"/>
      <c r="G534" s="11"/>
      <c r="H534" s="31"/>
      <c r="I534" s="31"/>
      <c r="J534" s="31"/>
      <c r="K534" s="31"/>
      <c r="L534" s="31"/>
      <c r="M534" s="31"/>
      <c r="N534" s="31"/>
      <c r="O534" s="31"/>
      <c r="P534" s="31"/>
      <c r="Q534" s="31"/>
      <c r="R534" s="31"/>
      <c r="S534" s="31"/>
      <c r="T534" s="31"/>
      <c r="U534" s="31"/>
      <c r="V534" s="31"/>
      <c r="W534" s="31"/>
      <c r="X534" s="31"/>
      <c r="Y534" s="31"/>
      <c r="Z534" s="31"/>
    </row>
    <row r="535" spans="1:26" ht="18" customHeight="1">
      <c r="A535" s="31"/>
      <c r="B535" s="11"/>
      <c r="C535" s="2"/>
      <c r="D535" s="24"/>
      <c r="E535" s="24"/>
      <c r="F535" s="24"/>
      <c r="G535" s="11"/>
      <c r="H535" s="31"/>
      <c r="I535" s="31"/>
      <c r="J535" s="31"/>
      <c r="K535" s="31"/>
      <c r="L535" s="31"/>
      <c r="M535" s="31"/>
      <c r="N535" s="31"/>
      <c r="O535" s="31"/>
      <c r="P535" s="31"/>
      <c r="Q535" s="31"/>
      <c r="R535" s="31"/>
      <c r="S535" s="31"/>
      <c r="T535" s="31"/>
      <c r="U535" s="31"/>
      <c r="V535" s="31"/>
      <c r="W535" s="31"/>
      <c r="X535" s="31"/>
      <c r="Y535" s="31"/>
      <c r="Z535" s="31"/>
    </row>
    <row r="536" spans="1:26" ht="18" customHeight="1">
      <c r="A536" s="31"/>
      <c r="B536" s="11"/>
      <c r="C536" s="2"/>
      <c r="D536" s="24"/>
      <c r="E536" s="24"/>
      <c r="F536" s="24"/>
      <c r="G536" s="11"/>
      <c r="H536" s="31"/>
      <c r="I536" s="31"/>
      <c r="J536" s="31"/>
      <c r="K536" s="31"/>
      <c r="L536" s="31"/>
      <c r="M536" s="31"/>
      <c r="N536" s="31"/>
      <c r="O536" s="31"/>
      <c r="P536" s="31"/>
      <c r="Q536" s="31"/>
      <c r="R536" s="31"/>
      <c r="S536" s="31"/>
      <c r="T536" s="31"/>
      <c r="U536" s="31"/>
      <c r="V536" s="31"/>
      <c r="W536" s="31"/>
      <c r="X536" s="31"/>
      <c r="Y536" s="31"/>
      <c r="Z536" s="31"/>
    </row>
    <row r="537" spans="1:26" ht="18" customHeight="1">
      <c r="A537" s="31"/>
      <c r="B537" s="11"/>
      <c r="C537" s="2"/>
      <c r="D537" s="24"/>
      <c r="E537" s="24"/>
      <c r="F537" s="24"/>
      <c r="G537" s="11"/>
      <c r="H537" s="31"/>
      <c r="I537" s="31"/>
      <c r="J537" s="31"/>
      <c r="K537" s="31"/>
      <c r="L537" s="31"/>
      <c r="M537" s="31"/>
      <c r="N537" s="31"/>
      <c r="O537" s="31"/>
      <c r="P537" s="31"/>
      <c r="Q537" s="31"/>
      <c r="R537" s="31"/>
      <c r="S537" s="31"/>
      <c r="T537" s="31"/>
      <c r="U537" s="31"/>
      <c r="V537" s="31"/>
      <c r="W537" s="31"/>
      <c r="X537" s="31"/>
      <c r="Y537" s="31"/>
      <c r="Z537" s="31"/>
    </row>
    <row r="538" spans="1:26" ht="18" customHeight="1">
      <c r="A538" s="31"/>
      <c r="B538" s="11"/>
      <c r="C538" s="2"/>
      <c r="D538" s="24"/>
      <c r="E538" s="24"/>
      <c r="F538" s="24"/>
      <c r="G538" s="11"/>
      <c r="H538" s="31"/>
      <c r="I538" s="31"/>
      <c r="J538" s="31"/>
      <c r="K538" s="31"/>
      <c r="L538" s="31"/>
      <c r="M538" s="31"/>
      <c r="N538" s="31"/>
      <c r="O538" s="31"/>
      <c r="P538" s="31"/>
      <c r="Q538" s="31"/>
      <c r="R538" s="31"/>
      <c r="S538" s="31"/>
      <c r="T538" s="31"/>
      <c r="U538" s="31"/>
      <c r="V538" s="31"/>
      <c r="W538" s="31"/>
      <c r="X538" s="31"/>
      <c r="Y538" s="31"/>
      <c r="Z538" s="31"/>
    </row>
    <row r="539" spans="1:26" ht="18" customHeight="1">
      <c r="A539" s="31"/>
      <c r="B539" s="11"/>
      <c r="C539" s="2"/>
      <c r="D539" s="24"/>
      <c r="E539" s="24"/>
      <c r="F539" s="24"/>
      <c r="G539" s="11"/>
      <c r="H539" s="31"/>
      <c r="I539" s="31"/>
      <c r="J539" s="31"/>
      <c r="K539" s="31"/>
      <c r="L539" s="31"/>
      <c r="M539" s="31"/>
      <c r="N539" s="31"/>
      <c r="O539" s="31"/>
      <c r="P539" s="31"/>
      <c r="Q539" s="31"/>
      <c r="R539" s="31"/>
      <c r="S539" s="31"/>
      <c r="T539" s="31"/>
      <c r="U539" s="31"/>
      <c r="V539" s="31"/>
      <c r="W539" s="31"/>
      <c r="X539" s="31"/>
      <c r="Y539" s="31"/>
      <c r="Z539" s="31"/>
    </row>
    <row r="540" spans="1:26" ht="18" customHeight="1">
      <c r="A540" s="31"/>
      <c r="B540" s="11"/>
      <c r="C540" s="2"/>
      <c r="D540" s="24"/>
      <c r="E540" s="24"/>
      <c r="F540" s="24"/>
      <c r="G540" s="11"/>
      <c r="H540" s="31"/>
      <c r="I540" s="31"/>
      <c r="J540" s="31"/>
      <c r="K540" s="31"/>
      <c r="L540" s="31"/>
      <c r="M540" s="31"/>
      <c r="N540" s="31"/>
      <c r="O540" s="31"/>
      <c r="P540" s="31"/>
      <c r="Q540" s="31"/>
      <c r="R540" s="31"/>
      <c r="S540" s="31"/>
      <c r="T540" s="31"/>
      <c r="U540" s="31"/>
      <c r="V540" s="31"/>
      <c r="W540" s="31"/>
      <c r="X540" s="31"/>
      <c r="Y540" s="31"/>
      <c r="Z540" s="31"/>
    </row>
    <row r="541" spans="1:26" ht="18" customHeight="1">
      <c r="A541" s="31"/>
      <c r="B541" s="11"/>
      <c r="C541" s="2"/>
      <c r="D541" s="24"/>
      <c r="E541" s="24"/>
      <c r="F541" s="24"/>
      <c r="G541" s="11"/>
      <c r="H541" s="31"/>
      <c r="I541" s="31"/>
      <c r="J541" s="31"/>
      <c r="K541" s="31"/>
      <c r="L541" s="31"/>
      <c r="M541" s="31"/>
      <c r="N541" s="31"/>
      <c r="O541" s="31"/>
      <c r="P541" s="31"/>
      <c r="Q541" s="31"/>
      <c r="R541" s="31"/>
      <c r="S541" s="31"/>
      <c r="T541" s="31"/>
      <c r="U541" s="31"/>
      <c r="V541" s="31"/>
      <c r="W541" s="31"/>
      <c r="X541" s="31"/>
      <c r="Y541" s="31"/>
      <c r="Z541" s="31"/>
    </row>
    <row r="542" spans="1:26" ht="18" customHeight="1">
      <c r="A542" s="31"/>
      <c r="B542" s="11"/>
      <c r="C542" s="2"/>
      <c r="D542" s="24"/>
      <c r="E542" s="24"/>
      <c r="F542" s="24"/>
      <c r="G542" s="11"/>
      <c r="H542" s="31"/>
      <c r="I542" s="31"/>
      <c r="J542" s="31"/>
      <c r="K542" s="31"/>
      <c r="L542" s="31"/>
      <c r="M542" s="31"/>
      <c r="N542" s="31"/>
      <c r="O542" s="31"/>
      <c r="P542" s="31"/>
      <c r="Q542" s="31"/>
      <c r="R542" s="31"/>
      <c r="S542" s="31"/>
      <c r="T542" s="31"/>
      <c r="U542" s="31"/>
      <c r="V542" s="31"/>
      <c r="W542" s="31"/>
      <c r="X542" s="31"/>
      <c r="Y542" s="31"/>
      <c r="Z542" s="31"/>
    </row>
    <row r="543" spans="1:26" ht="18" customHeight="1">
      <c r="A543" s="31"/>
      <c r="B543" s="11"/>
      <c r="C543" s="2"/>
      <c r="D543" s="24"/>
      <c r="E543" s="24"/>
      <c r="F543" s="24"/>
      <c r="G543" s="11"/>
      <c r="H543" s="31"/>
      <c r="I543" s="31"/>
      <c r="J543" s="31"/>
      <c r="K543" s="31"/>
      <c r="L543" s="31"/>
      <c r="M543" s="31"/>
      <c r="N543" s="31"/>
      <c r="O543" s="31"/>
      <c r="P543" s="31"/>
      <c r="Q543" s="31"/>
      <c r="R543" s="31"/>
      <c r="S543" s="31"/>
      <c r="T543" s="31"/>
      <c r="U543" s="31"/>
      <c r="V543" s="31"/>
      <c r="W543" s="31"/>
      <c r="X543" s="31"/>
      <c r="Y543" s="31"/>
      <c r="Z543" s="31"/>
    </row>
    <row r="544" spans="1:26" ht="18" customHeight="1">
      <c r="A544" s="31"/>
      <c r="B544" s="11"/>
      <c r="C544" s="2"/>
      <c r="D544" s="24"/>
      <c r="E544" s="24"/>
      <c r="F544" s="24"/>
      <c r="G544" s="11"/>
      <c r="H544" s="31"/>
      <c r="I544" s="31"/>
      <c r="J544" s="31"/>
      <c r="K544" s="31"/>
      <c r="L544" s="31"/>
      <c r="M544" s="31"/>
      <c r="N544" s="31"/>
      <c r="O544" s="31"/>
      <c r="P544" s="31"/>
      <c r="Q544" s="31"/>
      <c r="R544" s="31"/>
      <c r="S544" s="31"/>
      <c r="T544" s="31"/>
      <c r="U544" s="31"/>
      <c r="V544" s="31"/>
      <c r="W544" s="31"/>
      <c r="X544" s="31"/>
      <c r="Y544" s="31"/>
      <c r="Z544" s="31"/>
    </row>
    <row r="545" spans="1:26" ht="18" customHeight="1">
      <c r="A545" s="31"/>
      <c r="B545" s="11"/>
      <c r="C545" s="2"/>
      <c r="D545" s="24"/>
      <c r="E545" s="24"/>
      <c r="F545" s="24"/>
      <c r="G545" s="11"/>
      <c r="H545" s="31"/>
      <c r="I545" s="31"/>
      <c r="J545" s="31"/>
      <c r="K545" s="31"/>
      <c r="L545" s="31"/>
      <c r="M545" s="31"/>
      <c r="N545" s="31"/>
      <c r="O545" s="31"/>
      <c r="P545" s="31"/>
      <c r="Q545" s="31"/>
      <c r="R545" s="31"/>
      <c r="S545" s="31"/>
      <c r="T545" s="31"/>
      <c r="U545" s="31"/>
      <c r="V545" s="31"/>
      <c r="W545" s="31"/>
      <c r="X545" s="31"/>
      <c r="Y545" s="31"/>
      <c r="Z545" s="31"/>
    </row>
    <row r="546" spans="1:26" ht="18" customHeight="1">
      <c r="A546" s="31"/>
      <c r="B546" s="11"/>
      <c r="C546" s="2"/>
      <c r="D546" s="24"/>
      <c r="E546" s="24"/>
      <c r="F546" s="24"/>
      <c r="G546" s="11"/>
      <c r="H546" s="31"/>
      <c r="I546" s="31"/>
      <c r="J546" s="31"/>
      <c r="K546" s="31"/>
      <c r="L546" s="31"/>
      <c r="M546" s="31"/>
      <c r="N546" s="31"/>
      <c r="O546" s="31"/>
      <c r="P546" s="31"/>
      <c r="Q546" s="31"/>
      <c r="R546" s="31"/>
      <c r="S546" s="31"/>
      <c r="T546" s="31"/>
      <c r="U546" s="31"/>
      <c r="V546" s="31"/>
      <c r="W546" s="31"/>
      <c r="X546" s="31"/>
      <c r="Y546" s="31"/>
      <c r="Z546" s="31"/>
    </row>
    <row r="547" spans="1:26" ht="18" customHeight="1">
      <c r="A547" s="31"/>
      <c r="B547" s="11"/>
      <c r="C547" s="2"/>
      <c r="D547" s="24"/>
      <c r="E547" s="24"/>
      <c r="F547" s="24"/>
      <c r="G547" s="11"/>
      <c r="H547" s="31"/>
      <c r="I547" s="31"/>
      <c r="J547" s="31"/>
      <c r="K547" s="31"/>
      <c r="L547" s="31"/>
      <c r="M547" s="31"/>
      <c r="N547" s="31"/>
      <c r="O547" s="31"/>
      <c r="P547" s="31"/>
      <c r="Q547" s="31"/>
      <c r="R547" s="31"/>
      <c r="S547" s="31"/>
      <c r="T547" s="31"/>
      <c r="U547" s="31"/>
      <c r="V547" s="31"/>
      <c r="W547" s="31"/>
      <c r="X547" s="31"/>
      <c r="Y547" s="31"/>
      <c r="Z547" s="31"/>
    </row>
    <row r="548" spans="1:26" ht="18" customHeight="1">
      <c r="A548" s="31"/>
      <c r="B548" s="11"/>
      <c r="C548" s="2"/>
      <c r="D548" s="24"/>
      <c r="E548" s="24"/>
      <c r="F548" s="24"/>
      <c r="G548" s="11"/>
      <c r="H548" s="31"/>
      <c r="I548" s="31"/>
      <c r="J548" s="31"/>
      <c r="K548" s="31"/>
      <c r="L548" s="31"/>
      <c r="M548" s="31"/>
      <c r="N548" s="31"/>
      <c r="O548" s="31"/>
      <c r="P548" s="31"/>
      <c r="Q548" s="31"/>
      <c r="R548" s="31"/>
      <c r="S548" s="31"/>
      <c r="T548" s="31"/>
      <c r="U548" s="31"/>
      <c r="V548" s="31"/>
      <c r="W548" s="31"/>
      <c r="X548" s="31"/>
      <c r="Y548" s="31"/>
      <c r="Z548" s="31"/>
    </row>
    <row r="549" spans="1:26" ht="18" customHeight="1">
      <c r="A549" s="31"/>
      <c r="B549" s="11"/>
      <c r="C549" s="2"/>
      <c r="D549" s="24"/>
      <c r="E549" s="24"/>
      <c r="F549" s="24"/>
      <c r="G549" s="11"/>
      <c r="H549" s="31"/>
      <c r="I549" s="31"/>
      <c r="J549" s="31"/>
      <c r="K549" s="31"/>
      <c r="L549" s="31"/>
      <c r="M549" s="31"/>
      <c r="N549" s="31"/>
      <c r="O549" s="31"/>
      <c r="P549" s="31"/>
      <c r="Q549" s="31"/>
      <c r="R549" s="31"/>
      <c r="S549" s="31"/>
      <c r="T549" s="31"/>
      <c r="U549" s="31"/>
      <c r="V549" s="31"/>
      <c r="W549" s="31"/>
      <c r="X549" s="31"/>
      <c r="Y549" s="31"/>
      <c r="Z549" s="31"/>
    </row>
    <row r="550" spans="1:26" ht="18" customHeight="1">
      <c r="A550" s="31"/>
      <c r="B550" s="11"/>
      <c r="C550" s="2"/>
      <c r="D550" s="24"/>
      <c r="E550" s="24"/>
      <c r="F550" s="24"/>
      <c r="G550" s="11"/>
      <c r="H550" s="31"/>
      <c r="I550" s="31"/>
      <c r="J550" s="31"/>
      <c r="K550" s="31"/>
      <c r="L550" s="31"/>
      <c r="M550" s="31"/>
      <c r="N550" s="31"/>
      <c r="O550" s="31"/>
      <c r="P550" s="31"/>
      <c r="Q550" s="31"/>
      <c r="R550" s="31"/>
      <c r="S550" s="31"/>
      <c r="T550" s="31"/>
      <c r="U550" s="31"/>
      <c r="V550" s="31"/>
      <c r="W550" s="31"/>
      <c r="X550" s="31"/>
      <c r="Y550" s="31"/>
      <c r="Z550" s="31"/>
    </row>
    <row r="551" spans="1:26" ht="18" customHeight="1">
      <c r="A551" s="31"/>
      <c r="B551" s="11"/>
      <c r="C551" s="2"/>
      <c r="D551" s="24"/>
      <c r="E551" s="24"/>
      <c r="F551" s="24"/>
      <c r="G551" s="11"/>
      <c r="H551" s="31"/>
      <c r="I551" s="31"/>
      <c r="J551" s="31"/>
      <c r="K551" s="31"/>
      <c r="L551" s="31"/>
      <c r="M551" s="31"/>
      <c r="N551" s="31"/>
      <c r="O551" s="31"/>
      <c r="P551" s="31"/>
      <c r="Q551" s="31"/>
      <c r="R551" s="31"/>
      <c r="S551" s="31"/>
      <c r="T551" s="31"/>
      <c r="U551" s="31"/>
      <c r="V551" s="31"/>
      <c r="W551" s="31"/>
      <c r="X551" s="31"/>
      <c r="Y551" s="31"/>
      <c r="Z551" s="31"/>
    </row>
    <row r="552" spans="1:26" ht="18" customHeight="1">
      <c r="A552" s="31"/>
      <c r="B552" s="11"/>
      <c r="C552" s="2"/>
      <c r="D552" s="24"/>
      <c r="E552" s="24"/>
      <c r="F552" s="24"/>
      <c r="G552" s="11"/>
      <c r="H552" s="31"/>
      <c r="I552" s="31"/>
      <c r="J552" s="31"/>
      <c r="K552" s="31"/>
      <c r="L552" s="31"/>
      <c r="M552" s="31"/>
      <c r="N552" s="31"/>
      <c r="O552" s="31"/>
      <c r="P552" s="31"/>
      <c r="Q552" s="31"/>
      <c r="R552" s="31"/>
      <c r="S552" s="31"/>
      <c r="T552" s="31"/>
      <c r="U552" s="31"/>
      <c r="V552" s="31"/>
      <c r="W552" s="31"/>
      <c r="X552" s="31"/>
      <c r="Y552" s="31"/>
      <c r="Z552" s="31"/>
    </row>
    <row r="553" spans="1:26" ht="18" customHeight="1">
      <c r="A553" s="31"/>
      <c r="B553" s="11"/>
      <c r="C553" s="2"/>
      <c r="D553" s="24"/>
      <c r="E553" s="24"/>
      <c r="F553" s="24"/>
      <c r="G553" s="11"/>
      <c r="H553" s="31"/>
      <c r="I553" s="31"/>
      <c r="J553" s="31"/>
      <c r="K553" s="31"/>
      <c r="L553" s="31"/>
      <c r="M553" s="31"/>
      <c r="N553" s="31"/>
      <c r="O553" s="31"/>
      <c r="P553" s="31"/>
      <c r="Q553" s="31"/>
      <c r="R553" s="31"/>
      <c r="S553" s="31"/>
      <c r="T553" s="31"/>
      <c r="U553" s="31"/>
      <c r="V553" s="31"/>
      <c r="W553" s="31"/>
      <c r="X553" s="31"/>
      <c r="Y553" s="31"/>
      <c r="Z553" s="31"/>
    </row>
    <row r="554" spans="1:26" ht="18" customHeight="1">
      <c r="A554" s="31"/>
      <c r="B554" s="11"/>
      <c r="C554" s="2"/>
      <c r="D554" s="24"/>
      <c r="E554" s="24"/>
      <c r="F554" s="24"/>
      <c r="G554" s="11"/>
      <c r="H554" s="31"/>
      <c r="I554" s="31"/>
      <c r="J554" s="31"/>
      <c r="K554" s="31"/>
      <c r="L554" s="31"/>
      <c r="M554" s="31"/>
      <c r="N554" s="31"/>
      <c r="O554" s="31"/>
      <c r="P554" s="31"/>
      <c r="Q554" s="31"/>
      <c r="R554" s="31"/>
      <c r="S554" s="31"/>
      <c r="T554" s="31"/>
      <c r="U554" s="31"/>
      <c r="V554" s="31"/>
      <c r="W554" s="31"/>
      <c r="X554" s="31"/>
      <c r="Y554" s="31"/>
      <c r="Z554" s="31"/>
    </row>
    <row r="555" spans="1:26" ht="18" customHeight="1">
      <c r="A555" s="31"/>
      <c r="B555" s="11"/>
      <c r="C555" s="2"/>
      <c r="D555" s="24"/>
      <c r="E555" s="24"/>
      <c r="F555" s="24"/>
      <c r="G555" s="11"/>
      <c r="H555" s="31"/>
      <c r="I555" s="31"/>
      <c r="J555" s="31"/>
      <c r="K555" s="31"/>
      <c r="L555" s="31"/>
      <c r="M555" s="31"/>
      <c r="N555" s="31"/>
      <c r="O555" s="31"/>
      <c r="P555" s="31"/>
      <c r="Q555" s="31"/>
      <c r="R555" s="31"/>
      <c r="S555" s="31"/>
      <c r="T555" s="31"/>
      <c r="U555" s="31"/>
      <c r="V555" s="31"/>
      <c r="W555" s="31"/>
      <c r="X555" s="31"/>
      <c r="Y555" s="31"/>
      <c r="Z555" s="31"/>
    </row>
    <row r="556" spans="1:26" ht="18" customHeight="1">
      <c r="A556" s="31"/>
      <c r="B556" s="11"/>
      <c r="C556" s="2"/>
      <c r="D556" s="24"/>
      <c r="E556" s="24"/>
      <c r="F556" s="24"/>
      <c r="G556" s="11"/>
      <c r="H556" s="31"/>
      <c r="I556" s="31"/>
      <c r="J556" s="31"/>
      <c r="K556" s="31"/>
      <c r="L556" s="31"/>
      <c r="M556" s="31"/>
      <c r="N556" s="31"/>
      <c r="O556" s="31"/>
      <c r="P556" s="31"/>
      <c r="Q556" s="31"/>
      <c r="R556" s="31"/>
      <c r="S556" s="31"/>
      <c r="T556" s="31"/>
      <c r="U556" s="31"/>
      <c r="V556" s="31"/>
      <c r="W556" s="31"/>
      <c r="X556" s="31"/>
      <c r="Y556" s="31"/>
      <c r="Z556" s="31"/>
    </row>
    <row r="557" spans="1:26" ht="18" customHeight="1">
      <c r="A557" s="31"/>
      <c r="B557" s="11"/>
      <c r="C557" s="2"/>
      <c r="D557" s="24"/>
      <c r="E557" s="24"/>
      <c r="F557" s="24"/>
      <c r="G557" s="11"/>
      <c r="H557" s="31"/>
      <c r="I557" s="31"/>
      <c r="J557" s="31"/>
      <c r="K557" s="31"/>
      <c r="L557" s="31"/>
      <c r="M557" s="31"/>
      <c r="N557" s="31"/>
      <c r="O557" s="31"/>
      <c r="P557" s="31"/>
      <c r="Q557" s="31"/>
      <c r="R557" s="31"/>
      <c r="S557" s="31"/>
      <c r="T557" s="31"/>
      <c r="U557" s="31"/>
      <c r="V557" s="31"/>
      <c r="W557" s="31"/>
      <c r="X557" s="31"/>
      <c r="Y557" s="31"/>
      <c r="Z557" s="31"/>
    </row>
    <row r="558" spans="1:26" ht="18" customHeight="1">
      <c r="A558" s="31"/>
      <c r="B558" s="11"/>
      <c r="C558" s="2"/>
      <c r="D558" s="24"/>
      <c r="E558" s="24"/>
      <c r="F558" s="24"/>
      <c r="G558" s="11"/>
      <c r="H558" s="31"/>
      <c r="I558" s="31"/>
      <c r="J558" s="31"/>
      <c r="K558" s="31"/>
      <c r="L558" s="31"/>
      <c r="M558" s="31"/>
      <c r="N558" s="31"/>
      <c r="O558" s="31"/>
      <c r="P558" s="31"/>
      <c r="Q558" s="31"/>
      <c r="R558" s="31"/>
      <c r="S558" s="31"/>
      <c r="T558" s="31"/>
      <c r="U558" s="31"/>
      <c r="V558" s="31"/>
      <c r="W558" s="31"/>
      <c r="X558" s="31"/>
      <c r="Y558" s="31"/>
      <c r="Z558" s="31"/>
    </row>
    <row r="559" spans="1:26" ht="18" customHeight="1">
      <c r="A559" s="31"/>
      <c r="B559" s="11"/>
      <c r="C559" s="2"/>
      <c r="D559" s="24"/>
      <c r="E559" s="24"/>
      <c r="F559" s="24"/>
      <c r="G559" s="11"/>
      <c r="H559" s="31"/>
      <c r="I559" s="31"/>
      <c r="J559" s="31"/>
      <c r="K559" s="31"/>
      <c r="L559" s="31"/>
      <c r="M559" s="31"/>
      <c r="N559" s="31"/>
      <c r="O559" s="31"/>
      <c r="P559" s="31"/>
      <c r="Q559" s="31"/>
      <c r="R559" s="31"/>
      <c r="S559" s="31"/>
      <c r="T559" s="31"/>
      <c r="U559" s="31"/>
      <c r="V559" s="31"/>
      <c r="W559" s="31"/>
      <c r="X559" s="31"/>
      <c r="Y559" s="31"/>
      <c r="Z559" s="31"/>
    </row>
    <row r="560" spans="1:26" ht="18" customHeight="1">
      <c r="A560" s="31"/>
      <c r="B560" s="11"/>
      <c r="C560" s="2"/>
      <c r="D560" s="24"/>
      <c r="E560" s="24"/>
      <c r="F560" s="24"/>
      <c r="G560" s="11"/>
      <c r="H560" s="31"/>
      <c r="I560" s="31"/>
      <c r="J560" s="31"/>
      <c r="K560" s="31"/>
      <c r="L560" s="31"/>
      <c r="M560" s="31"/>
      <c r="N560" s="31"/>
      <c r="O560" s="31"/>
      <c r="P560" s="31"/>
      <c r="Q560" s="31"/>
      <c r="R560" s="31"/>
      <c r="S560" s="31"/>
      <c r="T560" s="31"/>
      <c r="U560" s="31"/>
      <c r="V560" s="31"/>
      <c r="W560" s="31"/>
      <c r="X560" s="31"/>
      <c r="Y560" s="31"/>
      <c r="Z560" s="31"/>
    </row>
    <row r="561" spans="1:26" ht="18" customHeight="1">
      <c r="A561" s="31"/>
      <c r="B561" s="11"/>
      <c r="C561" s="2"/>
      <c r="D561" s="24"/>
      <c r="E561" s="24"/>
      <c r="F561" s="24"/>
      <c r="G561" s="11"/>
      <c r="H561" s="31"/>
      <c r="I561" s="31"/>
      <c r="J561" s="31"/>
      <c r="K561" s="31"/>
      <c r="L561" s="31"/>
      <c r="M561" s="31"/>
      <c r="N561" s="31"/>
      <c r="O561" s="31"/>
      <c r="P561" s="31"/>
      <c r="Q561" s="31"/>
      <c r="R561" s="31"/>
      <c r="S561" s="31"/>
      <c r="T561" s="31"/>
      <c r="U561" s="31"/>
      <c r="V561" s="31"/>
      <c r="W561" s="31"/>
      <c r="X561" s="31"/>
      <c r="Y561" s="31"/>
      <c r="Z561" s="31"/>
    </row>
    <row r="562" spans="1:26" ht="18" customHeight="1">
      <c r="A562" s="31"/>
      <c r="B562" s="11"/>
      <c r="C562" s="2"/>
      <c r="D562" s="24"/>
      <c r="E562" s="24"/>
      <c r="F562" s="24"/>
      <c r="G562" s="11"/>
      <c r="H562" s="31"/>
      <c r="I562" s="31"/>
      <c r="J562" s="31"/>
      <c r="K562" s="31"/>
      <c r="L562" s="31"/>
      <c r="M562" s="31"/>
      <c r="N562" s="31"/>
      <c r="O562" s="31"/>
      <c r="P562" s="31"/>
      <c r="Q562" s="31"/>
      <c r="R562" s="31"/>
      <c r="S562" s="31"/>
      <c r="T562" s="31"/>
      <c r="U562" s="31"/>
      <c r="V562" s="31"/>
      <c r="W562" s="31"/>
      <c r="X562" s="31"/>
      <c r="Y562" s="31"/>
      <c r="Z562" s="31"/>
    </row>
    <row r="563" spans="1:26" ht="18" customHeight="1">
      <c r="A563" s="31"/>
      <c r="B563" s="11"/>
      <c r="C563" s="2"/>
      <c r="D563" s="24"/>
      <c r="E563" s="24"/>
      <c r="F563" s="24"/>
      <c r="G563" s="11"/>
      <c r="H563" s="31"/>
      <c r="I563" s="31"/>
      <c r="J563" s="31"/>
      <c r="K563" s="31"/>
      <c r="L563" s="31"/>
      <c r="M563" s="31"/>
      <c r="N563" s="31"/>
      <c r="O563" s="31"/>
      <c r="P563" s="31"/>
      <c r="Q563" s="31"/>
      <c r="R563" s="31"/>
      <c r="S563" s="31"/>
      <c r="T563" s="31"/>
      <c r="U563" s="31"/>
      <c r="V563" s="31"/>
      <c r="W563" s="31"/>
      <c r="X563" s="31"/>
      <c r="Y563" s="31"/>
      <c r="Z563" s="31"/>
    </row>
    <row r="564" spans="1:26" ht="18" customHeight="1">
      <c r="A564" s="31"/>
      <c r="B564" s="11"/>
      <c r="C564" s="2"/>
      <c r="D564" s="24"/>
      <c r="E564" s="24"/>
      <c r="F564" s="24"/>
      <c r="G564" s="11"/>
      <c r="H564" s="31"/>
      <c r="I564" s="31"/>
      <c r="J564" s="31"/>
      <c r="K564" s="31"/>
      <c r="L564" s="31"/>
      <c r="M564" s="31"/>
      <c r="N564" s="31"/>
      <c r="O564" s="31"/>
      <c r="P564" s="31"/>
      <c r="Q564" s="31"/>
      <c r="R564" s="31"/>
      <c r="S564" s="31"/>
      <c r="T564" s="31"/>
      <c r="U564" s="31"/>
      <c r="V564" s="31"/>
      <c r="W564" s="31"/>
      <c r="X564" s="31"/>
      <c r="Y564" s="31"/>
      <c r="Z564" s="31"/>
    </row>
    <row r="565" spans="1:26" ht="18" customHeight="1">
      <c r="A565" s="31"/>
      <c r="B565" s="11"/>
      <c r="C565" s="2"/>
      <c r="D565" s="24"/>
      <c r="E565" s="24"/>
      <c r="F565" s="24"/>
      <c r="G565" s="11"/>
      <c r="H565" s="31"/>
      <c r="I565" s="31"/>
      <c r="J565" s="31"/>
      <c r="K565" s="31"/>
      <c r="L565" s="31"/>
      <c r="M565" s="31"/>
      <c r="N565" s="31"/>
      <c r="O565" s="31"/>
      <c r="P565" s="31"/>
      <c r="Q565" s="31"/>
      <c r="R565" s="31"/>
      <c r="S565" s="31"/>
      <c r="T565" s="31"/>
      <c r="U565" s="31"/>
      <c r="V565" s="31"/>
      <c r="W565" s="31"/>
      <c r="X565" s="31"/>
      <c r="Y565" s="31"/>
      <c r="Z565" s="31"/>
    </row>
    <row r="566" spans="1:26" ht="18" customHeight="1">
      <c r="A566" s="31"/>
      <c r="B566" s="11"/>
      <c r="C566" s="2"/>
      <c r="D566" s="24"/>
      <c r="E566" s="24"/>
      <c r="F566" s="24"/>
      <c r="G566" s="11"/>
      <c r="H566" s="31"/>
      <c r="I566" s="31"/>
      <c r="J566" s="31"/>
      <c r="K566" s="31"/>
      <c r="L566" s="31"/>
      <c r="M566" s="31"/>
      <c r="N566" s="31"/>
      <c r="O566" s="31"/>
      <c r="P566" s="31"/>
      <c r="Q566" s="31"/>
      <c r="R566" s="31"/>
      <c r="S566" s="31"/>
      <c r="T566" s="31"/>
      <c r="U566" s="31"/>
      <c r="V566" s="31"/>
      <c r="W566" s="31"/>
      <c r="X566" s="31"/>
      <c r="Y566" s="31"/>
      <c r="Z566" s="31"/>
    </row>
    <row r="567" spans="1:26" ht="18" customHeight="1">
      <c r="A567" s="31"/>
      <c r="B567" s="11"/>
      <c r="C567" s="2"/>
      <c r="D567" s="24"/>
      <c r="E567" s="24"/>
      <c r="F567" s="24"/>
      <c r="G567" s="11"/>
      <c r="H567" s="31"/>
      <c r="I567" s="31"/>
      <c r="J567" s="31"/>
      <c r="K567" s="31"/>
      <c r="L567" s="31"/>
      <c r="M567" s="31"/>
      <c r="N567" s="31"/>
      <c r="O567" s="31"/>
      <c r="P567" s="31"/>
      <c r="Q567" s="31"/>
      <c r="R567" s="31"/>
      <c r="S567" s="31"/>
      <c r="T567" s="31"/>
      <c r="U567" s="31"/>
      <c r="V567" s="31"/>
      <c r="W567" s="31"/>
      <c r="X567" s="31"/>
      <c r="Y567" s="31"/>
      <c r="Z567" s="31"/>
    </row>
    <row r="568" spans="1:26" ht="18" customHeight="1">
      <c r="A568" s="31"/>
      <c r="B568" s="11"/>
      <c r="C568" s="2"/>
      <c r="D568" s="24"/>
      <c r="E568" s="24"/>
      <c r="F568" s="24"/>
      <c r="G568" s="11"/>
      <c r="H568" s="31"/>
      <c r="I568" s="31"/>
      <c r="J568" s="31"/>
      <c r="K568" s="31"/>
      <c r="L568" s="31"/>
      <c r="M568" s="31"/>
      <c r="N568" s="31"/>
      <c r="O568" s="31"/>
      <c r="P568" s="31"/>
      <c r="Q568" s="31"/>
      <c r="R568" s="31"/>
      <c r="S568" s="31"/>
      <c r="T568" s="31"/>
      <c r="U568" s="31"/>
      <c r="V568" s="31"/>
      <c r="W568" s="31"/>
      <c r="X568" s="31"/>
      <c r="Y568" s="31"/>
      <c r="Z568" s="31"/>
    </row>
    <row r="569" spans="1:26" ht="18" customHeight="1">
      <c r="A569" s="31"/>
      <c r="B569" s="11"/>
      <c r="C569" s="2"/>
      <c r="D569" s="24"/>
      <c r="E569" s="24"/>
      <c r="F569" s="24"/>
      <c r="G569" s="11"/>
      <c r="H569" s="31"/>
      <c r="I569" s="31"/>
      <c r="J569" s="31"/>
      <c r="K569" s="31"/>
      <c r="L569" s="31"/>
      <c r="M569" s="31"/>
      <c r="N569" s="31"/>
      <c r="O569" s="31"/>
      <c r="P569" s="31"/>
      <c r="Q569" s="31"/>
      <c r="R569" s="31"/>
      <c r="S569" s="31"/>
      <c r="T569" s="31"/>
      <c r="U569" s="31"/>
      <c r="V569" s="31"/>
      <c r="W569" s="31"/>
      <c r="X569" s="31"/>
      <c r="Y569" s="31"/>
      <c r="Z569" s="31"/>
    </row>
    <row r="570" spans="1:26" ht="18" customHeight="1">
      <c r="A570" s="31"/>
      <c r="B570" s="11"/>
      <c r="C570" s="2"/>
      <c r="D570" s="24"/>
      <c r="E570" s="24"/>
      <c r="F570" s="24"/>
      <c r="G570" s="11"/>
      <c r="H570" s="31"/>
      <c r="I570" s="31"/>
      <c r="J570" s="31"/>
      <c r="K570" s="31"/>
      <c r="L570" s="31"/>
      <c r="M570" s="31"/>
      <c r="N570" s="31"/>
      <c r="O570" s="31"/>
      <c r="P570" s="31"/>
      <c r="Q570" s="31"/>
      <c r="R570" s="31"/>
      <c r="S570" s="31"/>
      <c r="T570" s="31"/>
      <c r="U570" s="31"/>
      <c r="V570" s="31"/>
      <c r="W570" s="31"/>
      <c r="X570" s="31"/>
      <c r="Y570" s="31"/>
      <c r="Z570" s="31"/>
    </row>
    <row r="571" spans="1:26" ht="18" customHeight="1">
      <c r="A571" s="31"/>
      <c r="B571" s="11"/>
      <c r="C571" s="2"/>
      <c r="D571" s="24"/>
      <c r="E571" s="24"/>
      <c r="F571" s="24"/>
      <c r="G571" s="11"/>
      <c r="H571" s="31"/>
      <c r="I571" s="31"/>
      <c r="J571" s="31"/>
      <c r="K571" s="31"/>
      <c r="L571" s="31"/>
      <c r="M571" s="31"/>
      <c r="N571" s="31"/>
      <c r="O571" s="31"/>
      <c r="P571" s="31"/>
      <c r="Q571" s="31"/>
      <c r="R571" s="31"/>
      <c r="S571" s="31"/>
      <c r="T571" s="31"/>
      <c r="U571" s="31"/>
      <c r="V571" s="31"/>
      <c r="W571" s="31"/>
      <c r="X571" s="31"/>
      <c r="Y571" s="31"/>
      <c r="Z571" s="31"/>
    </row>
    <row r="572" spans="1:26" ht="18" customHeight="1">
      <c r="A572" s="31"/>
      <c r="B572" s="11"/>
      <c r="C572" s="2"/>
      <c r="D572" s="24"/>
      <c r="E572" s="24"/>
      <c r="F572" s="24"/>
      <c r="G572" s="11"/>
      <c r="H572" s="31"/>
      <c r="I572" s="31"/>
      <c r="J572" s="31"/>
      <c r="K572" s="31"/>
      <c r="L572" s="31"/>
      <c r="M572" s="31"/>
      <c r="N572" s="31"/>
      <c r="O572" s="31"/>
      <c r="P572" s="31"/>
      <c r="Q572" s="31"/>
      <c r="R572" s="31"/>
      <c r="S572" s="31"/>
      <c r="T572" s="31"/>
      <c r="U572" s="31"/>
      <c r="V572" s="31"/>
      <c r="W572" s="31"/>
      <c r="X572" s="31"/>
      <c r="Y572" s="31"/>
      <c r="Z572" s="31"/>
    </row>
    <row r="573" spans="1:26" ht="18" customHeight="1">
      <c r="A573" s="31"/>
      <c r="B573" s="11"/>
      <c r="C573" s="2"/>
      <c r="D573" s="24"/>
      <c r="E573" s="24"/>
      <c r="F573" s="24"/>
      <c r="G573" s="11"/>
      <c r="H573" s="31"/>
      <c r="I573" s="31"/>
      <c r="J573" s="31"/>
      <c r="K573" s="31"/>
      <c r="L573" s="31"/>
      <c r="M573" s="31"/>
      <c r="N573" s="31"/>
      <c r="O573" s="31"/>
      <c r="P573" s="31"/>
      <c r="Q573" s="31"/>
      <c r="R573" s="31"/>
      <c r="S573" s="31"/>
      <c r="T573" s="31"/>
      <c r="U573" s="31"/>
      <c r="V573" s="31"/>
      <c r="W573" s="31"/>
      <c r="X573" s="31"/>
      <c r="Y573" s="31"/>
      <c r="Z573" s="31"/>
    </row>
    <row r="574" spans="1:26" ht="18" customHeight="1">
      <c r="A574" s="31"/>
      <c r="B574" s="11"/>
      <c r="C574" s="2"/>
      <c r="D574" s="24"/>
      <c r="E574" s="24"/>
      <c r="F574" s="24"/>
      <c r="G574" s="11"/>
      <c r="H574" s="31"/>
      <c r="I574" s="31"/>
      <c r="J574" s="31"/>
      <c r="K574" s="31"/>
      <c r="L574" s="31"/>
      <c r="M574" s="31"/>
      <c r="N574" s="31"/>
      <c r="O574" s="31"/>
      <c r="P574" s="31"/>
      <c r="Q574" s="31"/>
      <c r="R574" s="31"/>
      <c r="S574" s="31"/>
      <c r="T574" s="31"/>
      <c r="U574" s="31"/>
      <c r="V574" s="31"/>
      <c r="W574" s="31"/>
      <c r="X574" s="31"/>
      <c r="Y574" s="31"/>
      <c r="Z574" s="31"/>
    </row>
    <row r="575" spans="1:26" ht="18" customHeight="1">
      <c r="A575" s="31"/>
      <c r="B575" s="11"/>
      <c r="C575" s="2"/>
      <c r="D575" s="24"/>
      <c r="E575" s="24"/>
      <c r="F575" s="24"/>
      <c r="G575" s="11"/>
      <c r="H575" s="31"/>
      <c r="I575" s="31"/>
      <c r="J575" s="31"/>
      <c r="K575" s="31"/>
      <c r="L575" s="31"/>
      <c r="M575" s="31"/>
      <c r="N575" s="31"/>
      <c r="O575" s="31"/>
      <c r="P575" s="31"/>
      <c r="Q575" s="31"/>
      <c r="R575" s="31"/>
      <c r="S575" s="31"/>
      <c r="T575" s="31"/>
      <c r="U575" s="31"/>
      <c r="V575" s="31"/>
      <c r="W575" s="31"/>
      <c r="X575" s="31"/>
      <c r="Y575" s="31"/>
      <c r="Z575" s="31"/>
    </row>
    <row r="576" spans="1:26" ht="18" customHeight="1">
      <c r="A576" s="31"/>
      <c r="B576" s="11"/>
      <c r="C576" s="2"/>
      <c r="D576" s="24"/>
      <c r="E576" s="24"/>
      <c r="F576" s="24"/>
      <c r="G576" s="11"/>
      <c r="H576" s="31"/>
      <c r="I576" s="31"/>
      <c r="J576" s="31"/>
      <c r="K576" s="31"/>
      <c r="L576" s="31"/>
      <c r="M576" s="31"/>
      <c r="N576" s="31"/>
      <c r="O576" s="31"/>
      <c r="P576" s="31"/>
      <c r="Q576" s="31"/>
      <c r="R576" s="31"/>
      <c r="S576" s="31"/>
      <c r="T576" s="31"/>
      <c r="U576" s="31"/>
      <c r="V576" s="31"/>
      <c r="W576" s="31"/>
      <c r="X576" s="31"/>
      <c r="Y576" s="31"/>
      <c r="Z576" s="31"/>
    </row>
    <row r="577" spans="1:26" ht="18" customHeight="1">
      <c r="A577" s="31"/>
      <c r="B577" s="11"/>
      <c r="C577" s="2"/>
      <c r="D577" s="24"/>
      <c r="E577" s="24"/>
      <c r="F577" s="24"/>
      <c r="G577" s="11"/>
      <c r="H577" s="31"/>
      <c r="I577" s="31"/>
      <c r="J577" s="31"/>
      <c r="K577" s="31"/>
      <c r="L577" s="31"/>
      <c r="M577" s="31"/>
      <c r="N577" s="31"/>
      <c r="O577" s="31"/>
      <c r="P577" s="31"/>
      <c r="Q577" s="31"/>
      <c r="R577" s="31"/>
      <c r="S577" s="31"/>
      <c r="T577" s="31"/>
      <c r="U577" s="31"/>
      <c r="V577" s="31"/>
      <c r="W577" s="31"/>
      <c r="X577" s="31"/>
      <c r="Y577" s="31"/>
      <c r="Z577" s="31"/>
    </row>
    <row r="578" spans="1:26" ht="18" customHeight="1">
      <c r="A578" s="31"/>
      <c r="B578" s="11"/>
      <c r="C578" s="2"/>
      <c r="D578" s="24"/>
      <c r="E578" s="24"/>
      <c r="F578" s="24"/>
      <c r="G578" s="11"/>
      <c r="H578" s="31"/>
      <c r="I578" s="31"/>
      <c r="J578" s="31"/>
      <c r="K578" s="31"/>
      <c r="L578" s="31"/>
      <c r="M578" s="31"/>
      <c r="N578" s="31"/>
      <c r="O578" s="31"/>
      <c r="P578" s="31"/>
      <c r="Q578" s="31"/>
      <c r="R578" s="31"/>
      <c r="S578" s="31"/>
      <c r="T578" s="31"/>
      <c r="U578" s="31"/>
      <c r="V578" s="31"/>
      <c r="W578" s="31"/>
      <c r="X578" s="31"/>
      <c r="Y578" s="31"/>
      <c r="Z578" s="31"/>
    </row>
    <row r="579" spans="1:26" ht="18" customHeight="1">
      <c r="A579" s="31"/>
      <c r="B579" s="11"/>
      <c r="C579" s="2"/>
      <c r="D579" s="24"/>
      <c r="E579" s="24"/>
      <c r="F579" s="24"/>
      <c r="G579" s="11"/>
      <c r="H579" s="31"/>
      <c r="I579" s="31"/>
      <c r="J579" s="31"/>
      <c r="K579" s="31"/>
      <c r="L579" s="31"/>
      <c r="M579" s="31"/>
      <c r="N579" s="31"/>
      <c r="O579" s="31"/>
      <c r="P579" s="31"/>
      <c r="Q579" s="31"/>
      <c r="R579" s="31"/>
      <c r="S579" s="31"/>
      <c r="T579" s="31"/>
      <c r="U579" s="31"/>
      <c r="V579" s="31"/>
      <c r="W579" s="31"/>
      <c r="X579" s="31"/>
      <c r="Y579" s="31"/>
      <c r="Z579" s="31"/>
    </row>
    <row r="580" spans="1:26" ht="18" customHeight="1">
      <c r="A580" s="31"/>
      <c r="B580" s="11"/>
      <c r="C580" s="2"/>
      <c r="D580" s="24"/>
      <c r="E580" s="24"/>
      <c r="F580" s="24"/>
      <c r="G580" s="11"/>
      <c r="H580" s="31"/>
      <c r="I580" s="31"/>
      <c r="J580" s="31"/>
      <c r="K580" s="31"/>
      <c r="L580" s="31"/>
      <c r="M580" s="31"/>
      <c r="N580" s="31"/>
      <c r="O580" s="31"/>
      <c r="P580" s="31"/>
      <c r="Q580" s="31"/>
      <c r="R580" s="31"/>
      <c r="S580" s="31"/>
      <c r="T580" s="31"/>
      <c r="U580" s="31"/>
      <c r="V580" s="31"/>
      <c r="W580" s="31"/>
      <c r="X580" s="31"/>
      <c r="Y580" s="31"/>
      <c r="Z580" s="31"/>
    </row>
    <row r="581" spans="1:26" ht="18" customHeight="1">
      <c r="A581" s="31"/>
      <c r="B581" s="11"/>
      <c r="C581" s="2"/>
      <c r="D581" s="24"/>
      <c r="E581" s="24"/>
      <c r="F581" s="24"/>
      <c r="G581" s="11"/>
      <c r="H581" s="31"/>
      <c r="I581" s="31"/>
      <c r="J581" s="31"/>
      <c r="K581" s="31"/>
      <c r="L581" s="31"/>
      <c r="M581" s="31"/>
      <c r="N581" s="31"/>
      <c r="O581" s="31"/>
      <c r="P581" s="31"/>
      <c r="Q581" s="31"/>
      <c r="R581" s="31"/>
      <c r="S581" s="31"/>
      <c r="T581" s="31"/>
      <c r="U581" s="31"/>
      <c r="V581" s="31"/>
      <c r="W581" s="31"/>
      <c r="X581" s="31"/>
      <c r="Y581" s="31"/>
      <c r="Z581" s="31"/>
    </row>
    <row r="582" spans="1:26" ht="18" customHeight="1">
      <c r="A582" s="31"/>
      <c r="B582" s="11"/>
      <c r="C582" s="2"/>
      <c r="D582" s="24"/>
      <c r="E582" s="24"/>
      <c r="F582" s="24"/>
      <c r="G582" s="11"/>
      <c r="H582" s="31"/>
      <c r="I582" s="31"/>
      <c r="J582" s="31"/>
      <c r="K582" s="31"/>
      <c r="L582" s="31"/>
      <c r="M582" s="31"/>
      <c r="N582" s="31"/>
      <c r="O582" s="31"/>
      <c r="P582" s="31"/>
      <c r="Q582" s="31"/>
      <c r="R582" s="31"/>
      <c r="S582" s="31"/>
      <c r="T582" s="31"/>
      <c r="U582" s="31"/>
      <c r="V582" s="31"/>
      <c r="W582" s="31"/>
      <c r="X582" s="31"/>
      <c r="Y582" s="31"/>
      <c r="Z582" s="31"/>
    </row>
    <row r="583" spans="1:26" ht="18" customHeight="1">
      <c r="A583" s="31"/>
      <c r="B583" s="11"/>
      <c r="C583" s="2"/>
      <c r="D583" s="24"/>
      <c r="E583" s="24"/>
      <c r="F583" s="24"/>
      <c r="G583" s="11"/>
      <c r="H583" s="31"/>
      <c r="I583" s="31"/>
      <c r="J583" s="31"/>
      <c r="K583" s="31"/>
      <c r="L583" s="31"/>
      <c r="M583" s="31"/>
      <c r="N583" s="31"/>
      <c r="O583" s="31"/>
      <c r="P583" s="31"/>
      <c r="Q583" s="31"/>
      <c r="R583" s="31"/>
      <c r="S583" s="31"/>
      <c r="T583" s="31"/>
      <c r="U583" s="31"/>
      <c r="V583" s="31"/>
      <c r="W583" s="31"/>
      <c r="X583" s="31"/>
      <c r="Y583" s="31"/>
      <c r="Z583" s="31"/>
    </row>
    <row r="584" spans="1:26" ht="18" customHeight="1">
      <c r="A584" s="31"/>
      <c r="B584" s="11"/>
      <c r="C584" s="2"/>
      <c r="D584" s="24"/>
      <c r="E584" s="24"/>
      <c r="F584" s="24"/>
      <c r="G584" s="11"/>
      <c r="H584" s="31"/>
      <c r="I584" s="31"/>
      <c r="J584" s="31"/>
      <c r="K584" s="31"/>
      <c r="L584" s="31"/>
      <c r="M584" s="31"/>
      <c r="N584" s="31"/>
      <c r="O584" s="31"/>
      <c r="P584" s="31"/>
      <c r="Q584" s="31"/>
      <c r="R584" s="31"/>
      <c r="S584" s="31"/>
      <c r="T584" s="31"/>
      <c r="U584" s="31"/>
      <c r="V584" s="31"/>
      <c r="W584" s="31"/>
      <c r="X584" s="31"/>
      <c r="Y584" s="31"/>
      <c r="Z584" s="31"/>
    </row>
    <row r="585" spans="1:26" ht="18" customHeight="1">
      <c r="A585" s="31"/>
      <c r="B585" s="11"/>
      <c r="C585" s="2"/>
      <c r="D585" s="24"/>
      <c r="E585" s="24"/>
      <c r="F585" s="24"/>
      <c r="G585" s="11"/>
      <c r="H585" s="31"/>
      <c r="I585" s="31"/>
      <c r="J585" s="31"/>
      <c r="K585" s="31"/>
      <c r="L585" s="31"/>
      <c r="M585" s="31"/>
      <c r="N585" s="31"/>
      <c r="O585" s="31"/>
      <c r="P585" s="31"/>
      <c r="Q585" s="31"/>
      <c r="R585" s="31"/>
      <c r="S585" s="31"/>
      <c r="T585" s="31"/>
      <c r="U585" s="31"/>
      <c r="V585" s="31"/>
      <c r="W585" s="31"/>
      <c r="X585" s="31"/>
      <c r="Y585" s="31"/>
      <c r="Z585" s="31"/>
    </row>
    <row r="586" spans="1:26" ht="18" customHeight="1">
      <c r="A586" s="31"/>
      <c r="B586" s="11"/>
      <c r="C586" s="2"/>
      <c r="D586" s="24"/>
      <c r="E586" s="24"/>
      <c r="F586" s="24"/>
      <c r="G586" s="11"/>
      <c r="H586" s="31"/>
      <c r="I586" s="31"/>
      <c r="J586" s="31"/>
      <c r="K586" s="31"/>
      <c r="L586" s="31"/>
      <c r="M586" s="31"/>
      <c r="N586" s="31"/>
      <c r="O586" s="31"/>
      <c r="P586" s="31"/>
      <c r="Q586" s="31"/>
      <c r="R586" s="31"/>
      <c r="S586" s="31"/>
      <c r="T586" s="31"/>
      <c r="U586" s="31"/>
      <c r="V586" s="31"/>
      <c r="W586" s="31"/>
      <c r="X586" s="31"/>
      <c r="Y586" s="31"/>
      <c r="Z586" s="31"/>
    </row>
    <row r="587" spans="1:26" ht="18" customHeight="1">
      <c r="A587" s="31"/>
      <c r="B587" s="11"/>
      <c r="C587" s="2"/>
      <c r="D587" s="24"/>
      <c r="E587" s="24"/>
      <c r="F587" s="24"/>
      <c r="G587" s="11"/>
      <c r="H587" s="31"/>
      <c r="I587" s="31"/>
      <c r="J587" s="31"/>
      <c r="K587" s="31"/>
      <c r="L587" s="31"/>
      <c r="M587" s="31"/>
      <c r="N587" s="31"/>
      <c r="O587" s="31"/>
      <c r="P587" s="31"/>
      <c r="Q587" s="31"/>
      <c r="R587" s="31"/>
      <c r="S587" s="31"/>
      <c r="T587" s="31"/>
      <c r="U587" s="31"/>
      <c r="V587" s="31"/>
      <c r="W587" s="31"/>
      <c r="X587" s="31"/>
      <c r="Y587" s="31"/>
      <c r="Z587" s="31"/>
    </row>
    <row r="588" spans="1:26" ht="18" customHeight="1">
      <c r="A588" s="31"/>
      <c r="B588" s="11"/>
      <c r="C588" s="2"/>
      <c r="D588" s="24"/>
      <c r="E588" s="24"/>
      <c r="F588" s="24"/>
      <c r="G588" s="11"/>
      <c r="H588" s="31"/>
      <c r="I588" s="31"/>
      <c r="J588" s="31"/>
      <c r="K588" s="31"/>
      <c r="L588" s="31"/>
      <c r="M588" s="31"/>
      <c r="N588" s="31"/>
      <c r="O588" s="31"/>
      <c r="P588" s="31"/>
      <c r="Q588" s="31"/>
      <c r="R588" s="31"/>
      <c r="S588" s="31"/>
      <c r="T588" s="31"/>
      <c r="U588" s="31"/>
      <c r="V588" s="31"/>
      <c r="W588" s="31"/>
      <c r="X588" s="31"/>
      <c r="Y588" s="31"/>
      <c r="Z588" s="31"/>
    </row>
    <row r="589" spans="1:26" ht="18" customHeight="1">
      <c r="A589" s="31"/>
      <c r="B589" s="11"/>
      <c r="C589" s="2"/>
      <c r="D589" s="24"/>
      <c r="E589" s="24"/>
      <c r="F589" s="24"/>
      <c r="G589" s="11"/>
      <c r="H589" s="31"/>
      <c r="I589" s="31"/>
      <c r="J589" s="31"/>
      <c r="K589" s="31"/>
      <c r="L589" s="31"/>
      <c r="M589" s="31"/>
      <c r="N589" s="31"/>
      <c r="O589" s="31"/>
      <c r="P589" s="31"/>
      <c r="Q589" s="31"/>
      <c r="R589" s="31"/>
      <c r="S589" s="31"/>
      <c r="T589" s="31"/>
      <c r="U589" s="31"/>
      <c r="V589" s="31"/>
      <c r="W589" s="31"/>
      <c r="X589" s="31"/>
      <c r="Y589" s="31"/>
      <c r="Z589" s="31"/>
    </row>
    <row r="590" spans="1:26" ht="18" customHeight="1">
      <c r="A590" s="31"/>
      <c r="B590" s="11"/>
      <c r="C590" s="2"/>
      <c r="D590" s="24"/>
      <c r="E590" s="24"/>
      <c r="F590" s="24"/>
      <c r="G590" s="11"/>
      <c r="H590" s="31"/>
      <c r="I590" s="31"/>
      <c r="J590" s="31"/>
      <c r="K590" s="31"/>
      <c r="L590" s="31"/>
      <c r="M590" s="31"/>
      <c r="N590" s="31"/>
      <c r="O590" s="31"/>
      <c r="P590" s="31"/>
      <c r="Q590" s="31"/>
      <c r="R590" s="31"/>
      <c r="S590" s="31"/>
      <c r="T590" s="31"/>
      <c r="U590" s="31"/>
      <c r="V590" s="31"/>
      <c r="W590" s="31"/>
      <c r="X590" s="31"/>
      <c r="Y590" s="31"/>
      <c r="Z590" s="31"/>
    </row>
    <row r="591" spans="1:26" ht="18" customHeight="1">
      <c r="A591" s="31"/>
      <c r="B591" s="11"/>
      <c r="C591" s="2"/>
      <c r="D591" s="24"/>
      <c r="E591" s="24"/>
      <c r="F591" s="24"/>
      <c r="G591" s="11"/>
      <c r="H591" s="31"/>
      <c r="I591" s="31"/>
      <c r="J591" s="31"/>
      <c r="K591" s="31"/>
      <c r="L591" s="31"/>
      <c r="M591" s="31"/>
      <c r="N591" s="31"/>
      <c r="O591" s="31"/>
      <c r="P591" s="31"/>
      <c r="Q591" s="31"/>
      <c r="R591" s="31"/>
      <c r="S591" s="31"/>
      <c r="T591" s="31"/>
      <c r="U591" s="31"/>
      <c r="V591" s="31"/>
      <c r="W591" s="31"/>
      <c r="X591" s="31"/>
      <c r="Y591" s="31"/>
      <c r="Z591" s="31"/>
    </row>
    <row r="592" spans="1:26" ht="18" customHeight="1">
      <c r="A592" s="31"/>
      <c r="B592" s="11"/>
      <c r="C592" s="2"/>
      <c r="D592" s="24"/>
      <c r="E592" s="24"/>
      <c r="F592" s="24"/>
      <c r="G592" s="11"/>
      <c r="H592" s="31"/>
      <c r="I592" s="31"/>
      <c r="J592" s="31"/>
      <c r="K592" s="31"/>
      <c r="L592" s="31"/>
      <c r="M592" s="31"/>
      <c r="N592" s="31"/>
      <c r="O592" s="31"/>
      <c r="P592" s="31"/>
      <c r="Q592" s="31"/>
      <c r="R592" s="31"/>
      <c r="S592" s="31"/>
      <c r="T592" s="31"/>
      <c r="U592" s="31"/>
      <c r="V592" s="31"/>
      <c r="W592" s="31"/>
      <c r="X592" s="31"/>
      <c r="Y592" s="31"/>
      <c r="Z592" s="31"/>
    </row>
    <row r="593" spans="1:26" ht="18" customHeight="1">
      <c r="A593" s="31"/>
      <c r="B593" s="11"/>
      <c r="C593" s="2"/>
      <c r="D593" s="24"/>
      <c r="E593" s="24"/>
      <c r="F593" s="24"/>
      <c r="G593" s="11"/>
      <c r="H593" s="31"/>
      <c r="I593" s="31"/>
      <c r="J593" s="31"/>
      <c r="K593" s="31"/>
      <c r="L593" s="31"/>
      <c r="M593" s="31"/>
      <c r="N593" s="31"/>
      <c r="O593" s="31"/>
      <c r="P593" s="31"/>
      <c r="Q593" s="31"/>
      <c r="R593" s="31"/>
      <c r="S593" s="31"/>
      <c r="T593" s="31"/>
      <c r="U593" s="31"/>
      <c r="V593" s="31"/>
      <c r="W593" s="31"/>
      <c r="X593" s="31"/>
      <c r="Y593" s="31"/>
      <c r="Z593" s="31"/>
    </row>
    <row r="594" spans="1:26" ht="18" customHeight="1">
      <c r="A594" s="31"/>
      <c r="B594" s="11"/>
      <c r="C594" s="2"/>
      <c r="D594" s="24"/>
      <c r="E594" s="24"/>
      <c r="F594" s="24"/>
      <c r="G594" s="11"/>
      <c r="H594" s="31"/>
      <c r="I594" s="31"/>
      <c r="J594" s="31"/>
      <c r="K594" s="31"/>
      <c r="L594" s="31"/>
      <c r="M594" s="31"/>
      <c r="N594" s="31"/>
      <c r="O594" s="31"/>
      <c r="P594" s="31"/>
      <c r="Q594" s="31"/>
      <c r="R594" s="31"/>
      <c r="S594" s="31"/>
      <c r="T594" s="31"/>
      <c r="U594" s="31"/>
      <c r="V594" s="31"/>
      <c r="W594" s="31"/>
      <c r="X594" s="31"/>
      <c r="Y594" s="31"/>
      <c r="Z594" s="31"/>
    </row>
    <row r="595" spans="1:26" ht="18" customHeight="1">
      <c r="A595" s="31"/>
      <c r="B595" s="11"/>
      <c r="C595" s="2"/>
      <c r="D595" s="24"/>
      <c r="E595" s="24"/>
      <c r="F595" s="24"/>
      <c r="G595" s="11"/>
      <c r="H595" s="31"/>
      <c r="I595" s="31"/>
      <c r="J595" s="31"/>
      <c r="K595" s="31"/>
      <c r="L595" s="31"/>
      <c r="M595" s="31"/>
      <c r="N595" s="31"/>
      <c r="O595" s="31"/>
      <c r="P595" s="31"/>
      <c r="Q595" s="31"/>
      <c r="R595" s="31"/>
      <c r="S595" s="31"/>
      <c r="T595" s="31"/>
      <c r="U595" s="31"/>
      <c r="V595" s="31"/>
      <c r="W595" s="31"/>
      <c r="X595" s="31"/>
      <c r="Y595" s="31"/>
      <c r="Z595" s="31"/>
    </row>
    <row r="596" spans="1:26" ht="18" customHeight="1">
      <c r="A596" s="31"/>
      <c r="B596" s="11"/>
      <c r="C596" s="2"/>
      <c r="D596" s="24"/>
      <c r="E596" s="24"/>
      <c r="F596" s="24"/>
      <c r="G596" s="11"/>
      <c r="H596" s="31"/>
      <c r="I596" s="31"/>
      <c r="J596" s="31"/>
      <c r="K596" s="31"/>
      <c r="L596" s="31"/>
      <c r="M596" s="31"/>
      <c r="N596" s="31"/>
      <c r="O596" s="31"/>
      <c r="P596" s="31"/>
      <c r="Q596" s="31"/>
      <c r="R596" s="31"/>
      <c r="S596" s="31"/>
      <c r="T596" s="31"/>
      <c r="U596" s="31"/>
      <c r="V596" s="31"/>
      <c r="W596" s="31"/>
      <c r="X596" s="31"/>
      <c r="Y596" s="31"/>
      <c r="Z596" s="31"/>
    </row>
    <row r="597" spans="1:26" ht="18" customHeight="1">
      <c r="A597" s="31"/>
      <c r="B597" s="11"/>
      <c r="C597" s="2"/>
      <c r="D597" s="24"/>
      <c r="E597" s="24"/>
      <c r="F597" s="24"/>
      <c r="G597" s="11"/>
      <c r="H597" s="31"/>
      <c r="I597" s="31"/>
      <c r="J597" s="31"/>
      <c r="K597" s="31"/>
      <c r="L597" s="31"/>
      <c r="M597" s="31"/>
      <c r="N597" s="31"/>
      <c r="O597" s="31"/>
      <c r="P597" s="31"/>
      <c r="Q597" s="31"/>
      <c r="R597" s="31"/>
      <c r="S597" s="31"/>
      <c r="T597" s="31"/>
      <c r="U597" s="31"/>
      <c r="V597" s="31"/>
      <c r="W597" s="31"/>
      <c r="X597" s="31"/>
      <c r="Y597" s="31"/>
      <c r="Z597" s="31"/>
    </row>
    <row r="598" spans="1:26" ht="18" customHeight="1">
      <c r="A598" s="31"/>
      <c r="B598" s="11"/>
      <c r="C598" s="2"/>
      <c r="D598" s="24"/>
      <c r="E598" s="24"/>
      <c r="F598" s="24"/>
      <c r="G598" s="11"/>
      <c r="H598" s="31"/>
      <c r="I598" s="31"/>
      <c r="J598" s="31"/>
      <c r="K598" s="31"/>
      <c r="L598" s="31"/>
      <c r="M598" s="31"/>
      <c r="N598" s="31"/>
      <c r="O598" s="31"/>
      <c r="P598" s="31"/>
      <c r="Q598" s="31"/>
      <c r="R598" s="31"/>
      <c r="S598" s="31"/>
      <c r="T598" s="31"/>
      <c r="U598" s="31"/>
      <c r="V598" s="31"/>
      <c r="W598" s="31"/>
      <c r="X598" s="31"/>
      <c r="Y598" s="31"/>
      <c r="Z598" s="31"/>
    </row>
    <row r="599" spans="1:26" ht="18" customHeight="1">
      <c r="A599" s="31"/>
      <c r="B599" s="11"/>
      <c r="C599" s="2"/>
      <c r="D599" s="24"/>
      <c r="E599" s="24"/>
      <c r="F599" s="24"/>
      <c r="G599" s="11"/>
      <c r="H599" s="31"/>
      <c r="I599" s="31"/>
      <c r="J599" s="31"/>
      <c r="K599" s="31"/>
      <c r="L599" s="31"/>
      <c r="M599" s="31"/>
      <c r="N599" s="31"/>
      <c r="O599" s="31"/>
      <c r="P599" s="31"/>
      <c r="Q599" s="31"/>
      <c r="R599" s="31"/>
      <c r="S599" s="31"/>
      <c r="T599" s="31"/>
      <c r="U599" s="31"/>
      <c r="V599" s="31"/>
      <c r="W599" s="31"/>
      <c r="X599" s="31"/>
      <c r="Y599" s="31"/>
      <c r="Z599" s="31"/>
    </row>
    <row r="600" spans="1:26" ht="18" customHeight="1">
      <c r="A600" s="31"/>
      <c r="B600" s="11"/>
      <c r="C600" s="2"/>
      <c r="D600" s="24"/>
      <c r="E600" s="24"/>
      <c r="F600" s="24"/>
      <c r="G600" s="11"/>
      <c r="H600" s="31"/>
      <c r="I600" s="31"/>
      <c r="J600" s="31"/>
      <c r="K600" s="31"/>
      <c r="L600" s="31"/>
      <c r="M600" s="31"/>
      <c r="N600" s="31"/>
      <c r="O600" s="31"/>
      <c r="P600" s="31"/>
      <c r="Q600" s="31"/>
      <c r="R600" s="31"/>
      <c r="S600" s="31"/>
      <c r="T600" s="31"/>
      <c r="U600" s="31"/>
      <c r="V600" s="31"/>
      <c r="W600" s="31"/>
      <c r="X600" s="31"/>
      <c r="Y600" s="31"/>
      <c r="Z600" s="31"/>
    </row>
    <row r="601" spans="1:26" ht="18" customHeight="1">
      <c r="A601" s="31"/>
      <c r="B601" s="11"/>
      <c r="C601" s="2"/>
      <c r="D601" s="24"/>
      <c r="E601" s="24"/>
      <c r="F601" s="24"/>
      <c r="G601" s="11"/>
      <c r="H601" s="31"/>
      <c r="I601" s="31"/>
      <c r="J601" s="31"/>
      <c r="K601" s="31"/>
      <c r="L601" s="31"/>
      <c r="M601" s="31"/>
      <c r="N601" s="31"/>
      <c r="O601" s="31"/>
      <c r="P601" s="31"/>
      <c r="Q601" s="31"/>
      <c r="R601" s="31"/>
      <c r="S601" s="31"/>
      <c r="T601" s="31"/>
      <c r="U601" s="31"/>
      <c r="V601" s="31"/>
      <c r="W601" s="31"/>
      <c r="X601" s="31"/>
      <c r="Y601" s="31"/>
      <c r="Z601" s="31"/>
    </row>
    <row r="602" spans="1:26" ht="18" customHeight="1">
      <c r="A602" s="31"/>
      <c r="B602" s="11"/>
      <c r="C602" s="2"/>
      <c r="D602" s="24"/>
      <c r="E602" s="24"/>
      <c r="F602" s="24"/>
      <c r="G602" s="11"/>
      <c r="H602" s="31"/>
      <c r="I602" s="31"/>
      <c r="J602" s="31"/>
      <c r="K602" s="31"/>
      <c r="L602" s="31"/>
      <c r="M602" s="31"/>
      <c r="N602" s="31"/>
      <c r="O602" s="31"/>
      <c r="P602" s="31"/>
      <c r="Q602" s="31"/>
      <c r="R602" s="31"/>
      <c r="S602" s="31"/>
      <c r="T602" s="31"/>
      <c r="U602" s="31"/>
      <c r="V602" s="31"/>
      <c r="W602" s="31"/>
      <c r="X602" s="31"/>
      <c r="Y602" s="31"/>
      <c r="Z602" s="31"/>
    </row>
    <row r="603" spans="1:26" ht="18" customHeight="1">
      <c r="A603" s="31"/>
      <c r="B603" s="11"/>
      <c r="C603" s="2"/>
      <c r="D603" s="24"/>
      <c r="E603" s="24"/>
      <c r="F603" s="24"/>
      <c r="G603" s="11"/>
      <c r="H603" s="31"/>
      <c r="I603" s="31"/>
      <c r="J603" s="31"/>
      <c r="K603" s="31"/>
      <c r="L603" s="31"/>
      <c r="M603" s="31"/>
      <c r="N603" s="31"/>
      <c r="O603" s="31"/>
      <c r="P603" s="31"/>
      <c r="Q603" s="31"/>
      <c r="R603" s="31"/>
      <c r="S603" s="31"/>
      <c r="T603" s="31"/>
      <c r="U603" s="31"/>
      <c r="V603" s="31"/>
      <c r="W603" s="31"/>
      <c r="X603" s="31"/>
      <c r="Y603" s="31"/>
      <c r="Z603" s="31"/>
    </row>
    <row r="604" spans="1:26" ht="18" customHeight="1">
      <c r="A604" s="31"/>
      <c r="B604" s="11"/>
      <c r="C604" s="2"/>
      <c r="D604" s="24"/>
      <c r="E604" s="24"/>
      <c r="F604" s="24"/>
      <c r="G604" s="11"/>
      <c r="H604" s="31"/>
      <c r="I604" s="31"/>
      <c r="J604" s="31"/>
      <c r="K604" s="31"/>
      <c r="L604" s="31"/>
      <c r="M604" s="31"/>
      <c r="N604" s="31"/>
      <c r="O604" s="31"/>
      <c r="P604" s="31"/>
      <c r="Q604" s="31"/>
      <c r="R604" s="31"/>
      <c r="S604" s="31"/>
      <c r="T604" s="31"/>
      <c r="U604" s="31"/>
      <c r="V604" s="31"/>
      <c r="W604" s="31"/>
      <c r="X604" s="31"/>
      <c r="Y604" s="31"/>
      <c r="Z604" s="31"/>
    </row>
    <row r="605" spans="1:26" ht="18" customHeight="1">
      <c r="A605" s="31"/>
      <c r="B605" s="11"/>
      <c r="C605" s="2"/>
      <c r="D605" s="24"/>
      <c r="E605" s="24"/>
      <c r="F605" s="24"/>
      <c r="G605" s="11"/>
      <c r="H605" s="31"/>
      <c r="I605" s="31"/>
      <c r="J605" s="31"/>
      <c r="K605" s="31"/>
      <c r="L605" s="31"/>
      <c r="M605" s="31"/>
      <c r="N605" s="31"/>
      <c r="O605" s="31"/>
      <c r="P605" s="31"/>
      <c r="Q605" s="31"/>
      <c r="R605" s="31"/>
      <c r="S605" s="31"/>
      <c r="T605" s="31"/>
      <c r="U605" s="31"/>
      <c r="V605" s="31"/>
      <c r="W605" s="31"/>
      <c r="X605" s="31"/>
      <c r="Y605" s="31"/>
      <c r="Z605" s="31"/>
    </row>
    <row r="606" spans="1:26" ht="18" customHeight="1">
      <c r="A606" s="31"/>
      <c r="B606" s="11"/>
      <c r="C606" s="2"/>
      <c r="D606" s="24"/>
      <c r="E606" s="24"/>
      <c r="F606" s="24"/>
      <c r="G606" s="11"/>
      <c r="H606" s="31"/>
      <c r="I606" s="31"/>
      <c r="J606" s="31"/>
      <c r="K606" s="31"/>
      <c r="L606" s="31"/>
      <c r="M606" s="31"/>
      <c r="N606" s="31"/>
      <c r="O606" s="31"/>
      <c r="P606" s="31"/>
      <c r="Q606" s="31"/>
      <c r="R606" s="31"/>
      <c r="S606" s="31"/>
      <c r="T606" s="31"/>
      <c r="U606" s="31"/>
      <c r="V606" s="31"/>
      <c r="W606" s="31"/>
      <c r="X606" s="31"/>
      <c r="Y606" s="31"/>
      <c r="Z606" s="31"/>
    </row>
    <row r="607" spans="1:26" ht="18" customHeight="1">
      <c r="A607" s="31"/>
      <c r="B607" s="11"/>
      <c r="C607" s="2"/>
      <c r="D607" s="24"/>
      <c r="E607" s="24"/>
      <c r="F607" s="24"/>
      <c r="G607" s="11"/>
      <c r="H607" s="31"/>
      <c r="I607" s="31"/>
      <c r="J607" s="31"/>
      <c r="K607" s="31"/>
      <c r="L607" s="31"/>
      <c r="M607" s="31"/>
      <c r="N607" s="31"/>
      <c r="O607" s="31"/>
      <c r="P607" s="31"/>
      <c r="Q607" s="31"/>
      <c r="R607" s="31"/>
      <c r="S607" s="31"/>
      <c r="T607" s="31"/>
      <c r="U607" s="31"/>
      <c r="V607" s="31"/>
      <c r="W607" s="31"/>
      <c r="X607" s="31"/>
      <c r="Y607" s="31"/>
      <c r="Z607" s="31"/>
    </row>
    <row r="608" spans="1:26" ht="18" customHeight="1">
      <c r="A608" s="31"/>
      <c r="B608" s="11"/>
      <c r="C608" s="2"/>
      <c r="D608" s="24"/>
      <c r="E608" s="24"/>
      <c r="F608" s="24"/>
      <c r="G608" s="11"/>
      <c r="H608" s="31"/>
      <c r="I608" s="31"/>
      <c r="J608" s="31"/>
      <c r="K608" s="31"/>
      <c r="L608" s="31"/>
      <c r="M608" s="31"/>
      <c r="N608" s="31"/>
      <c r="O608" s="31"/>
      <c r="P608" s="31"/>
      <c r="Q608" s="31"/>
      <c r="R608" s="31"/>
      <c r="S608" s="31"/>
      <c r="T608" s="31"/>
      <c r="U608" s="31"/>
      <c r="V608" s="31"/>
      <c r="W608" s="31"/>
      <c r="X608" s="31"/>
      <c r="Y608" s="31"/>
      <c r="Z608" s="31"/>
    </row>
    <row r="609" spans="1:26" ht="18" customHeight="1">
      <c r="A609" s="31"/>
      <c r="B609" s="11"/>
      <c r="C609" s="2"/>
      <c r="D609" s="24"/>
      <c r="E609" s="24"/>
      <c r="F609" s="24"/>
      <c r="G609" s="11"/>
      <c r="H609" s="31"/>
      <c r="I609" s="31"/>
      <c r="J609" s="31"/>
      <c r="K609" s="31"/>
      <c r="L609" s="31"/>
      <c r="M609" s="31"/>
      <c r="N609" s="31"/>
      <c r="O609" s="31"/>
      <c r="P609" s="31"/>
      <c r="Q609" s="31"/>
      <c r="R609" s="31"/>
      <c r="S609" s="31"/>
      <c r="T609" s="31"/>
      <c r="U609" s="31"/>
      <c r="V609" s="31"/>
      <c r="W609" s="31"/>
      <c r="X609" s="31"/>
      <c r="Y609" s="31"/>
      <c r="Z609" s="31"/>
    </row>
    <row r="610" spans="1:26" ht="18" customHeight="1">
      <c r="A610" s="31"/>
      <c r="B610" s="11"/>
      <c r="C610" s="2"/>
      <c r="D610" s="24"/>
      <c r="E610" s="24"/>
      <c r="F610" s="24"/>
      <c r="G610" s="11"/>
      <c r="H610" s="31"/>
      <c r="I610" s="31"/>
      <c r="J610" s="31"/>
      <c r="K610" s="31"/>
      <c r="L610" s="31"/>
      <c r="M610" s="31"/>
      <c r="N610" s="31"/>
      <c r="O610" s="31"/>
      <c r="P610" s="31"/>
      <c r="Q610" s="31"/>
      <c r="R610" s="31"/>
      <c r="S610" s="31"/>
      <c r="T610" s="31"/>
      <c r="U610" s="31"/>
      <c r="V610" s="31"/>
      <c r="W610" s="31"/>
      <c r="X610" s="31"/>
      <c r="Y610" s="31"/>
      <c r="Z610" s="31"/>
    </row>
    <row r="611" spans="1:26" ht="18" customHeight="1">
      <c r="A611" s="31"/>
      <c r="B611" s="11"/>
      <c r="C611" s="2"/>
      <c r="D611" s="24"/>
      <c r="E611" s="24"/>
      <c r="F611" s="24"/>
      <c r="G611" s="11"/>
      <c r="H611" s="31"/>
      <c r="I611" s="31"/>
      <c r="J611" s="31"/>
      <c r="K611" s="31"/>
      <c r="L611" s="31"/>
      <c r="M611" s="31"/>
      <c r="N611" s="31"/>
      <c r="O611" s="31"/>
      <c r="P611" s="31"/>
      <c r="Q611" s="31"/>
      <c r="R611" s="31"/>
      <c r="S611" s="31"/>
      <c r="T611" s="31"/>
      <c r="U611" s="31"/>
      <c r="V611" s="31"/>
      <c r="W611" s="31"/>
      <c r="X611" s="31"/>
      <c r="Y611" s="31"/>
      <c r="Z611" s="31"/>
    </row>
    <row r="612" spans="1:26" ht="18" customHeight="1">
      <c r="A612" s="31"/>
      <c r="B612" s="11"/>
      <c r="C612" s="2"/>
      <c r="D612" s="24"/>
      <c r="E612" s="24"/>
      <c r="F612" s="24"/>
      <c r="G612" s="11"/>
      <c r="H612" s="31"/>
      <c r="I612" s="31"/>
      <c r="J612" s="31"/>
      <c r="K612" s="31"/>
      <c r="L612" s="31"/>
      <c r="M612" s="31"/>
      <c r="N612" s="31"/>
      <c r="O612" s="31"/>
      <c r="P612" s="31"/>
      <c r="Q612" s="31"/>
      <c r="R612" s="31"/>
      <c r="S612" s="31"/>
      <c r="T612" s="31"/>
      <c r="U612" s="31"/>
      <c r="V612" s="31"/>
      <c r="W612" s="31"/>
      <c r="X612" s="31"/>
      <c r="Y612" s="31"/>
      <c r="Z612" s="31"/>
    </row>
    <row r="613" spans="1:26" ht="18" customHeight="1">
      <c r="A613" s="31"/>
      <c r="B613" s="11"/>
      <c r="C613" s="2"/>
      <c r="D613" s="24"/>
      <c r="E613" s="24"/>
      <c r="F613" s="24"/>
      <c r="G613" s="11"/>
      <c r="H613" s="31"/>
      <c r="I613" s="31"/>
      <c r="J613" s="31"/>
      <c r="K613" s="31"/>
      <c r="L613" s="31"/>
      <c r="M613" s="31"/>
      <c r="N613" s="31"/>
      <c r="O613" s="31"/>
      <c r="P613" s="31"/>
      <c r="Q613" s="31"/>
      <c r="R613" s="31"/>
      <c r="S613" s="31"/>
      <c r="T613" s="31"/>
      <c r="U613" s="31"/>
      <c r="V613" s="31"/>
      <c r="W613" s="31"/>
      <c r="X613" s="31"/>
      <c r="Y613" s="31"/>
      <c r="Z613" s="31"/>
    </row>
    <row r="614" spans="1:26" ht="18" customHeight="1">
      <c r="A614" s="31"/>
      <c r="B614" s="11"/>
      <c r="C614" s="2"/>
      <c r="D614" s="24"/>
      <c r="E614" s="24"/>
      <c r="F614" s="24"/>
      <c r="G614" s="11"/>
      <c r="H614" s="31"/>
      <c r="I614" s="31"/>
      <c r="J614" s="31"/>
      <c r="K614" s="31"/>
      <c r="L614" s="31"/>
      <c r="M614" s="31"/>
      <c r="N614" s="31"/>
      <c r="O614" s="31"/>
      <c r="P614" s="31"/>
      <c r="Q614" s="31"/>
      <c r="R614" s="31"/>
      <c r="S614" s="31"/>
      <c r="T614" s="31"/>
      <c r="U614" s="31"/>
      <c r="V614" s="31"/>
      <c r="W614" s="31"/>
      <c r="X614" s="31"/>
      <c r="Y614" s="31"/>
      <c r="Z614" s="31"/>
    </row>
    <row r="615" spans="1:26" ht="18" customHeight="1">
      <c r="A615" s="31"/>
      <c r="B615" s="11"/>
      <c r="C615" s="2"/>
      <c r="D615" s="24"/>
      <c r="E615" s="24"/>
      <c r="F615" s="24"/>
      <c r="G615" s="11"/>
      <c r="H615" s="31"/>
      <c r="I615" s="31"/>
      <c r="J615" s="31"/>
      <c r="K615" s="31"/>
      <c r="L615" s="31"/>
      <c r="M615" s="31"/>
      <c r="N615" s="31"/>
      <c r="O615" s="31"/>
      <c r="P615" s="31"/>
      <c r="Q615" s="31"/>
      <c r="R615" s="31"/>
      <c r="S615" s="31"/>
      <c r="T615" s="31"/>
      <c r="U615" s="31"/>
      <c r="V615" s="31"/>
      <c r="W615" s="31"/>
      <c r="X615" s="31"/>
      <c r="Y615" s="31"/>
      <c r="Z615" s="31"/>
    </row>
    <row r="616" spans="1:26" ht="18" customHeight="1">
      <c r="A616" s="31"/>
      <c r="B616" s="11"/>
      <c r="C616" s="2"/>
      <c r="D616" s="24"/>
      <c r="E616" s="24"/>
      <c r="F616" s="24"/>
      <c r="G616" s="11"/>
      <c r="H616" s="31"/>
      <c r="I616" s="31"/>
      <c r="J616" s="31"/>
      <c r="K616" s="31"/>
      <c r="L616" s="31"/>
      <c r="M616" s="31"/>
      <c r="N616" s="31"/>
      <c r="O616" s="31"/>
      <c r="P616" s="31"/>
      <c r="Q616" s="31"/>
      <c r="R616" s="31"/>
      <c r="S616" s="31"/>
      <c r="T616" s="31"/>
      <c r="U616" s="31"/>
      <c r="V616" s="31"/>
      <c r="W616" s="31"/>
      <c r="X616" s="31"/>
      <c r="Y616" s="31"/>
      <c r="Z616" s="31"/>
    </row>
    <row r="617" spans="1:26" ht="18" customHeight="1">
      <c r="A617" s="31"/>
      <c r="B617" s="11"/>
      <c r="C617" s="2"/>
      <c r="D617" s="24"/>
      <c r="E617" s="24"/>
      <c r="F617" s="24"/>
      <c r="G617" s="11"/>
      <c r="H617" s="31"/>
      <c r="I617" s="31"/>
      <c r="J617" s="31"/>
      <c r="K617" s="31"/>
      <c r="L617" s="31"/>
      <c r="M617" s="31"/>
      <c r="N617" s="31"/>
      <c r="O617" s="31"/>
      <c r="P617" s="31"/>
      <c r="Q617" s="31"/>
      <c r="R617" s="31"/>
      <c r="S617" s="31"/>
      <c r="T617" s="31"/>
      <c r="U617" s="31"/>
      <c r="V617" s="31"/>
      <c r="W617" s="31"/>
      <c r="X617" s="31"/>
      <c r="Y617" s="31"/>
      <c r="Z617" s="31"/>
    </row>
    <row r="618" spans="1:26" ht="18" customHeight="1">
      <c r="A618" s="31"/>
      <c r="B618" s="11"/>
      <c r="C618" s="2"/>
      <c r="D618" s="24"/>
      <c r="E618" s="24"/>
      <c r="F618" s="24"/>
      <c r="G618" s="11"/>
      <c r="H618" s="31"/>
      <c r="I618" s="31"/>
      <c r="J618" s="31"/>
      <c r="K618" s="31"/>
      <c r="L618" s="31"/>
      <c r="M618" s="31"/>
      <c r="N618" s="31"/>
      <c r="O618" s="31"/>
      <c r="P618" s="31"/>
      <c r="Q618" s="31"/>
      <c r="R618" s="31"/>
      <c r="S618" s="31"/>
      <c r="T618" s="31"/>
      <c r="U618" s="31"/>
      <c r="V618" s="31"/>
      <c r="W618" s="31"/>
      <c r="X618" s="31"/>
      <c r="Y618" s="31"/>
      <c r="Z618" s="31"/>
    </row>
    <row r="619" spans="1:26" ht="18" customHeight="1">
      <c r="A619" s="31"/>
      <c r="B619" s="11"/>
      <c r="C619" s="2"/>
      <c r="D619" s="24"/>
      <c r="E619" s="24"/>
      <c r="F619" s="24"/>
      <c r="G619" s="11"/>
      <c r="H619" s="31"/>
      <c r="I619" s="31"/>
      <c r="J619" s="31"/>
      <c r="K619" s="31"/>
      <c r="L619" s="31"/>
      <c r="M619" s="31"/>
      <c r="N619" s="31"/>
      <c r="O619" s="31"/>
      <c r="P619" s="31"/>
      <c r="Q619" s="31"/>
      <c r="R619" s="31"/>
      <c r="S619" s="31"/>
      <c r="T619" s="31"/>
      <c r="U619" s="31"/>
      <c r="V619" s="31"/>
      <c r="W619" s="31"/>
      <c r="X619" s="31"/>
      <c r="Y619" s="31"/>
      <c r="Z619" s="31"/>
    </row>
    <row r="620" spans="1:26" ht="18" customHeight="1">
      <c r="A620" s="31"/>
      <c r="B620" s="11"/>
      <c r="C620" s="2"/>
      <c r="D620" s="24"/>
      <c r="E620" s="24"/>
      <c r="F620" s="24"/>
      <c r="G620" s="11"/>
      <c r="H620" s="31"/>
      <c r="I620" s="31"/>
      <c r="J620" s="31"/>
      <c r="K620" s="31"/>
      <c r="L620" s="31"/>
      <c r="M620" s="31"/>
      <c r="N620" s="31"/>
      <c r="O620" s="31"/>
      <c r="P620" s="31"/>
      <c r="Q620" s="31"/>
      <c r="R620" s="31"/>
      <c r="S620" s="31"/>
      <c r="T620" s="31"/>
      <c r="U620" s="31"/>
      <c r="V620" s="31"/>
      <c r="W620" s="31"/>
      <c r="X620" s="31"/>
      <c r="Y620" s="31"/>
      <c r="Z620" s="31"/>
    </row>
    <row r="621" spans="1:26" ht="18" customHeight="1">
      <c r="A621" s="31"/>
      <c r="B621" s="11"/>
      <c r="C621" s="2"/>
      <c r="D621" s="24"/>
      <c r="E621" s="24"/>
      <c r="F621" s="24"/>
      <c r="G621" s="11"/>
      <c r="H621" s="31"/>
      <c r="I621" s="31"/>
      <c r="J621" s="31"/>
      <c r="K621" s="31"/>
      <c r="L621" s="31"/>
      <c r="M621" s="31"/>
      <c r="N621" s="31"/>
      <c r="O621" s="31"/>
      <c r="P621" s="31"/>
      <c r="Q621" s="31"/>
      <c r="R621" s="31"/>
      <c r="S621" s="31"/>
      <c r="T621" s="31"/>
      <c r="U621" s="31"/>
      <c r="V621" s="31"/>
      <c r="W621" s="31"/>
      <c r="X621" s="31"/>
      <c r="Y621" s="31"/>
      <c r="Z621" s="31"/>
    </row>
    <row r="622" spans="1:26" ht="18" customHeight="1">
      <c r="A622" s="31"/>
      <c r="B622" s="11"/>
      <c r="C622" s="2"/>
      <c r="D622" s="24"/>
      <c r="E622" s="24"/>
      <c r="F622" s="24"/>
      <c r="G622" s="11"/>
      <c r="H622" s="31"/>
      <c r="I622" s="31"/>
      <c r="J622" s="31"/>
      <c r="K622" s="31"/>
      <c r="L622" s="31"/>
      <c r="M622" s="31"/>
      <c r="N622" s="31"/>
      <c r="O622" s="31"/>
      <c r="P622" s="31"/>
      <c r="Q622" s="31"/>
      <c r="R622" s="31"/>
      <c r="S622" s="31"/>
      <c r="T622" s="31"/>
      <c r="U622" s="31"/>
      <c r="V622" s="31"/>
      <c r="W622" s="31"/>
      <c r="X622" s="31"/>
      <c r="Y622" s="31"/>
      <c r="Z622" s="31"/>
    </row>
    <row r="623" spans="1:26" ht="18" customHeight="1">
      <c r="A623" s="31"/>
      <c r="B623" s="11"/>
      <c r="C623" s="2"/>
      <c r="D623" s="24"/>
      <c r="E623" s="24"/>
      <c r="F623" s="24"/>
      <c r="G623" s="11"/>
      <c r="H623" s="31"/>
      <c r="I623" s="31"/>
      <c r="J623" s="31"/>
      <c r="K623" s="31"/>
      <c r="L623" s="31"/>
      <c r="M623" s="31"/>
      <c r="N623" s="31"/>
      <c r="O623" s="31"/>
      <c r="P623" s="31"/>
      <c r="Q623" s="31"/>
      <c r="R623" s="31"/>
      <c r="S623" s="31"/>
      <c r="T623" s="31"/>
      <c r="U623" s="31"/>
      <c r="V623" s="31"/>
      <c r="W623" s="31"/>
      <c r="X623" s="31"/>
      <c r="Y623" s="31"/>
      <c r="Z623" s="31"/>
    </row>
    <row r="624" spans="1:26" ht="18" customHeight="1">
      <c r="A624" s="31"/>
      <c r="B624" s="11"/>
      <c r="C624" s="2"/>
      <c r="D624" s="24"/>
      <c r="E624" s="24"/>
      <c r="F624" s="24"/>
      <c r="G624" s="11"/>
      <c r="H624" s="31"/>
      <c r="I624" s="31"/>
      <c r="J624" s="31"/>
      <c r="K624" s="31"/>
      <c r="L624" s="31"/>
      <c r="M624" s="31"/>
      <c r="N624" s="31"/>
      <c r="O624" s="31"/>
      <c r="P624" s="31"/>
      <c r="Q624" s="31"/>
      <c r="R624" s="31"/>
      <c r="S624" s="31"/>
      <c r="T624" s="31"/>
      <c r="U624" s="31"/>
      <c r="V624" s="31"/>
      <c r="W624" s="31"/>
      <c r="X624" s="31"/>
      <c r="Y624" s="31"/>
      <c r="Z624" s="31"/>
    </row>
    <row r="625" spans="1:26" ht="18" customHeight="1">
      <c r="A625" s="31"/>
      <c r="B625" s="11"/>
      <c r="C625" s="2"/>
      <c r="D625" s="24"/>
      <c r="E625" s="24"/>
      <c r="F625" s="24"/>
      <c r="G625" s="11"/>
      <c r="H625" s="31"/>
      <c r="I625" s="31"/>
      <c r="J625" s="31"/>
      <c r="K625" s="31"/>
      <c r="L625" s="31"/>
      <c r="M625" s="31"/>
      <c r="N625" s="31"/>
      <c r="O625" s="31"/>
      <c r="P625" s="31"/>
      <c r="Q625" s="31"/>
      <c r="R625" s="31"/>
      <c r="S625" s="31"/>
      <c r="T625" s="31"/>
      <c r="U625" s="31"/>
      <c r="V625" s="31"/>
      <c r="W625" s="31"/>
      <c r="X625" s="31"/>
      <c r="Y625" s="31"/>
      <c r="Z625" s="31"/>
    </row>
    <row r="626" spans="1:26" ht="18" customHeight="1">
      <c r="A626" s="31"/>
      <c r="B626" s="11"/>
      <c r="C626" s="2"/>
      <c r="D626" s="24"/>
      <c r="E626" s="24"/>
      <c r="F626" s="24"/>
      <c r="G626" s="11"/>
      <c r="H626" s="31"/>
      <c r="I626" s="31"/>
      <c r="J626" s="31"/>
      <c r="K626" s="31"/>
      <c r="L626" s="31"/>
      <c r="M626" s="31"/>
      <c r="N626" s="31"/>
      <c r="O626" s="31"/>
      <c r="P626" s="31"/>
      <c r="Q626" s="31"/>
      <c r="R626" s="31"/>
      <c r="S626" s="31"/>
      <c r="T626" s="31"/>
      <c r="U626" s="31"/>
      <c r="V626" s="31"/>
      <c r="W626" s="31"/>
      <c r="X626" s="31"/>
      <c r="Y626" s="31"/>
      <c r="Z626" s="31"/>
    </row>
    <row r="627" spans="1:26" ht="18" customHeight="1">
      <c r="A627" s="31"/>
      <c r="B627" s="11"/>
      <c r="C627" s="2"/>
      <c r="D627" s="24"/>
      <c r="E627" s="24"/>
      <c r="F627" s="24"/>
      <c r="G627" s="11"/>
      <c r="H627" s="31"/>
      <c r="I627" s="31"/>
      <c r="J627" s="31"/>
      <c r="K627" s="31"/>
      <c r="L627" s="31"/>
      <c r="M627" s="31"/>
      <c r="N627" s="31"/>
      <c r="O627" s="31"/>
      <c r="P627" s="31"/>
      <c r="Q627" s="31"/>
      <c r="R627" s="31"/>
      <c r="S627" s="31"/>
      <c r="T627" s="31"/>
      <c r="U627" s="31"/>
      <c r="V627" s="31"/>
      <c r="W627" s="31"/>
      <c r="X627" s="31"/>
      <c r="Y627" s="31"/>
      <c r="Z627" s="31"/>
    </row>
    <row r="628" spans="1:26" ht="18" customHeight="1">
      <c r="A628" s="31"/>
      <c r="B628" s="11"/>
      <c r="C628" s="2"/>
      <c r="D628" s="24"/>
      <c r="E628" s="24"/>
      <c r="F628" s="24"/>
      <c r="G628" s="11"/>
      <c r="H628" s="31"/>
      <c r="I628" s="31"/>
      <c r="J628" s="31"/>
      <c r="K628" s="31"/>
      <c r="L628" s="31"/>
      <c r="M628" s="31"/>
      <c r="N628" s="31"/>
      <c r="O628" s="31"/>
      <c r="P628" s="31"/>
      <c r="Q628" s="31"/>
      <c r="R628" s="31"/>
      <c r="S628" s="31"/>
      <c r="T628" s="31"/>
      <c r="U628" s="31"/>
      <c r="V628" s="31"/>
      <c r="W628" s="31"/>
      <c r="X628" s="31"/>
      <c r="Y628" s="31"/>
      <c r="Z628" s="31"/>
    </row>
    <row r="629" spans="1:26" ht="18" customHeight="1">
      <c r="A629" s="31"/>
      <c r="B629" s="11"/>
      <c r="C629" s="2"/>
      <c r="D629" s="24"/>
      <c r="E629" s="24"/>
      <c r="F629" s="24"/>
      <c r="G629" s="11"/>
      <c r="H629" s="31"/>
      <c r="I629" s="31"/>
      <c r="J629" s="31"/>
      <c r="K629" s="31"/>
      <c r="L629" s="31"/>
      <c r="M629" s="31"/>
      <c r="N629" s="31"/>
      <c r="O629" s="31"/>
      <c r="P629" s="31"/>
      <c r="Q629" s="31"/>
      <c r="R629" s="31"/>
      <c r="S629" s="31"/>
      <c r="T629" s="31"/>
      <c r="U629" s="31"/>
      <c r="V629" s="31"/>
      <c r="W629" s="31"/>
      <c r="X629" s="31"/>
      <c r="Y629" s="31"/>
      <c r="Z629" s="31"/>
    </row>
    <row r="630" spans="1:26" ht="18" customHeight="1">
      <c r="A630" s="31"/>
      <c r="B630" s="11"/>
      <c r="C630" s="2"/>
      <c r="D630" s="24"/>
      <c r="E630" s="24"/>
      <c r="F630" s="24"/>
      <c r="G630" s="11"/>
      <c r="H630" s="31"/>
      <c r="I630" s="31"/>
      <c r="J630" s="31"/>
      <c r="K630" s="31"/>
      <c r="L630" s="31"/>
      <c r="M630" s="31"/>
      <c r="N630" s="31"/>
      <c r="O630" s="31"/>
      <c r="P630" s="31"/>
      <c r="Q630" s="31"/>
      <c r="R630" s="31"/>
      <c r="S630" s="31"/>
      <c r="T630" s="31"/>
      <c r="U630" s="31"/>
      <c r="V630" s="31"/>
      <c r="W630" s="31"/>
      <c r="X630" s="31"/>
      <c r="Y630" s="31"/>
      <c r="Z630" s="31"/>
    </row>
    <row r="631" spans="1:26" ht="18" customHeight="1">
      <c r="A631" s="31"/>
      <c r="B631" s="11"/>
      <c r="C631" s="2"/>
      <c r="D631" s="24"/>
      <c r="E631" s="24"/>
      <c r="F631" s="24"/>
      <c r="G631" s="11"/>
      <c r="H631" s="31"/>
      <c r="I631" s="31"/>
      <c r="J631" s="31"/>
      <c r="K631" s="31"/>
      <c r="L631" s="31"/>
      <c r="M631" s="31"/>
      <c r="N631" s="31"/>
      <c r="O631" s="31"/>
      <c r="P631" s="31"/>
      <c r="Q631" s="31"/>
      <c r="R631" s="31"/>
      <c r="S631" s="31"/>
      <c r="T631" s="31"/>
      <c r="U631" s="31"/>
      <c r="V631" s="31"/>
      <c r="W631" s="31"/>
      <c r="X631" s="31"/>
      <c r="Y631" s="31"/>
      <c r="Z631" s="31"/>
    </row>
    <row r="632" spans="1:26" ht="18" customHeight="1">
      <c r="A632" s="31"/>
      <c r="B632" s="11"/>
      <c r="C632" s="2"/>
      <c r="D632" s="24"/>
      <c r="E632" s="24"/>
      <c r="F632" s="24"/>
      <c r="G632" s="11"/>
      <c r="H632" s="31"/>
      <c r="I632" s="31"/>
      <c r="J632" s="31"/>
      <c r="K632" s="31"/>
      <c r="L632" s="31"/>
      <c r="M632" s="31"/>
      <c r="N632" s="31"/>
      <c r="O632" s="31"/>
      <c r="P632" s="31"/>
      <c r="Q632" s="31"/>
      <c r="R632" s="31"/>
      <c r="S632" s="31"/>
      <c r="T632" s="31"/>
      <c r="U632" s="31"/>
      <c r="V632" s="31"/>
      <c r="W632" s="31"/>
      <c r="X632" s="31"/>
      <c r="Y632" s="31"/>
      <c r="Z632" s="31"/>
    </row>
    <row r="633" spans="1:26" ht="18" customHeight="1">
      <c r="A633" s="31"/>
      <c r="B633" s="11"/>
      <c r="C633" s="2"/>
      <c r="D633" s="24"/>
      <c r="E633" s="24"/>
      <c r="F633" s="24"/>
      <c r="G633" s="11"/>
      <c r="H633" s="31"/>
      <c r="I633" s="31"/>
      <c r="J633" s="31"/>
      <c r="K633" s="31"/>
      <c r="L633" s="31"/>
      <c r="M633" s="31"/>
      <c r="N633" s="31"/>
      <c r="O633" s="31"/>
      <c r="P633" s="31"/>
      <c r="Q633" s="31"/>
      <c r="R633" s="31"/>
      <c r="S633" s="31"/>
      <c r="T633" s="31"/>
      <c r="U633" s="31"/>
      <c r="V633" s="31"/>
      <c r="W633" s="31"/>
      <c r="X633" s="31"/>
      <c r="Y633" s="31"/>
      <c r="Z633" s="31"/>
    </row>
    <row r="634" spans="1:26" ht="18" customHeight="1">
      <c r="A634" s="31"/>
      <c r="B634" s="11"/>
      <c r="C634" s="2"/>
      <c r="D634" s="24"/>
      <c r="E634" s="24"/>
      <c r="F634" s="24"/>
      <c r="G634" s="11"/>
      <c r="H634" s="31"/>
      <c r="I634" s="31"/>
      <c r="J634" s="31"/>
      <c r="K634" s="31"/>
      <c r="L634" s="31"/>
      <c r="M634" s="31"/>
      <c r="N634" s="31"/>
      <c r="O634" s="31"/>
      <c r="P634" s="31"/>
      <c r="Q634" s="31"/>
      <c r="R634" s="31"/>
      <c r="S634" s="31"/>
      <c r="T634" s="31"/>
      <c r="U634" s="31"/>
      <c r="V634" s="31"/>
      <c r="W634" s="31"/>
      <c r="X634" s="31"/>
      <c r="Y634" s="31"/>
      <c r="Z634" s="31"/>
    </row>
    <row r="635" spans="1:26" ht="18" customHeight="1">
      <c r="A635" s="31"/>
      <c r="B635" s="11"/>
      <c r="C635" s="2"/>
      <c r="D635" s="24"/>
      <c r="E635" s="24"/>
      <c r="F635" s="24"/>
      <c r="G635" s="11"/>
      <c r="H635" s="31"/>
      <c r="I635" s="31"/>
      <c r="J635" s="31"/>
      <c r="K635" s="31"/>
      <c r="L635" s="31"/>
      <c r="M635" s="31"/>
      <c r="N635" s="31"/>
      <c r="O635" s="31"/>
      <c r="P635" s="31"/>
      <c r="Q635" s="31"/>
      <c r="R635" s="31"/>
      <c r="S635" s="31"/>
      <c r="T635" s="31"/>
      <c r="U635" s="31"/>
      <c r="V635" s="31"/>
      <c r="W635" s="31"/>
      <c r="X635" s="31"/>
      <c r="Y635" s="31"/>
      <c r="Z635" s="31"/>
    </row>
    <row r="636" spans="1:26" ht="18" customHeight="1">
      <c r="A636" s="31"/>
      <c r="B636" s="11"/>
      <c r="C636" s="2"/>
      <c r="D636" s="24"/>
      <c r="E636" s="24"/>
      <c r="F636" s="24"/>
      <c r="G636" s="11"/>
      <c r="H636" s="31"/>
      <c r="I636" s="31"/>
      <c r="J636" s="31"/>
      <c r="K636" s="31"/>
      <c r="L636" s="31"/>
      <c r="M636" s="31"/>
      <c r="N636" s="31"/>
      <c r="O636" s="31"/>
      <c r="P636" s="31"/>
      <c r="Q636" s="31"/>
      <c r="R636" s="31"/>
      <c r="S636" s="31"/>
      <c r="T636" s="31"/>
      <c r="U636" s="31"/>
      <c r="V636" s="31"/>
      <c r="W636" s="31"/>
      <c r="X636" s="31"/>
      <c r="Y636" s="31"/>
      <c r="Z636" s="31"/>
    </row>
    <row r="637" spans="1:26" ht="18" customHeight="1">
      <c r="A637" s="31"/>
      <c r="B637" s="11"/>
      <c r="C637" s="2"/>
      <c r="D637" s="24"/>
      <c r="E637" s="24"/>
      <c r="F637" s="24"/>
      <c r="G637" s="11"/>
      <c r="H637" s="31"/>
      <c r="I637" s="31"/>
      <c r="J637" s="31"/>
      <c r="K637" s="31"/>
      <c r="L637" s="31"/>
      <c r="M637" s="31"/>
      <c r="N637" s="31"/>
      <c r="O637" s="31"/>
      <c r="P637" s="31"/>
      <c r="Q637" s="31"/>
      <c r="R637" s="31"/>
      <c r="S637" s="31"/>
      <c r="T637" s="31"/>
      <c r="U637" s="31"/>
      <c r="V637" s="31"/>
      <c r="W637" s="31"/>
      <c r="X637" s="31"/>
      <c r="Y637" s="31"/>
      <c r="Z637" s="31"/>
    </row>
    <row r="638" spans="1:26" ht="18" customHeight="1">
      <c r="A638" s="31"/>
      <c r="B638" s="11"/>
      <c r="C638" s="2"/>
      <c r="D638" s="24"/>
      <c r="E638" s="24"/>
      <c r="F638" s="24"/>
      <c r="G638" s="11"/>
      <c r="H638" s="31"/>
      <c r="I638" s="31"/>
      <c r="J638" s="31"/>
      <c r="K638" s="31"/>
      <c r="L638" s="31"/>
      <c r="M638" s="31"/>
      <c r="N638" s="31"/>
      <c r="O638" s="31"/>
      <c r="P638" s="31"/>
      <c r="Q638" s="31"/>
      <c r="R638" s="31"/>
      <c r="S638" s="31"/>
      <c r="T638" s="31"/>
      <c r="U638" s="31"/>
      <c r="V638" s="31"/>
      <c r="W638" s="31"/>
      <c r="X638" s="31"/>
      <c r="Y638" s="31"/>
      <c r="Z638" s="31"/>
    </row>
    <row r="639" spans="1:26" ht="18" customHeight="1">
      <c r="A639" s="31"/>
      <c r="B639" s="11"/>
      <c r="C639" s="2"/>
      <c r="D639" s="24"/>
      <c r="E639" s="24"/>
      <c r="F639" s="24"/>
      <c r="G639" s="11"/>
      <c r="H639" s="31"/>
      <c r="I639" s="31"/>
      <c r="J639" s="31"/>
      <c r="K639" s="31"/>
      <c r="L639" s="31"/>
      <c r="M639" s="31"/>
      <c r="N639" s="31"/>
      <c r="O639" s="31"/>
      <c r="P639" s="31"/>
      <c r="Q639" s="31"/>
      <c r="R639" s="31"/>
      <c r="S639" s="31"/>
      <c r="T639" s="31"/>
      <c r="U639" s="31"/>
      <c r="V639" s="31"/>
      <c r="W639" s="31"/>
      <c r="X639" s="31"/>
      <c r="Y639" s="31"/>
      <c r="Z639" s="31"/>
    </row>
    <row r="640" spans="1:26" ht="18" customHeight="1">
      <c r="A640" s="31"/>
      <c r="B640" s="11"/>
      <c r="C640" s="2"/>
      <c r="D640" s="24"/>
      <c r="E640" s="24"/>
      <c r="F640" s="24"/>
      <c r="G640" s="11"/>
      <c r="H640" s="31"/>
      <c r="I640" s="31"/>
      <c r="J640" s="31"/>
      <c r="K640" s="31"/>
      <c r="L640" s="31"/>
      <c r="M640" s="31"/>
      <c r="N640" s="31"/>
      <c r="O640" s="31"/>
      <c r="P640" s="31"/>
      <c r="Q640" s="31"/>
      <c r="R640" s="31"/>
      <c r="S640" s="31"/>
      <c r="T640" s="31"/>
      <c r="U640" s="31"/>
      <c r="V640" s="31"/>
      <c r="W640" s="31"/>
      <c r="X640" s="31"/>
      <c r="Y640" s="31"/>
      <c r="Z640" s="31"/>
    </row>
    <row r="641" spans="1:26" ht="18" customHeight="1">
      <c r="A641" s="31"/>
      <c r="B641" s="11"/>
      <c r="C641" s="2"/>
      <c r="D641" s="24"/>
      <c r="E641" s="24"/>
      <c r="F641" s="24"/>
      <c r="G641" s="11"/>
      <c r="H641" s="31"/>
      <c r="I641" s="31"/>
      <c r="J641" s="31"/>
      <c r="K641" s="31"/>
      <c r="L641" s="31"/>
      <c r="M641" s="31"/>
      <c r="N641" s="31"/>
      <c r="O641" s="31"/>
      <c r="P641" s="31"/>
      <c r="Q641" s="31"/>
      <c r="R641" s="31"/>
      <c r="S641" s="31"/>
      <c r="T641" s="31"/>
      <c r="U641" s="31"/>
      <c r="V641" s="31"/>
      <c r="W641" s="31"/>
      <c r="X641" s="31"/>
      <c r="Y641" s="31"/>
      <c r="Z641" s="31"/>
    </row>
    <row r="642" spans="1:26" ht="18" customHeight="1">
      <c r="A642" s="31"/>
      <c r="B642" s="11"/>
      <c r="C642" s="2"/>
      <c r="D642" s="24"/>
      <c r="E642" s="24"/>
      <c r="F642" s="24"/>
      <c r="G642" s="11"/>
      <c r="H642" s="31"/>
      <c r="I642" s="31"/>
      <c r="J642" s="31"/>
      <c r="K642" s="31"/>
      <c r="L642" s="31"/>
      <c r="M642" s="31"/>
      <c r="N642" s="31"/>
      <c r="O642" s="31"/>
      <c r="P642" s="31"/>
      <c r="Q642" s="31"/>
      <c r="R642" s="31"/>
      <c r="S642" s="31"/>
      <c r="T642" s="31"/>
      <c r="U642" s="31"/>
      <c r="V642" s="31"/>
      <c r="W642" s="31"/>
      <c r="X642" s="31"/>
      <c r="Y642" s="31"/>
      <c r="Z642" s="31"/>
    </row>
    <row r="643" spans="1:26" ht="18" customHeight="1">
      <c r="A643" s="31"/>
      <c r="B643" s="11"/>
      <c r="C643" s="2"/>
      <c r="D643" s="24"/>
      <c r="E643" s="24"/>
      <c r="F643" s="24"/>
      <c r="G643" s="11"/>
      <c r="H643" s="31"/>
      <c r="I643" s="31"/>
      <c r="J643" s="31"/>
      <c r="K643" s="31"/>
      <c r="L643" s="31"/>
      <c r="M643" s="31"/>
      <c r="N643" s="31"/>
      <c r="O643" s="31"/>
      <c r="P643" s="31"/>
      <c r="Q643" s="31"/>
      <c r="R643" s="31"/>
      <c r="S643" s="31"/>
      <c r="T643" s="31"/>
      <c r="U643" s="31"/>
      <c r="V643" s="31"/>
      <c r="W643" s="31"/>
      <c r="X643" s="31"/>
      <c r="Y643" s="31"/>
      <c r="Z643" s="31"/>
    </row>
    <row r="644" spans="1:26" ht="18" customHeight="1">
      <c r="A644" s="31"/>
      <c r="B644" s="11"/>
      <c r="C644" s="2"/>
      <c r="D644" s="24"/>
      <c r="E644" s="24"/>
      <c r="F644" s="24"/>
      <c r="G644" s="11"/>
      <c r="H644" s="31"/>
      <c r="I644" s="31"/>
      <c r="J644" s="31"/>
      <c r="K644" s="31"/>
      <c r="L644" s="31"/>
      <c r="M644" s="31"/>
      <c r="N644" s="31"/>
      <c r="O644" s="31"/>
      <c r="P644" s="31"/>
      <c r="Q644" s="31"/>
      <c r="R644" s="31"/>
      <c r="S644" s="31"/>
      <c r="T644" s="31"/>
      <c r="U644" s="31"/>
      <c r="V644" s="31"/>
      <c r="W644" s="31"/>
      <c r="X644" s="31"/>
      <c r="Y644" s="31"/>
      <c r="Z644" s="31"/>
    </row>
    <row r="645" spans="1:26" ht="18" customHeight="1">
      <c r="A645" s="31"/>
      <c r="B645" s="11"/>
      <c r="C645" s="2"/>
      <c r="D645" s="24"/>
      <c r="E645" s="24"/>
      <c r="F645" s="24"/>
      <c r="G645" s="11"/>
      <c r="H645" s="31"/>
      <c r="I645" s="31"/>
      <c r="J645" s="31"/>
      <c r="K645" s="31"/>
      <c r="L645" s="31"/>
      <c r="M645" s="31"/>
      <c r="N645" s="31"/>
      <c r="O645" s="31"/>
      <c r="P645" s="31"/>
      <c r="Q645" s="31"/>
      <c r="R645" s="31"/>
      <c r="S645" s="31"/>
      <c r="T645" s="31"/>
      <c r="U645" s="31"/>
      <c r="V645" s="31"/>
      <c r="W645" s="31"/>
      <c r="X645" s="31"/>
      <c r="Y645" s="31"/>
      <c r="Z645" s="31"/>
    </row>
    <row r="646" spans="1:26" ht="18" customHeight="1">
      <c r="A646" s="31"/>
      <c r="B646" s="11"/>
      <c r="C646" s="2"/>
      <c r="D646" s="24"/>
      <c r="E646" s="24"/>
      <c r="F646" s="24"/>
      <c r="G646" s="11"/>
      <c r="H646" s="31"/>
      <c r="I646" s="31"/>
      <c r="J646" s="31"/>
      <c r="K646" s="31"/>
      <c r="L646" s="31"/>
      <c r="M646" s="31"/>
      <c r="N646" s="31"/>
      <c r="O646" s="31"/>
      <c r="P646" s="31"/>
      <c r="Q646" s="31"/>
      <c r="R646" s="31"/>
      <c r="S646" s="31"/>
      <c r="T646" s="31"/>
      <c r="U646" s="31"/>
      <c r="V646" s="31"/>
      <c r="W646" s="31"/>
      <c r="X646" s="31"/>
      <c r="Y646" s="31"/>
      <c r="Z646" s="31"/>
    </row>
    <row r="647" spans="1:26" ht="18" customHeight="1">
      <c r="A647" s="31"/>
      <c r="B647" s="11"/>
      <c r="C647" s="2"/>
      <c r="D647" s="24"/>
      <c r="E647" s="24"/>
      <c r="F647" s="24"/>
      <c r="G647" s="11"/>
      <c r="H647" s="31"/>
      <c r="I647" s="31"/>
      <c r="J647" s="31"/>
      <c r="K647" s="31"/>
      <c r="L647" s="31"/>
      <c r="M647" s="31"/>
      <c r="N647" s="31"/>
      <c r="O647" s="31"/>
      <c r="P647" s="31"/>
      <c r="Q647" s="31"/>
      <c r="R647" s="31"/>
      <c r="S647" s="31"/>
      <c r="T647" s="31"/>
      <c r="U647" s="31"/>
      <c r="V647" s="31"/>
      <c r="W647" s="31"/>
      <c r="X647" s="31"/>
      <c r="Y647" s="31"/>
      <c r="Z647" s="31"/>
    </row>
    <row r="648" spans="1:26" ht="18" customHeight="1">
      <c r="A648" s="31"/>
      <c r="B648" s="11"/>
      <c r="C648" s="2"/>
      <c r="D648" s="24"/>
      <c r="E648" s="24"/>
      <c r="F648" s="24"/>
      <c r="G648" s="11"/>
      <c r="H648" s="31"/>
      <c r="I648" s="31"/>
      <c r="J648" s="31"/>
      <c r="K648" s="31"/>
      <c r="L648" s="31"/>
      <c r="M648" s="31"/>
      <c r="N648" s="31"/>
      <c r="O648" s="31"/>
      <c r="P648" s="31"/>
      <c r="Q648" s="31"/>
      <c r="R648" s="31"/>
      <c r="S648" s="31"/>
      <c r="T648" s="31"/>
      <c r="U648" s="31"/>
      <c r="V648" s="31"/>
      <c r="W648" s="31"/>
      <c r="X648" s="31"/>
      <c r="Y648" s="31"/>
      <c r="Z648" s="31"/>
    </row>
    <row r="649" spans="1:26" ht="18" customHeight="1">
      <c r="A649" s="31"/>
      <c r="B649" s="11"/>
      <c r="C649" s="2"/>
      <c r="D649" s="24"/>
      <c r="E649" s="24"/>
      <c r="F649" s="24"/>
      <c r="G649" s="11"/>
      <c r="H649" s="31"/>
      <c r="I649" s="31"/>
      <c r="J649" s="31"/>
      <c r="K649" s="31"/>
      <c r="L649" s="31"/>
      <c r="M649" s="31"/>
      <c r="N649" s="31"/>
      <c r="O649" s="31"/>
      <c r="P649" s="31"/>
      <c r="Q649" s="31"/>
      <c r="R649" s="31"/>
      <c r="S649" s="31"/>
      <c r="T649" s="31"/>
      <c r="U649" s="31"/>
      <c r="V649" s="31"/>
      <c r="W649" s="31"/>
      <c r="X649" s="31"/>
      <c r="Y649" s="31"/>
      <c r="Z649" s="31"/>
    </row>
    <row r="650" spans="1:26" ht="18" customHeight="1">
      <c r="A650" s="31"/>
      <c r="B650" s="11"/>
      <c r="C650" s="2"/>
      <c r="D650" s="24"/>
      <c r="E650" s="24"/>
      <c r="F650" s="24"/>
      <c r="G650" s="11"/>
      <c r="H650" s="31"/>
      <c r="I650" s="31"/>
      <c r="J650" s="31"/>
      <c r="K650" s="31"/>
      <c r="L650" s="31"/>
      <c r="M650" s="31"/>
      <c r="N650" s="31"/>
      <c r="O650" s="31"/>
      <c r="P650" s="31"/>
      <c r="Q650" s="31"/>
      <c r="R650" s="31"/>
      <c r="S650" s="31"/>
      <c r="T650" s="31"/>
      <c r="U650" s="31"/>
      <c r="V650" s="31"/>
      <c r="W650" s="31"/>
      <c r="X650" s="31"/>
      <c r="Y650" s="31"/>
      <c r="Z650" s="31"/>
    </row>
    <row r="651" spans="1:26" ht="18" customHeight="1">
      <c r="A651" s="31"/>
      <c r="B651" s="11"/>
      <c r="C651" s="2"/>
      <c r="D651" s="24"/>
      <c r="E651" s="24"/>
      <c r="F651" s="24"/>
      <c r="G651" s="11"/>
      <c r="H651" s="31"/>
      <c r="I651" s="31"/>
      <c r="J651" s="31"/>
      <c r="K651" s="31"/>
      <c r="L651" s="31"/>
      <c r="M651" s="31"/>
      <c r="N651" s="31"/>
      <c r="O651" s="31"/>
      <c r="P651" s="31"/>
      <c r="Q651" s="31"/>
      <c r="R651" s="31"/>
      <c r="S651" s="31"/>
      <c r="T651" s="31"/>
      <c r="U651" s="31"/>
      <c r="V651" s="31"/>
      <c r="W651" s="31"/>
      <c r="X651" s="31"/>
      <c r="Y651" s="31"/>
      <c r="Z651" s="31"/>
    </row>
    <row r="652" spans="1:26" ht="18" customHeight="1">
      <c r="A652" s="31"/>
      <c r="B652" s="11"/>
      <c r="C652" s="2"/>
      <c r="D652" s="24"/>
      <c r="E652" s="24"/>
      <c r="F652" s="24"/>
      <c r="G652" s="11"/>
      <c r="H652" s="31"/>
      <c r="I652" s="31"/>
      <c r="J652" s="31"/>
      <c r="K652" s="31"/>
      <c r="L652" s="31"/>
      <c r="M652" s="31"/>
      <c r="N652" s="31"/>
      <c r="O652" s="31"/>
      <c r="P652" s="31"/>
      <c r="Q652" s="31"/>
      <c r="R652" s="31"/>
      <c r="S652" s="31"/>
      <c r="T652" s="31"/>
      <c r="U652" s="31"/>
      <c r="V652" s="31"/>
      <c r="W652" s="31"/>
      <c r="X652" s="31"/>
      <c r="Y652" s="31"/>
      <c r="Z652" s="31"/>
    </row>
    <row r="653" spans="1:26" ht="18" customHeight="1">
      <c r="A653" s="31"/>
      <c r="B653" s="11"/>
      <c r="C653" s="2"/>
      <c r="D653" s="24"/>
      <c r="E653" s="24"/>
      <c r="F653" s="24"/>
      <c r="G653" s="11"/>
      <c r="H653" s="31"/>
      <c r="I653" s="31"/>
      <c r="J653" s="31"/>
      <c r="K653" s="31"/>
      <c r="L653" s="31"/>
      <c r="M653" s="31"/>
      <c r="N653" s="31"/>
      <c r="O653" s="31"/>
      <c r="P653" s="31"/>
      <c r="Q653" s="31"/>
      <c r="R653" s="31"/>
      <c r="S653" s="31"/>
      <c r="T653" s="31"/>
      <c r="U653" s="31"/>
      <c r="V653" s="31"/>
      <c r="W653" s="31"/>
      <c r="X653" s="31"/>
      <c r="Y653" s="31"/>
      <c r="Z653" s="31"/>
    </row>
    <row r="654" spans="1:26" ht="18" customHeight="1">
      <c r="A654" s="31"/>
      <c r="B654" s="11"/>
      <c r="C654" s="2"/>
      <c r="D654" s="24"/>
      <c r="E654" s="24"/>
      <c r="F654" s="24"/>
      <c r="G654" s="11"/>
      <c r="H654" s="31"/>
      <c r="I654" s="31"/>
      <c r="J654" s="31"/>
      <c r="K654" s="31"/>
      <c r="L654" s="31"/>
      <c r="M654" s="31"/>
      <c r="N654" s="31"/>
      <c r="O654" s="31"/>
      <c r="P654" s="31"/>
      <c r="Q654" s="31"/>
      <c r="R654" s="31"/>
      <c r="S654" s="31"/>
      <c r="T654" s="31"/>
      <c r="U654" s="31"/>
      <c r="V654" s="31"/>
      <c r="W654" s="31"/>
      <c r="X654" s="31"/>
      <c r="Y654" s="31"/>
      <c r="Z654" s="31"/>
    </row>
    <row r="655" spans="1:26" ht="18" customHeight="1">
      <c r="A655" s="31"/>
      <c r="B655" s="11"/>
      <c r="C655" s="2"/>
      <c r="D655" s="24"/>
      <c r="E655" s="24"/>
      <c r="F655" s="24"/>
      <c r="G655" s="11"/>
      <c r="H655" s="31"/>
      <c r="I655" s="31"/>
      <c r="J655" s="31"/>
      <c r="K655" s="31"/>
      <c r="L655" s="31"/>
      <c r="M655" s="31"/>
      <c r="N655" s="31"/>
      <c r="O655" s="31"/>
      <c r="P655" s="31"/>
      <c r="Q655" s="31"/>
      <c r="R655" s="31"/>
      <c r="S655" s="31"/>
      <c r="T655" s="31"/>
      <c r="U655" s="31"/>
      <c r="V655" s="31"/>
      <c r="W655" s="31"/>
      <c r="X655" s="31"/>
      <c r="Y655" s="31"/>
      <c r="Z655" s="31"/>
    </row>
    <row r="656" spans="1:26" ht="18" customHeight="1">
      <c r="A656" s="31"/>
      <c r="B656" s="11"/>
      <c r="C656" s="2"/>
      <c r="D656" s="24"/>
      <c r="E656" s="24"/>
      <c r="F656" s="24"/>
      <c r="G656" s="11"/>
      <c r="H656" s="31"/>
      <c r="I656" s="31"/>
      <c r="J656" s="31"/>
      <c r="K656" s="31"/>
      <c r="L656" s="31"/>
      <c r="M656" s="31"/>
      <c r="N656" s="31"/>
      <c r="O656" s="31"/>
      <c r="P656" s="31"/>
      <c r="Q656" s="31"/>
      <c r="R656" s="31"/>
      <c r="S656" s="31"/>
      <c r="T656" s="31"/>
      <c r="U656" s="31"/>
      <c r="V656" s="31"/>
      <c r="W656" s="31"/>
      <c r="X656" s="31"/>
      <c r="Y656" s="31"/>
      <c r="Z656" s="31"/>
    </row>
    <row r="657" spans="1:26" ht="18" customHeight="1">
      <c r="A657" s="31"/>
      <c r="B657" s="11"/>
      <c r="C657" s="2"/>
      <c r="D657" s="24"/>
      <c r="E657" s="24"/>
      <c r="F657" s="24"/>
      <c r="G657" s="11"/>
      <c r="H657" s="31"/>
      <c r="I657" s="31"/>
      <c r="J657" s="31"/>
      <c r="K657" s="31"/>
      <c r="L657" s="31"/>
      <c r="M657" s="31"/>
      <c r="N657" s="31"/>
      <c r="O657" s="31"/>
      <c r="P657" s="31"/>
      <c r="Q657" s="31"/>
      <c r="R657" s="31"/>
      <c r="S657" s="31"/>
      <c r="T657" s="31"/>
      <c r="U657" s="31"/>
      <c r="V657" s="31"/>
      <c r="W657" s="31"/>
      <c r="X657" s="31"/>
      <c r="Y657" s="31"/>
      <c r="Z657" s="31"/>
    </row>
    <row r="658" spans="1:26" ht="18" customHeight="1">
      <c r="A658" s="31"/>
      <c r="B658" s="11"/>
      <c r="C658" s="2"/>
      <c r="D658" s="24"/>
      <c r="E658" s="24"/>
      <c r="F658" s="24"/>
      <c r="G658" s="11"/>
      <c r="H658" s="31"/>
      <c r="I658" s="31"/>
      <c r="J658" s="31"/>
      <c r="K658" s="31"/>
      <c r="L658" s="31"/>
      <c r="M658" s="31"/>
      <c r="N658" s="31"/>
      <c r="O658" s="31"/>
      <c r="P658" s="31"/>
      <c r="Q658" s="31"/>
      <c r="R658" s="31"/>
      <c r="S658" s="31"/>
      <c r="T658" s="31"/>
      <c r="U658" s="31"/>
      <c r="V658" s="31"/>
      <c r="W658" s="31"/>
      <c r="X658" s="31"/>
      <c r="Y658" s="31"/>
      <c r="Z658" s="31"/>
    </row>
    <row r="659" spans="1:26" ht="18" customHeight="1">
      <c r="A659" s="31"/>
      <c r="B659" s="11"/>
      <c r="C659" s="2"/>
      <c r="D659" s="24"/>
      <c r="E659" s="24"/>
      <c r="F659" s="24"/>
      <c r="G659" s="11"/>
      <c r="H659" s="31"/>
      <c r="I659" s="31"/>
      <c r="J659" s="31"/>
      <c r="K659" s="31"/>
      <c r="L659" s="31"/>
      <c r="M659" s="31"/>
      <c r="N659" s="31"/>
      <c r="O659" s="31"/>
      <c r="P659" s="31"/>
      <c r="Q659" s="31"/>
      <c r="R659" s="31"/>
      <c r="S659" s="31"/>
      <c r="T659" s="31"/>
      <c r="U659" s="31"/>
      <c r="V659" s="31"/>
      <c r="W659" s="31"/>
      <c r="X659" s="31"/>
      <c r="Y659" s="31"/>
      <c r="Z659" s="31"/>
    </row>
    <row r="660" spans="1:26" ht="18" customHeight="1">
      <c r="A660" s="31"/>
      <c r="B660" s="11"/>
      <c r="C660" s="2"/>
      <c r="D660" s="24"/>
      <c r="E660" s="24"/>
      <c r="F660" s="24"/>
      <c r="G660" s="11"/>
      <c r="H660" s="31"/>
      <c r="I660" s="31"/>
      <c r="J660" s="31"/>
      <c r="K660" s="31"/>
      <c r="L660" s="31"/>
      <c r="M660" s="31"/>
      <c r="N660" s="31"/>
      <c r="O660" s="31"/>
      <c r="P660" s="31"/>
      <c r="Q660" s="31"/>
      <c r="R660" s="31"/>
      <c r="S660" s="31"/>
      <c r="T660" s="31"/>
      <c r="U660" s="31"/>
      <c r="V660" s="31"/>
      <c r="W660" s="31"/>
      <c r="X660" s="31"/>
      <c r="Y660" s="31"/>
      <c r="Z660" s="31"/>
    </row>
    <row r="661" spans="1:26" ht="18" customHeight="1">
      <c r="A661" s="31"/>
      <c r="B661" s="11"/>
      <c r="C661" s="2"/>
      <c r="D661" s="24"/>
      <c r="E661" s="24"/>
      <c r="F661" s="24"/>
      <c r="G661" s="11"/>
      <c r="H661" s="31"/>
      <c r="I661" s="31"/>
      <c r="J661" s="31"/>
      <c r="K661" s="31"/>
      <c r="L661" s="31"/>
      <c r="M661" s="31"/>
      <c r="N661" s="31"/>
      <c r="O661" s="31"/>
      <c r="P661" s="31"/>
      <c r="Q661" s="31"/>
      <c r="R661" s="31"/>
      <c r="S661" s="31"/>
      <c r="T661" s="31"/>
      <c r="U661" s="31"/>
      <c r="V661" s="31"/>
      <c r="W661" s="31"/>
      <c r="X661" s="31"/>
      <c r="Y661" s="31"/>
      <c r="Z661" s="31"/>
    </row>
    <row r="662" spans="1:26" ht="18" customHeight="1">
      <c r="A662" s="31"/>
      <c r="B662" s="11"/>
      <c r="C662" s="2"/>
      <c r="D662" s="24"/>
      <c r="E662" s="24"/>
      <c r="F662" s="24"/>
      <c r="G662" s="11"/>
      <c r="H662" s="31"/>
      <c r="I662" s="31"/>
      <c r="J662" s="31"/>
      <c r="K662" s="31"/>
      <c r="L662" s="31"/>
      <c r="M662" s="31"/>
      <c r="N662" s="31"/>
      <c r="O662" s="31"/>
      <c r="P662" s="31"/>
      <c r="Q662" s="31"/>
      <c r="R662" s="31"/>
      <c r="S662" s="31"/>
      <c r="T662" s="31"/>
      <c r="U662" s="31"/>
      <c r="V662" s="31"/>
      <c r="W662" s="31"/>
      <c r="X662" s="31"/>
      <c r="Y662" s="31"/>
      <c r="Z662" s="31"/>
    </row>
    <row r="663" spans="1:26" ht="18" customHeight="1">
      <c r="A663" s="31"/>
      <c r="B663" s="11"/>
      <c r="C663" s="2"/>
      <c r="D663" s="24"/>
      <c r="E663" s="24"/>
      <c r="F663" s="24"/>
      <c r="G663" s="11"/>
      <c r="H663" s="31"/>
      <c r="I663" s="31"/>
      <c r="J663" s="31"/>
      <c r="K663" s="31"/>
      <c r="L663" s="31"/>
      <c r="M663" s="31"/>
      <c r="N663" s="31"/>
      <c r="O663" s="31"/>
      <c r="P663" s="31"/>
      <c r="Q663" s="31"/>
      <c r="R663" s="31"/>
      <c r="S663" s="31"/>
      <c r="T663" s="31"/>
      <c r="U663" s="31"/>
      <c r="V663" s="31"/>
      <c r="W663" s="31"/>
      <c r="X663" s="31"/>
      <c r="Y663" s="31"/>
      <c r="Z663" s="31"/>
    </row>
    <row r="664" spans="1:26" ht="18" customHeight="1">
      <c r="A664" s="31"/>
      <c r="B664" s="11"/>
      <c r="C664" s="2"/>
      <c r="D664" s="24"/>
      <c r="E664" s="24"/>
      <c r="F664" s="24"/>
      <c r="G664" s="11"/>
      <c r="H664" s="31"/>
      <c r="I664" s="31"/>
      <c r="J664" s="31"/>
      <c r="K664" s="31"/>
      <c r="L664" s="31"/>
      <c r="M664" s="31"/>
      <c r="N664" s="31"/>
      <c r="O664" s="31"/>
      <c r="P664" s="31"/>
      <c r="Q664" s="31"/>
      <c r="R664" s="31"/>
      <c r="S664" s="31"/>
      <c r="T664" s="31"/>
      <c r="U664" s="31"/>
      <c r="V664" s="31"/>
      <c r="W664" s="31"/>
      <c r="X664" s="31"/>
      <c r="Y664" s="31"/>
      <c r="Z664" s="31"/>
    </row>
    <row r="665" spans="1:26" ht="18" customHeight="1">
      <c r="A665" s="31"/>
      <c r="B665" s="11"/>
      <c r="C665" s="2"/>
      <c r="D665" s="24"/>
      <c r="E665" s="24"/>
      <c r="F665" s="24"/>
      <c r="G665" s="11"/>
      <c r="H665" s="31"/>
      <c r="I665" s="31"/>
      <c r="J665" s="31"/>
      <c r="K665" s="31"/>
      <c r="L665" s="31"/>
      <c r="M665" s="31"/>
      <c r="N665" s="31"/>
      <c r="O665" s="31"/>
      <c r="P665" s="31"/>
      <c r="Q665" s="31"/>
      <c r="R665" s="31"/>
      <c r="S665" s="31"/>
      <c r="T665" s="31"/>
      <c r="U665" s="31"/>
      <c r="V665" s="31"/>
      <c r="W665" s="31"/>
      <c r="X665" s="31"/>
      <c r="Y665" s="31"/>
      <c r="Z665" s="31"/>
    </row>
    <row r="666" spans="1:26" ht="18" customHeight="1">
      <c r="A666" s="31"/>
      <c r="B666" s="11"/>
      <c r="C666" s="2"/>
      <c r="D666" s="24"/>
      <c r="E666" s="24"/>
      <c r="F666" s="24"/>
      <c r="G666" s="11"/>
      <c r="H666" s="31"/>
      <c r="I666" s="31"/>
      <c r="J666" s="31"/>
      <c r="K666" s="31"/>
      <c r="L666" s="31"/>
      <c r="M666" s="31"/>
      <c r="N666" s="31"/>
      <c r="O666" s="31"/>
      <c r="P666" s="31"/>
      <c r="Q666" s="31"/>
      <c r="R666" s="31"/>
      <c r="S666" s="31"/>
      <c r="T666" s="31"/>
      <c r="U666" s="31"/>
      <c r="V666" s="31"/>
      <c r="W666" s="31"/>
      <c r="X666" s="31"/>
      <c r="Y666" s="31"/>
      <c r="Z666" s="31"/>
    </row>
    <row r="667" spans="1:26" ht="18" customHeight="1">
      <c r="A667" s="31"/>
      <c r="B667" s="11"/>
      <c r="C667" s="2"/>
      <c r="D667" s="24"/>
      <c r="E667" s="24"/>
      <c r="F667" s="24"/>
      <c r="G667" s="11"/>
      <c r="H667" s="31"/>
      <c r="I667" s="31"/>
      <c r="J667" s="31"/>
      <c r="K667" s="31"/>
      <c r="L667" s="31"/>
      <c r="M667" s="31"/>
      <c r="N667" s="31"/>
      <c r="O667" s="31"/>
      <c r="P667" s="31"/>
      <c r="Q667" s="31"/>
      <c r="R667" s="31"/>
      <c r="S667" s="31"/>
      <c r="T667" s="31"/>
      <c r="U667" s="31"/>
      <c r="V667" s="31"/>
      <c r="W667" s="31"/>
      <c r="X667" s="31"/>
      <c r="Y667" s="31"/>
      <c r="Z667" s="31"/>
    </row>
    <row r="668" spans="1:26" ht="18" customHeight="1">
      <c r="A668" s="31"/>
      <c r="B668" s="11"/>
      <c r="C668" s="2"/>
      <c r="D668" s="24"/>
      <c r="E668" s="24"/>
      <c r="F668" s="24"/>
      <c r="G668" s="11"/>
      <c r="H668" s="31"/>
      <c r="I668" s="31"/>
      <c r="J668" s="31"/>
      <c r="K668" s="31"/>
      <c r="L668" s="31"/>
      <c r="M668" s="31"/>
      <c r="N668" s="31"/>
      <c r="O668" s="31"/>
      <c r="P668" s="31"/>
      <c r="Q668" s="31"/>
      <c r="R668" s="31"/>
      <c r="S668" s="31"/>
      <c r="T668" s="31"/>
      <c r="U668" s="31"/>
      <c r="V668" s="31"/>
      <c r="W668" s="31"/>
      <c r="X668" s="31"/>
      <c r="Y668" s="31"/>
      <c r="Z668" s="31"/>
    </row>
    <row r="669" spans="1:26" ht="18" customHeight="1">
      <c r="A669" s="31"/>
      <c r="B669" s="11"/>
      <c r="C669" s="2"/>
      <c r="D669" s="24"/>
      <c r="E669" s="24"/>
      <c r="F669" s="24"/>
      <c r="G669" s="11"/>
      <c r="H669" s="31"/>
      <c r="I669" s="31"/>
      <c r="J669" s="31"/>
      <c r="K669" s="31"/>
      <c r="L669" s="31"/>
      <c r="M669" s="31"/>
      <c r="N669" s="31"/>
      <c r="O669" s="31"/>
      <c r="P669" s="31"/>
      <c r="Q669" s="31"/>
      <c r="R669" s="31"/>
      <c r="S669" s="31"/>
      <c r="T669" s="31"/>
      <c r="U669" s="31"/>
      <c r="V669" s="31"/>
      <c r="W669" s="31"/>
      <c r="X669" s="31"/>
      <c r="Y669" s="31"/>
      <c r="Z669" s="31"/>
    </row>
    <row r="670" spans="1:26" ht="18" customHeight="1">
      <c r="A670" s="31"/>
      <c r="B670" s="11"/>
      <c r="C670" s="2"/>
      <c r="D670" s="24"/>
      <c r="E670" s="24"/>
      <c r="F670" s="24"/>
      <c r="G670" s="11"/>
      <c r="H670" s="31"/>
      <c r="I670" s="31"/>
      <c r="J670" s="31"/>
      <c r="K670" s="31"/>
      <c r="L670" s="31"/>
      <c r="M670" s="31"/>
      <c r="N670" s="31"/>
      <c r="O670" s="31"/>
      <c r="P670" s="31"/>
      <c r="Q670" s="31"/>
      <c r="R670" s="31"/>
      <c r="S670" s="31"/>
      <c r="T670" s="31"/>
      <c r="U670" s="31"/>
      <c r="V670" s="31"/>
      <c r="W670" s="31"/>
      <c r="X670" s="31"/>
      <c r="Y670" s="31"/>
      <c r="Z670" s="31"/>
    </row>
    <row r="671" spans="1:26" ht="18" customHeight="1">
      <c r="A671" s="31"/>
      <c r="B671" s="11"/>
      <c r="C671" s="2"/>
      <c r="D671" s="24"/>
      <c r="E671" s="24"/>
      <c r="F671" s="24"/>
      <c r="G671" s="11"/>
      <c r="H671" s="31"/>
      <c r="I671" s="31"/>
      <c r="J671" s="31"/>
      <c r="K671" s="31"/>
      <c r="L671" s="31"/>
      <c r="M671" s="31"/>
      <c r="N671" s="31"/>
      <c r="O671" s="31"/>
      <c r="P671" s="31"/>
      <c r="Q671" s="31"/>
      <c r="R671" s="31"/>
      <c r="S671" s="31"/>
      <c r="T671" s="31"/>
      <c r="U671" s="31"/>
      <c r="V671" s="31"/>
      <c r="W671" s="31"/>
      <c r="X671" s="31"/>
      <c r="Y671" s="31"/>
      <c r="Z671" s="31"/>
    </row>
    <row r="672" spans="1:26" ht="18" customHeight="1">
      <c r="A672" s="31"/>
      <c r="B672" s="11"/>
      <c r="C672" s="2"/>
      <c r="D672" s="24"/>
      <c r="E672" s="24"/>
      <c r="F672" s="24"/>
      <c r="G672" s="11"/>
      <c r="H672" s="31"/>
      <c r="I672" s="31"/>
      <c r="J672" s="31"/>
      <c r="K672" s="31"/>
      <c r="L672" s="31"/>
      <c r="M672" s="31"/>
      <c r="N672" s="31"/>
      <c r="O672" s="31"/>
      <c r="P672" s="31"/>
      <c r="Q672" s="31"/>
      <c r="R672" s="31"/>
      <c r="S672" s="31"/>
      <c r="T672" s="31"/>
      <c r="U672" s="31"/>
      <c r="V672" s="31"/>
      <c r="W672" s="31"/>
      <c r="X672" s="31"/>
      <c r="Y672" s="31"/>
      <c r="Z672" s="31"/>
    </row>
    <row r="673" spans="1:26" ht="18" customHeight="1">
      <c r="A673" s="31"/>
      <c r="B673" s="11"/>
      <c r="C673" s="2"/>
      <c r="D673" s="24"/>
      <c r="E673" s="24"/>
      <c r="F673" s="24"/>
      <c r="G673" s="11"/>
      <c r="H673" s="31"/>
      <c r="I673" s="31"/>
      <c r="J673" s="31"/>
      <c r="K673" s="31"/>
      <c r="L673" s="31"/>
      <c r="M673" s="31"/>
      <c r="N673" s="31"/>
      <c r="O673" s="31"/>
      <c r="P673" s="31"/>
      <c r="Q673" s="31"/>
      <c r="R673" s="31"/>
      <c r="S673" s="31"/>
      <c r="T673" s="31"/>
      <c r="U673" s="31"/>
      <c r="V673" s="31"/>
      <c r="W673" s="31"/>
      <c r="X673" s="31"/>
      <c r="Y673" s="31"/>
      <c r="Z673" s="31"/>
    </row>
    <row r="674" spans="1:26" ht="18" customHeight="1">
      <c r="A674" s="31"/>
      <c r="B674" s="11"/>
      <c r="C674" s="2"/>
      <c r="D674" s="24"/>
      <c r="E674" s="24"/>
      <c r="F674" s="24"/>
      <c r="G674" s="11"/>
      <c r="H674" s="31"/>
      <c r="I674" s="31"/>
      <c r="J674" s="31"/>
      <c r="K674" s="31"/>
      <c r="L674" s="31"/>
      <c r="M674" s="31"/>
      <c r="N674" s="31"/>
      <c r="O674" s="31"/>
      <c r="P674" s="31"/>
      <c r="Q674" s="31"/>
      <c r="R674" s="31"/>
      <c r="S674" s="31"/>
      <c r="T674" s="31"/>
      <c r="U674" s="31"/>
      <c r="V674" s="31"/>
      <c r="W674" s="31"/>
      <c r="X674" s="31"/>
      <c r="Y674" s="31"/>
      <c r="Z674" s="31"/>
    </row>
    <row r="675" spans="1:26" ht="18" customHeight="1">
      <c r="A675" s="31"/>
      <c r="B675" s="11"/>
      <c r="C675" s="2"/>
      <c r="D675" s="24"/>
      <c r="E675" s="24"/>
      <c r="F675" s="24"/>
      <c r="G675" s="11"/>
      <c r="H675" s="31"/>
      <c r="I675" s="31"/>
      <c r="J675" s="31"/>
      <c r="K675" s="31"/>
      <c r="L675" s="31"/>
      <c r="M675" s="31"/>
      <c r="N675" s="31"/>
      <c r="O675" s="31"/>
      <c r="P675" s="31"/>
      <c r="Q675" s="31"/>
      <c r="R675" s="31"/>
      <c r="S675" s="31"/>
      <c r="T675" s="31"/>
      <c r="U675" s="31"/>
      <c r="V675" s="31"/>
      <c r="W675" s="31"/>
      <c r="X675" s="31"/>
      <c r="Y675" s="31"/>
      <c r="Z675" s="31"/>
    </row>
    <row r="676" spans="1:26" ht="18" customHeight="1">
      <c r="A676" s="31"/>
      <c r="B676" s="11"/>
      <c r="C676" s="2"/>
      <c r="D676" s="24"/>
      <c r="E676" s="24"/>
      <c r="F676" s="24"/>
      <c r="G676" s="11"/>
      <c r="H676" s="31"/>
      <c r="I676" s="31"/>
      <c r="J676" s="31"/>
      <c r="K676" s="31"/>
      <c r="L676" s="31"/>
      <c r="M676" s="31"/>
      <c r="N676" s="31"/>
      <c r="O676" s="31"/>
      <c r="P676" s="31"/>
      <c r="Q676" s="31"/>
      <c r="R676" s="31"/>
      <c r="S676" s="31"/>
      <c r="T676" s="31"/>
      <c r="U676" s="31"/>
      <c r="V676" s="31"/>
      <c r="W676" s="31"/>
      <c r="X676" s="31"/>
      <c r="Y676" s="31"/>
      <c r="Z676" s="31"/>
    </row>
    <row r="677" spans="1:26" ht="18" customHeight="1">
      <c r="A677" s="31"/>
      <c r="B677" s="11"/>
      <c r="C677" s="2"/>
      <c r="D677" s="24"/>
      <c r="E677" s="24"/>
      <c r="F677" s="24"/>
      <c r="G677" s="11"/>
      <c r="H677" s="31"/>
      <c r="I677" s="31"/>
      <c r="J677" s="31"/>
      <c r="K677" s="31"/>
      <c r="L677" s="31"/>
      <c r="M677" s="31"/>
      <c r="N677" s="31"/>
      <c r="O677" s="31"/>
      <c r="P677" s="31"/>
      <c r="Q677" s="31"/>
      <c r="R677" s="31"/>
      <c r="S677" s="31"/>
      <c r="T677" s="31"/>
      <c r="U677" s="31"/>
      <c r="V677" s="31"/>
      <c r="W677" s="31"/>
      <c r="X677" s="31"/>
      <c r="Y677" s="31"/>
      <c r="Z677" s="31"/>
    </row>
    <row r="678" spans="1:26" ht="18" customHeight="1">
      <c r="A678" s="31"/>
      <c r="B678" s="11"/>
      <c r="C678" s="2"/>
      <c r="D678" s="24"/>
      <c r="E678" s="24"/>
      <c r="F678" s="24"/>
      <c r="G678" s="11"/>
      <c r="H678" s="31"/>
      <c r="I678" s="31"/>
      <c r="J678" s="31"/>
      <c r="K678" s="31"/>
      <c r="L678" s="31"/>
      <c r="M678" s="31"/>
      <c r="N678" s="31"/>
      <c r="O678" s="31"/>
      <c r="P678" s="31"/>
      <c r="Q678" s="31"/>
      <c r="R678" s="31"/>
      <c r="S678" s="31"/>
      <c r="T678" s="31"/>
      <c r="U678" s="31"/>
      <c r="V678" s="31"/>
      <c r="W678" s="31"/>
      <c r="X678" s="31"/>
      <c r="Y678" s="31"/>
      <c r="Z678" s="31"/>
    </row>
    <row r="679" spans="1:26" ht="18" customHeight="1">
      <c r="A679" s="31"/>
      <c r="B679" s="11"/>
      <c r="C679" s="2"/>
      <c r="D679" s="24"/>
      <c r="E679" s="24"/>
      <c r="F679" s="24"/>
      <c r="G679" s="11"/>
      <c r="H679" s="31"/>
      <c r="I679" s="31"/>
      <c r="J679" s="31"/>
      <c r="K679" s="31"/>
      <c r="L679" s="31"/>
      <c r="M679" s="31"/>
      <c r="N679" s="31"/>
      <c r="O679" s="31"/>
      <c r="P679" s="31"/>
      <c r="Q679" s="31"/>
      <c r="R679" s="31"/>
      <c r="S679" s="31"/>
      <c r="T679" s="31"/>
      <c r="U679" s="31"/>
      <c r="V679" s="31"/>
      <c r="W679" s="31"/>
      <c r="X679" s="31"/>
      <c r="Y679" s="31"/>
      <c r="Z679" s="31"/>
    </row>
    <row r="680" spans="1:26" ht="18" customHeight="1">
      <c r="A680" s="31"/>
      <c r="B680" s="11"/>
      <c r="C680" s="2"/>
      <c r="D680" s="24"/>
      <c r="E680" s="24"/>
      <c r="F680" s="24"/>
      <c r="G680" s="11"/>
      <c r="H680" s="31"/>
      <c r="I680" s="31"/>
      <c r="J680" s="31"/>
      <c r="K680" s="31"/>
      <c r="L680" s="31"/>
      <c r="M680" s="31"/>
      <c r="N680" s="31"/>
      <c r="O680" s="31"/>
      <c r="P680" s="31"/>
      <c r="Q680" s="31"/>
      <c r="R680" s="31"/>
      <c r="S680" s="31"/>
      <c r="T680" s="31"/>
      <c r="U680" s="31"/>
      <c r="V680" s="31"/>
      <c r="W680" s="31"/>
      <c r="X680" s="31"/>
      <c r="Y680" s="31"/>
      <c r="Z680" s="31"/>
    </row>
    <row r="681" spans="1:26" ht="18" customHeight="1">
      <c r="A681" s="31"/>
      <c r="B681" s="11"/>
      <c r="C681" s="2"/>
      <c r="D681" s="24"/>
      <c r="E681" s="24"/>
      <c r="F681" s="24"/>
      <c r="G681" s="11"/>
      <c r="H681" s="31"/>
      <c r="I681" s="31"/>
      <c r="J681" s="31"/>
      <c r="K681" s="31"/>
      <c r="L681" s="31"/>
      <c r="M681" s="31"/>
      <c r="N681" s="31"/>
      <c r="O681" s="31"/>
      <c r="P681" s="31"/>
      <c r="Q681" s="31"/>
      <c r="R681" s="31"/>
      <c r="S681" s="31"/>
      <c r="T681" s="31"/>
      <c r="U681" s="31"/>
      <c r="V681" s="31"/>
      <c r="W681" s="31"/>
      <c r="X681" s="31"/>
      <c r="Y681" s="31"/>
      <c r="Z681" s="31"/>
    </row>
    <row r="682" spans="1:26" ht="18" customHeight="1">
      <c r="A682" s="31"/>
      <c r="B682" s="11"/>
      <c r="C682" s="2"/>
      <c r="D682" s="24"/>
      <c r="E682" s="24"/>
      <c r="F682" s="24"/>
      <c r="G682" s="11"/>
      <c r="H682" s="31"/>
      <c r="I682" s="31"/>
      <c r="J682" s="31"/>
      <c r="K682" s="31"/>
      <c r="L682" s="31"/>
      <c r="M682" s="31"/>
      <c r="N682" s="31"/>
      <c r="O682" s="31"/>
      <c r="P682" s="31"/>
      <c r="Q682" s="31"/>
      <c r="R682" s="31"/>
      <c r="S682" s="31"/>
      <c r="T682" s="31"/>
      <c r="U682" s="31"/>
      <c r="V682" s="31"/>
      <c r="W682" s="31"/>
      <c r="X682" s="31"/>
      <c r="Y682" s="31"/>
      <c r="Z682" s="31"/>
    </row>
    <row r="683" spans="1:26" ht="18" customHeight="1">
      <c r="A683" s="31"/>
      <c r="B683" s="11"/>
      <c r="C683" s="2"/>
      <c r="D683" s="24"/>
      <c r="E683" s="24"/>
      <c r="F683" s="24"/>
      <c r="G683" s="11"/>
      <c r="H683" s="31"/>
      <c r="I683" s="31"/>
      <c r="J683" s="31"/>
      <c r="K683" s="31"/>
      <c r="L683" s="31"/>
      <c r="M683" s="31"/>
      <c r="N683" s="31"/>
      <c r="O683" s="31"/>
      <c r="P683" s="31"/>
      <c r="Q683" s="31"/>
      <c r="R683" s="31"/>
      <c r="S683" s="31"/>
      <c r="T683" s="31"/>
      <c r="U683" s="31"/>
      <c r="V683" s="31"/>
      <c r="W683" s="31"/>
      <c r="X683" s="31"/>
      <c r="Y683" s="31"/>
      <c r="Z683" s="31"/>
    </row>
    <row r="684" spans="1:26" ht="18" customHeight="1">
      <c r="A684" s="31"/>
      <c r="B684" s="11"/>
      <c r="C684" s="2"/>
      <c r="D684" s="24"/>
      <c r="E684" s="24"/>
      <c r="F684" s="24"/>
      <c r="G684" s="11"/>
      <c r="H684" s="31"/>
      <c r="I684" s="31"/>
      <c r="J684" s="31"/>
      <c r="K684" s="31"/>
      <c r="L684" s="31"/>
      <c r="M684" s="31"/>
      <c r="N684" s="31"/>
      <c r="O684" s="31"/>
      <c r="P684" s="31"/>
      <c r="Q684" s="31"/>
      <c r="R684" s="31"/>
      <c r="S684" s="31"/>
      <c r="T684" s="31"/>
      <c r="U684" s="31"/>
      <c r="V684" s="31"/>
      <c r="W684" s="31"/>
      <c r="X684" s="31"/>
      <c r="Y684" s="31"/>
      <c r="Z684" s="31"/>
    </row>
    <row r="685" spans="1:26" ht="18" customHeight="1">
      <c r="A685" s="31"/>
      <c r="B685" s="11"/>
      <c r="C685" s="2"/>
      <c r="D685" s="24"/>
      <c r="E685" s="24"/>
      <c r="F685" s="24"/>
      <c r="G685" s="11"/>
      <c r="H685" s="31"/>
      <c r="I685" s="31"/>
      <c r="J685" s="31"/>
      <c r="K685" s="31"/>
      <c r="L685" s="31"/>
      <c r="M685" s="31"/>
      <c r="N685" s="31"/>
      <c r="O685" s="31"/>
      <c r="P685" s="31"/>
      <c r="Q685" s="31"/>
      <c r="R685" s="31"/>
      <c r="S685" s="31"/>
      <c r="T685" s="31"/>
      <c r="U685" s="31"/>
      <c r="V685" s="31"/>
      <c r="W685" s="31"/>
      <c r="X685" s="31"/>
      <c r="Y685" s="31"/>
      <c r="Z685" s="31"/>
    </row>
    <row r="686" spans="1:26" ht="18" customHeight="1">
      <c r="A686" s="31"/>
      <c r="B686" s="11"/>
      <c r="C686" s="2"/>
      <c r="D686" s="24"/>
      <c r="E686" s="24"/>
      <c r="F686" s="24"/>
      <c r="G686" s="11"/>
      <c r="H686" s="31"/>
      <c r="I686" s="31"/>
      <c r="J686" s="31"/>
      <c r="K686" s="31"/>
      <c r="L686" s="31"/>
      <c r="M686" s="31"/>
      <c r="N686" s="31"/>
      <c r="O686" s="31"/>
      <c r="P686" s="31"/>
      <c r="Q686" s="31"/>
      <c r="R686" s="31"/>
      <c r="S686" s="31"/>
      <c r="T686" s="31"/>
      <c r="U686" s="31"/>
      <c r="V686" s="31"/>
      <c r="W686" s="31"/>
      <c r="X686" s="31"/>
      <c r="Y686" s="31"/>
      <c r="Z686" s="31"/>
    </row>
    <row r="687" spans="1:26" ht="18" customHeight="1">
      <c r="A687" s="31"/>
      <c r="B687" s="11"/>
      <c r="C687" s="2"/>
      <c r="D687" s="24"/>
      <c r="E687" s="24"/>
      <c r="F687" s="24"/>
      <c r="G687" s="11"/>
      <c r="H687" s="31"/>
      <c r="I687" s="31"/>
      <c r="J687" s="31"/>
      <c r="K687" s="31"/>
      <c r="L687" s="31"/>
      <c r="M687" s="31"/>
      <c r="N687" s="31"/>
      <c r="O687" s="31"/>
      <c r="P687" s="31"/>
      <c r="Q687" s="31"/>
      <c r="R687" s="31"/>
      <c r="S687" s="31"/>
      <c r="T687" s="31"/>
      <c r="U687" s="31"/>
      <c r="V687" s="31"/>
      <c r="W687" s="31"/>
      <c r="X687" s="31"/>
      <c r="Y687" s="31"/>
      <c r="Z687" s="31"/>
    </row>
    <row r="688" spans="1:26" ht="18" customHeight="1">
      <c r="A688" s="31"/>
      <c r="B688" s="11"/>
      <c r="C688" s="2"/>
      <c r="D688" s="24"/>
      <c r="E688" s="24"/>
      <c r="F688" s="24"/>
      <c r="G688" s="11"/>
      <c r="H688" s="31"/>
      <c r="I688" s="31"/>
      <c r="J688" s="31"/>
      <c r="K688" s="31"/>
      <c r="L688" s="31"/>
      <c r="M688" s="31"/>
      <c r="N688" s="31"/>
      <c r="O688" s="31"/>
      <c r="P688" s="31"/>
      <c r="Q688" s="31"/>
      <c r="R688" s="31"/>
      <c r="S688" s="31"/>
      <c r="T688" s="31"/>
      <c r="U688" s="31"/>
      <c r="V688" s="31"/>
      <c r="W688" s="31"/>
      <c r="X688" s="31"/>
      <c r="Y688" s="31"/>
      <c r="Z688" s="31"/>
    </row>
    <row r="689" spans="1:26" ht="18" customHeight="1">
      <c r="A689" s="31"/>
      <c r="B689" s="11"/>
      <c r="C689" s="2"/>
      <c r="D689" s="24"/>
      <c r="E689" s="24"/>
      <c r="F689" s="24"/>
      <c r="G689" s="11"/>
      <c r="H689" s="31"/>
      <c r="I689" s="31"/>
      <c r="J689" s="31"/>
      <c r="K689" s="31"/>
      <c r="L689" s="31"/>
      <c r="M689" s="31"/>
      <c r="N689" s="31"/>
      <c r="O689" s="31"/>
      <c r="P689" s="31"/>
      <c r="Q689" s="31"/>
      <c r="R689" s="31"/>
      <c r="S689" s="31"/>
      <c r="T689" s="31"/>
      <c r="U689" s="31"/>
      <c r="V689" s="31"/>
      <c r="W689" s="31"/>
      <c r="X689" s="31"/>
      <c r="Y689" s="31"/>
      <c r="Z689" s="31"/>
    </row>
    <row r="690" spans="1:26" ht="18" customHeight="1">
      <c r="A690" s="31"/>
      <c r="B690" s="11"/>
      <c r="C690" s="2"/>
      <c r="D690" s="24"/>
      <c r="E690" s="24"/>
      <c r="F690" s="24"/>
      <c r="G690" s="11"/>
      <c r="H690" s="31"/>
      <c r="I690" s="31"/>
      <c r="J690" s="31"/>
      <c r="K690" s="31"/>
      <c r="L690" s="31"/>
      <c r="M690" s="31"/>
      <c r="N690" s="31"/>
      <c r="O690" s="31"/>
      <c r="P690" s="31"/>
      <c r="Q690" s="31"/>
      <c r="R690" s="31"/>
      <c r="S690" s="31"/>
      <c r="T690" s="31"/>
      <c r="U690" s="31"/>
      <c r="V690" s="31"/>
      <c r="W690" s="31"/>
      <c r="X690" s="31"/>
      <c r="Y690" s="31"/>
      <c r="Z690" s="31"/>
    </row>
    <row r="691" spans="1:26" ht="18" customHeight="1">
      <c r="A691" s="31"/>
      <c r="B691" s="11"/>
      <c r="C691" s="2"/>
      <c r="D691" s="24"/>
      <c r="E691" s="24"/>
      <c r="F691" s="24"/>
      <c r="G691" s="11"/>
      <c r="H691" s="31"/>
      <c r="I691" s="31"/>
      <c r="J691" s="31"/>
      <c r="K691" s="31"/>
      <c r="L691" s="31"/>
      <c r="M691" s="31"/>
      <c r="N691" s="31"/>
      <c r="O691" s="31"/>
      <c r="P691" s="31"/>
      <c r="Q691" s="31"/>
      <c r="R691" s="31"/>
      <c r="S691" s="31"/>
      <c r="T691" s="31"/>
      <c r="U691" s="31"/>
      <c r="V691" s="31"/>
      <c r="W691" s="31"/>
      <c r="X691" s="31"/>
      <c r="Y691" s="31"/>
      <c r="Z691" s="31"/>
    </row>
    <row r="692" spans="1:26" ht="18" customHeight="1">
      <c r="A692" s="31"/>
      <c r="B692" s="11"/>
      <c r="C692" s="2"/>
      <c r="D692" s="24"/>
      <c r="E692" s="24"/>
      <c r="F692" s="24"/>
      <c r="G692" s="11"/>
      <c r="H692" s="31"/>
      <c r="I692" s="31"/>
      <c r="J692" s="31"/>
      <c r="K692" s="31"/>
      <c r="L692" s="31"/>
      <c r="M692" s="31"/>
      <c r="N692" s="31"/>
      <c r="O692" s="31"/>
      <c r="P692" s="31"/>
      <c r="Q692" s="31"/>
      <c r="R692" s="31"/>
      <c r="S692" s="31"/>
      <c r="T692" s="31"/>
      <c r="U692" s="31"/>
      <c r="V692" s="31"/>
      <c r="W692" s="31"/>
      <c r="X692" s="31"/>
      <c r="Y692" s="31"/>
      <c r="Z692" s="31"/>
    </row>
    <row r="693" spans="1:26" ht="18" customHeight="1">
      <c r="A693" s="31"/>
      <c r="B693" s="11"/>
      <c r="C693" s="2"/>
      <c r="D693" s="24"/>
      <c r="E693" s="24"/>
      <c r="F693" s="24"/>
      <c r="G693" s="11"/>
      <c r="H693" s="31"/>
      <c r="I693" s="31"/>
      <c r="J693" s="31"/>
      <c r="K693" s="31"/>
      <c r="L693" s="31"/>
      <c r="M693" s="31"/>
      <c r="N693" s="31"/>
      <c r="O693" s="31"/>
      <c r="P693" s="31"/>
      <c r="Q693" s="31"/>
      <c r="R693" s="31"/>
      <c r="S693" s="31"/>
      <c r="T693" s="31"/>
      <c r="U693" s="31"/>
      <c r="V693" s="31"/>
      <c r="W693" s="31"/>
      <c r="X693" s="31"/>
      <c r="Y693" s="31"/>
      <c r="Z693" s="31"/>
    </row>
    <row r="694" spans="1:26" ht="18" customHeight="1">
      <c r="A694" s="31"/>
      <c r="B694" s="11"/>
      <c r="C694" s="2"/>
      <c r="D694" s="24"/>
      <c r="E694" s="24"/>
      <c r="F694" s="24"/>
      <c r="G694" s="11"/>
      <c r="H694" s="31"/>
      <c r="I694" s="31"/>
      <c r="J694" s="31"/>
      <c r="K694" s="31"/>
      <c r="L694" s="31"/>
      <c r="M694" s="31"/>
      <c r="N694" s="31"/>
      <c r="O694" s="31"/>
      <c r="P694" s="31"/>
      <c r="Q694" s="31"/>
      <c r="R694" s="31"/>
      <c r="S694" s="31"/>
      <c r="T694" s="31"/>
      <c r="U694" s="31"/>
      <c r="V694" s="31"/>
      <c r="W694" s="31"/>
      <c r="X694" s="31"/>
      <c r="Y694" s="31"/>
      <c r="Z694" s="31"/>
    </row>
    <row r="695" spans="1:26" ht="18" customHeight="1">
      <c r="A695" s="31"/>
      <c r="B695" s="11"/>
      <c r="C695" s="2"/>
      <c r="D695" s="24"/>
      <c r="E695" s="24"/>
      <c r="F695" s="24"/>
      <c r="G695" s="11"/>
      <c r="H695" s="31"/>
      <c r="I695" s="31"/>
      <c r="J695" s="31"/>
      <c r="K695" s="31"/>
      <c r="L695" s="31"/>
      <c r="M695" s="31"/>
      <c r="N695" s="31"/>
      <c r="O695" s="31"/>
      <c r="P695" s="31"/>
      <c r="Q695" s="31"/>
      <c r="R695" s="31"/>
      <c r="S695" s="31"/>
      <c r="T695" s="31"/>
      <c r="U695" s="31"/>
      <c r="V695" s="31"/>
      <c r="W695" s="31"/>
      <c r="X695" s="31"/>
      <c r="Y695" s="31"/>
      <c r="Z695" s="31"/>
    </row>
    <row r="696" spans="1:26" ht="18" customHeight="1">
      <c r="A696" s="31"/>
      <c r="B696" s="11"/>
      <c r="C696" s="2"/>
      <c r="D696" s="24"/>
      <c r="E696" s="24"/>
      <c r="F696" s="24"/>
      <c r="G696" s="11"/>
      <c r="H696" s="31"/>
      <c r="I696" s="31"/>
      <c r="J696" s="31"/>
      <c r="K696" s="31"/>
      <c r="L696" s="31"/>
      <c r="M696" s="31"/>
      <c r="N696" s="31"/>
      <c r="O696" s="31"/>
      <c r="P696" s="31"/>
      <c r="Q696" s="31"/>
      <c r="R696" s="31"/>
      <c r="S696" s="31"/>
      <c r="T696" s="31"/>
      <c r="U696" s="31"/>
      <c r="V696" s="31"/>
      <c r="W696" s="31"/>
      <c r="X696" s="31"/>
      <c r="Y696" s="31"/>
      <c r="Z696" s="31"/>
    </row>
    <row r="697" spans="1:26" ht="18" customHeight="1">
      <c r="A697" s="31"/>
      <c r="B697" s="11"/>
      <c r="C697" s="2"/>
      <c r="D697" s="24"/>
      <c r="E697" s="24"/>
      <c r="F697" s="24"/>
      <c r="G697" s="11"/>
      <c r="H697" s="31"/>
      <c r="I697" s="31"/>
      <c r="J697" s="31"/>
      <c r="K697" s="31"/>
      <c r="L697" s="31"/>
      <c r="M697" s="31"/>
      <c r="N697" s="31"/>
      <c r="O697" s="31"/>
      <c r="P697" s="31"/>
      <c r="Q697" s="31"/>
      <c r="R697" s="31"/>
      <c r="S697" s="31"/>
      <c r="T697" s="31"/>
      <c r="U697" s="31"/>
      <c r="V697" s="31"/>
      <c r="W697" s="31"/>
      <c r="X697" s="31"/>
      <c r="Y697" s="31"/>
      <c r="Z697" s="31"/>
    </row>
    <row r="698" spans="1:26" ht="18" customHeight="1">
      <c r="A698" s="31"/>
      <c r="B698" s="11"/>
      <c r="C698" s="2"/>
      <c r="D698" s="24"/>
      <c r="E698" s="24"/>
      <c r="F698" s="24"/>
      <c r="G698" s="11"/>
      <c r="H698" s="31"/>
      <c r="I698" s="31"/>
      <c r="J698" s="31"/>
      <c r="K698" s="31"/>
      <c r="L698" s="31"/>
      <c r="M698" s="31"/>
      <c r="N698" s="31"/>
      <c r="O698" s="31"/>
      <c r="P698" s="31"/>
      <c r="Q698" s="31"/>
      <c r="R698" s="31"/>
      <c r="S698" s="31"/>
      <c r="T698" s="31"/>
      <c r="U698" s="31"/>
      <c r="V698" s="31"/>
      <c r="W698" s="31"/>
      <c r="X698" s="31"/>
      <c r="Y698" s="31"/>
      <c r="Z698" s="31"/>
    </row>
    <row r="699" spans="1:26" ht="18" customHeight="1">
      <c r="A699" s="31"/>
      <c r="B699" s="11"/>
      <c r="C699" s="2"/>
      <c r="D699" s="24"/>
      <c r="E699" s="24"/>
      <c r="F699" s="24"/>
      <c r="G699" s="11"/>
      <c r="H699" s="31"/>
      <c r="I699" s="31"/>
      <c r="J699" s="31"/>
      <c r="K699" s="31"/>
      <c r="L699" s="31"/>
      <c r="M699" s="31"/>
      <c r="N699" s="31"/>
      <c r="O699" s="31"/>
      <c r="P699" s="31"/>
      <c r="Q699" s="31"/>
      <c r="R699" s="31"/>
      <c r="S699" s="31"/>
      <c r="T699" s="31"/>
      <c r="U699" s="31"/>
      <c r="V699" s="31"/>
      <c r="W699" s="31"/>
      <c r="X699" s="31"/>
      <c r="Y699" s="31"/>
      <c r="Z699" s="31"/>
    </row>
    <row r="700" spans="1:26" ht="18" customHeight="1">
      <c r="A700" s="31"/>
      <c r="B700" s="11"/>
      <c r="C700" s="2"/>
      <c r="D700" s="24"/>
      <c r="E700" s="24"/>
      <c r="F700" s="24"/>
      <c r="G700" s="11"/>
      <c r="H700" s="31"/>
      <c r="I700" s="31"/>
      <c r="J700" s="31"/>
      <c r="K700" s="31"/>
      <c r="L700" s="31"/>
      <c r="M700" s="31"/>
      <c r="N700" s="31"/>
      <c r="O700" s="31"/>
      <c r="P700" s="31"/>
      <c r="Q700" s="31"/>
      <c r="R700" s="31"/>
      <c r="S700" s="31"/>
      <c r="T700" s="31"/>
      <c r="U700" s="31"/>
      <c r="V700" s="31"/>
      <c r="W700" s="31"/>
      <c r="X700" s="31"/>
      <c r="Y700" s="31"/>
      <c r="Z700" s="31"/>
    </row>
    <row r="701" spans="1:26" ht="18" customHeight="1">
      <c r="A701" s="31"/>
      <c r="B701" s="11"/>
      <c r="C701" s="2"/>
      <c r="D701" s="24"/>
      <c r="E701" s="24"/>
      <c r="F701" s="24"/>
      <c r="G701" s="11"/>
      <c r="H701" s="31"/>
      <c r="I701" s="31"/>
      <c r="J701" s="31"/>
      <c r="K701" s="31"/>
      <c r="L701" s="31"/>
      <c r="M701" s="31"/>
      <c r="N701" s="31"/>
      <c r="O701" s="31"/>
      <c r="P701" s="31"/>
      <c r="Q701" s="31"/>
      <c r="R701" s="31"/>
      <c r="S701" s="31"/>
      <c r="T701" s="31"/>
      <c r="U701" s="31"/>
      <c r="V701" s="31"/>
      <c r="W701" s="31"/>
      <c r="X701" s="31"/>
      <c r="Y701" s="31"/>
      <c r="Z701" s="31"/>
    </row>
    <row r="702" spans="1:26" ht="18" customHeight="1">
      <c r="A702" s="31"/>
      <c r="B702" s="11"/>
      <c r="C702" s="2"/>
      <c r="D702" s="24"/>
      <c r="E702" s="24"/>
      <c r="F702" s="24"/>
      <c r="G702" s="11"/>
      <c r="H702" s="31"/>
      <c r="I702" s="31"/>
      <c r="J702" s="31"/>
      <c r="K702" s="31"/>
      <c r="L702" s="31"/>
      <c r="M702" s="31"/>
      <c r="N702" s="31"/>
      <c r="O702" s="31"/>
      <c r="P702" s="31"/>
      <c r="Q702" s="31"/>
      <c r="R702" s="31"/>
      <c r="S702" s="31"/>
      <c r="T702" s="31"/>
      <c r="U702" s="31"/>
      <c r="V702" s="31"/>
      <c r="W702" s="31"/>
      <c r="X702" s="31"/>
      <c r="Y702" s="31"/>
      <c r="Z702" s="31"/>
    </row>
    <row r="703" spans="1:26" ht="18" customHeight="1">
      <c r="A703" s="31"/>
      <c r="B703" s="11"/>
      <c r="C703" s="2"/>
      <c r="D703" s="24"/>
      <c r="E703" s="24"/>
      <c r="F703" s="24"/>
      <c r="G703" s="11"/>
      <c r="H703" s="31"/>
      <c r="I703" s="31"/>
      <c r="J703" s="31"/>
      <c r="K703" s="31"/>
      <c r="L703" s="31"/>
      <c r="M703" s="31"/>
      <c r="N703" s="31"/>
      <c r="O703" s="31"/>
      <c r="P703" s="31"/>
      <c r="Q703" s="31"/>
      <c r="R703" s="31"/>
      <c r="S703" s="31"/>
      <c r="T703" s="31"/>
      <c r="U703" s="31"/>
      <c r="V703" s="31"/>
      <c r="W703" s="31"/>
      <c r="X703" s="31"/>
      <c r="Y703" s="31"/>
      <c r="Z703" s="31"/>
    </row>
    <row r="704" spans="1:26" ht="18" customHeight="1">
      <c r="A704" s="31"/>
      <c r="B704" s="11"/>
      <c r="C704" s="2"/>
      <c r="D704" s="24"/>
      <c r="E704" s="24"/>
      <c r="F704" s="24"/>
      <c r="G704" s="11"/>
      <c r="H704" s="31"/>
      <c r="I704" s="31"/>
      <c r="J704" s="31"/>
      <c r="K704" s="31"/>
      <c r="L704" s="31"/>
      <c r="M704" s="31"/>
      <c r="N704" s="31"/>
      <c r="O704" s="31"/>
      <c r="P704" s="31"/>
      <c r="Q704" s="31"/>
      <c r="R704" s="31"/>
      <c r="S704" s="31"/>
      <c r="T704" s="31"/>
      <c r="U704" s="31"/>
      <c r="V704" s="31"/>
      <c r="W704" s="31"/>
      <c r="X704" s="31"/>
      <c r="Y704" s="31"/>
      <c r="Z704" s="31"/>
    </row>
    <row r="705" spans="1:26" ht="18" customHeight="1">
      <c r="A705" s="31"/>
      <c r="B705" s="11"/>
      <c r="C705" s="2"/>
      <c r="D705" s="24"/>
      <c r="E705" s="24"/>
      <c r="F705" s="24"/>
      <c r="G705" s="11"/>
      <c r="H705" s="31"/>
      <c r="I705" s="31"/>
      <c r="J705" s="31"/>
      <c r="K705" s="31"/>
      <c r="L705" s="31"/>
      <c r="M705" s="31"/>
      <c r="N705" s="31"/>
      <c r="O705" s="31"/>
      <c r="P705" s="31"/>
      <c r="Q705" s="31"/>
      <c r="R705" s="31"/>
      <c r="S705" s="31"/>
      <c r="T705" s="31"/>
      <c r="U705" s="31"/>
      <c r="V705" s="31"/>
      <c r="W705" s="31"/>
      <c r="X705" s="31"/>
      <c r="Y705" s="31"/>
      <c r="Z705" s="31"/>
    </row>
    <row r="706" spans="1:26" ht="18" customHeight="1">
      <c r="A706" s="31"/>
      <c r="B706" s="11"/>
      <c r="C706" s="2"/>
      <c r="D706" s="24"/>
      <c r="E706" s="24"/>
      <c r="F706" s="24"/>
      <c r="G706" s="11"/>
      <c r="H706" s="31"/>
      <c r="I706" s="31"/>
      <c r="J706" s="31"/>
      <c r="K706" s="31"/>
      <c r="L706" s="31"/>
      <c r="M706" s="31"/>
      <c r="N706" s="31"/>
      <c r="O706" s="31"/>
      <c r="P706" s="31"/>
      <c r="Q706" s="31"/>
      <c r="R706" s="31"/>
      <c r="S706" s="31"/>
      <c r="T706" s="31"/>
      <c r="U706" s="31"/>
      <c r="V706" s="31"/>
      <c r="W706" s="31"/>
      <c r="X706" s="31"/>
      <c r="Y706" s="31"/>
      <c r="Z706" s="31"/>
    </row>
    <row r="707" spans="1:26" ht="18" customHeight="1">
      <c r="A707" s="31"/>
      <c r="B707" s="11"/>
      <c r="C707" s="2"/>
      <c r="D707" s="24"/>
      <c r="E707" s="24"/>
      <c r="F707" s="24"/>
      <c r="G707" s="11"/>
      <c r="H707" s="31"/>
      <c r="I707" s="31"/>
      <c r="J707" s="31"/>
      <c r="K707" s="31"/>
      <c r="L707" s="31"/>
      <c r="M707" s="31"/>
      <c r="N707" s="31"/>
      <c r="O707" s="31"/>
      <c r="P707" s="31"/>
      <c r="Q707" s="31"/>
      <c r="R707" s="31"/>
      <c r="S707" s="31"/>
      <c r="T707" s="31"/>
      <c r="U707" s="31"/>
      <c r="V707" s="31"/>
      <c r="W707" s="31"/>
      <c r="X707" s="31"/>
      <c r="Y707" s="31"/>
      <c r="Z707" s="31"/>
    </row>
    <row r="708" spans="1:26" ht="18" customHeight="1">
      <c r="A708" s="31"/>
      <c r="B708" s="11"/>
      <c r="C708" s="2"/>
      <c r="D708" s="24"/>
      <c r="E708" s="24"/>
      <c r="F708" s="24"/>
      <c r="G708" s="11"/>
      <c r="H708" s="31"/>
      <c r="I708" s="31"/>
      <c r="J708" s="31"/>
      <c r="K708" s="31"/>
      <c r="L708" s="31"/>
      <c r="M708" s="31"/>
      <c r="N708" s="31"/>
      <c r="O708" s="31"/>
      <c r="P708" s="31"/>
      <c r="Q708" s="31"/>
      <c r="R708" s="31"/>
      <c r="S708" s="31"/>
      <c r="T708" s="31"/>
      <c r="U708" s="31"/>
      <c r="V708" s="31"/>
      <c r="W708" s="31"/>
      <c r="X708" s="31"/>
      <c r="Y708" s="31"/>
      <c r="Z708" s="31"/>
    </row>
    <row r="709" spans="1:26" ht="18" customHeight="1">
      <c r="A709" s="31"/>
      <c r="B709" s="11"/>
      <c r="C709" s="2"/>
      <c r="D709" s="24"/>
      <c r="E709" s="24"/>
      <c r="F709" s="24"/>
      <c r="G709" s="11"/>
      <c r="H709" s="31"/>
      <c r="I709" s="31"/>
      <c r="J709" s="31"/>
      <c r="K709" s="31"/>
      <c r="L709" s="31"/>
      <c r="M709" s="31"/>
      <c r="N709" s="31"/>
      <c r="O709" s="31"/>
      <c r="P709" s="31"/>
      <c r="Q709" s="31"/>
      <c r="R709" s="31"/>
      <c r="S709" s="31"/>
      <c r="T709" s="31"/>
      <c r="U709" s="31"/>
      <c r="V709" s="31"/>
      <c r="W709" s="31"/>
      <c r="X709" s="31"/>
      <c r="Y709" s="31"/>
      <c r="Z709" s="31"/>
    </row>
    <row r="710" spans="1:26" ht="18" customHeight="1">
      <c r="A710" s="31"/>
      <c r="B710" s="11"/>
      <c r="C710" s="2"/>
      <c r="D710" s="24"/>
      <c r="E710" s="24"/>
      <c r="F710" s="24"/>
      <c r="G710" s="11"/>
      <c r="H710" s="31"/>
      <c r="I710" s="31"/>
      <c r="J710" s="31"/>
      <c r="K710" s="31"/>
      <c r="L710" s="31"/>
      <c r="M710" s="31"/>
      <c r="N710" s="31"/>
      <c r="O710" s="31"/>
      <c r="P710" s="31"/>
      <c r="Q710" s="31"/>
      <c r="R710" s="31"/>
      <c r="S710" s="31"/>
      <c r="T710" s="31"/>
      <c r="U710" s="31"/>
      <c r="V710" s="31"/>
      <c r="W710" s="31"/>
      <c r="X710" s="31"/>
      <c r="Y710" s="31"/>
      <c r="Z710" s="31"/>
    </row>
    <row r="711" spans="1:26" ht="18" customHeight="1">
      <c r="A711" s="31"/>
      <c r="B711" s="11"/>
      <c r="C711" s="2"/>
      <c r="D711" s="24"/>
      <c r="E711" s="24"/>
      <c r="F711" s="24"/>
      <c r="G711" s="11"/>
      <c r="H711" s="31"/>
      <c r="I711" s="31"/>
      <c r="J711" s="31"/>
      <c r="K711" s="31"/>
      <c r="L711" s="31"/>
      <c r="M711" s="31"/>
      <c r="N711" s="31"/>
      <c r="O711" s="31"/>
      <c r="P711" s="31"/>
      <c r="Q711" s="31"/>
      <c r="R711" s="31"/>
      <c r="S711" s="31"/>
      <c r="T711" s="31"/>
      <c r="U711" s="31"/>
      <c r="V711" s="31"/>
      <c r="W711" s="31"/>
      <c r="X711" s="31"/>
      <c r="Y711" s="31"/>
      <c r="Z711" s="31"/>
    </row>
    <row r="712" spans="1:26" ht="18" customHeight="1">
      <c r="A712" s="31"/>
      <c r="B712" s="11"/>
      <c r="C712" s="2"/>
      <c r="D712" s="24"/>
      <c r="E712" s="24"/>
      <c r="F712" s="24"/>
      <c r="G712" s="11"/>
      <c r="H712" s="31"/>
      <c r="I712" s="31"/>
      <c r="J712" s="31"/>
      <c r="K712" s="31"/>
      <c r="L712" s="31"/>
      <c r="M712" s="31"/>
      <c r="N712" s="31"/>
      <c r="O712" s="31"/>
      <c r="P712" s="31"/>
      <c r="Q712" s="31"/>
      <c r="R712" s="31"/>
      <c r="S712" s="31"/>
      <c r="T712" s="31"/>
      <c r="U712" s="31"/>
      <c r="V712" s="31"/>
      <c r="W712" s="31"/>
      <c r="X712" s="31"/>
      <c r="Y712" s="31"/>
      <c r="Z712" s="31"/>
    </row>
    <row r="713" spans="1:26" ht="18" customHeight="1">
      <c r="A713" s="31"/>
      <c r="B713" s="11"/>
      <c r="C713" s="2"/>
      <c r="D713" s="24"/>
      <c r="E713" s="24"/>
      <c r="F713" s="24"/>
      <c r="G713" s="11"/>
      <c r="H713" s="31"/>
      <c r="I713" s="31"/>
      <c r="J713" s="31"/>
      <c r="K713" s="31"/>
      <c r="L713" s="31"/>
      <c r="M713" s="31"/>
      <c r="N713" s="31"/>
      <c r="O713" s="31"/>
      <c r="P713" s="31"/>
      <c r="Q713" s="31"/>
      <c r="R713" s="31"/>
      <c r="S713" s="31"/>
      <c r="T713" s="31"/>
      <c r="U713" s="31"/>
      <c r="V713" s="31"/>
      <c r="W713" s="31"/>
      <c r="X713" s="31"/>
      <c r="Y713" s="31"/>
      <c r="Z713" s="31"/>
    </row>
    <row r="714" spans="1:26" ht="18" customHeight="1">
      <c r="A714" s="31"/>
      <c r="B714" s="11"/>
      <c r="C714" s="2"/>
      <c r="D714" s="24"/>
      <c r="E714" s="24"/>
      <c r="F714" s="24"/>
      <c r="G714" s="11"/>
      <c r="H714" s="31"/>
      <c r="I714" s="31"/>
      <c r="J714" s="31"/>
      <c r="K714" s="31"/>
      <c r="L714" s="31"/>
      <c r="M714" s="31"/>
      <c r="N714" s="31"/>
      <c r="O714" s="31"/>
      <c r="P714" s="31"/>
      <c r="Q714" s="31"/>
      <c r="R714" s="31"/>
      <c r="S714" s="31"/>
      <c r="T714" s="31"/>
      <c r="U714" s="31"/>
      <c r="V714" s="31"/>
      <c r="W714" s="31"/>
      <c r="X714" s="31"/>
      <c r="Y714" s="31"/>
      <c r="Z714" s="31"/>
    </row>
    <row r="715" spans="1:26" ht="18" customHeight="1">
      <c r="A715" s="31"/>
      <c r="B715" s="11"/>
      <c r="C715" s="2"/>
      <c r="D715" s="24"/>
      <c r="E715" s="24"/>
      <c r="F715" s="24"/>
      <c r="G715" s="11"/>
      <c r="H715" s="31"/>
      <c r="I715" s="31"/>
      <c r="J715" s="31"/>
      <c r="K715" s="31"/>
      <c r="L715" s="31"/>
      <c r="M715" s="31"/>
      <c r="N715" s="31"/>
      <c r="O715" s="31"/>
      <c r="P715" s="31"/>
      <c r="Q715" s="31"/>
      <c r="R715" s="31"/>
      <c r="S715" s="31"/>
      <c r="T715" s="31"/>
      <c r="U715" s="31"/>
      <c r="V715" s="31"/>
      <c r="W715" s="31"/>
      <c r="X715" s="31"/>
      <c r="Y715" s="31"/>
      <c r="Z715" s="31"/>
    </row>
    <row r="716" spans="1:26" ht="18" customHeight="1">
      <c r="A716" s="31"/>
      <c r="B716" s="11"/>
      <c r="C716" s="2"/>
      <c r="D716" s="24"/>
      <c r="E716" s="24"/>
      <c r="F716" s="24"/>
      <c r="G716" s="11"/>
      <c r="H716" s="31"/>
      <c r="I716" s="31"/>
      <c r="J716" s="31"/>
      <c r="K716" s="31"/>
      <c r="L716" s="31"/>
      <c r="M716" s="31"/>
      <c r="N716" s="31"/>
      <c r="O716" s="31"/>
      <c r="P716" s="31"/>
      <c r="Q716" s="31"/>
      <c r="R716" s="31"/>
      <c r="S716" s="31"/>
      <c r="T716" s="31"/>
      <c r="U716" s="31"/>
      <c r="V716" s="31"/>
      <c r="W716" s="31"/>
      <c r="X716" s="31"/>
      <c r="Y716" s="31"/>
      <c r="Z716" s="31"/>
    </row>
    <row r="717" spans="1:26" ht="18" customHeight="1">
      <c r="A717" s="31"/>
      <c r="B717" s="11"/>
      <c r="C717" s="2"/>
      <c r="D717" s="24"/>
      <c r="E717" s="24"/>
      <c r="F717" s="24"/>
      <c r="G717" s="11"/>
      <c r="H717" s="31"/>
      <c r="I717" s="31"/>
      <c r="J717" s="31"/>
      <c r="K717" s="31"/>
      <c r="L717" s="31"/>
      <c r="M717" s="31"/>
      <c r="N717" s="31"/>
      <c r="O717" s="31"/>
      <c r="P717" s="31"/>
      <c r="Q717" s="31"/>
      <c r="R717" s="31"/>
      <c r="S717" s="31"/>
      <c r="T717" s="31"/>
      <c r="U717" s="31"/>
      <c r="V717" s="31"/>
      <c r="W717" s="31"/>
      <c r="X717" s="31"/>
      <c r="Y717" s="31"/>
      <c r="Z717" s="31"/>
    </row>
    <row r="718" spans="1:26" ht="18" customHeight="1">
      <c r="A718" s="31"/>
      <c r="B718" s="11"/>
      <c r="C718" s="2"/>
      <c r="D718" s="24"/>
      <c r="E718" s="24"/>
      <c r="F718" s="24"/>
      <c r="G718" s="11"/>
      <c r="H718" s="31"/>
      <c r="I718" s="31"/>
      <c r="J718" s="31"/>
      <c r="K718" s="31"/>
      <c r="L718" s="31"/>
      <c r="M718" s="31"/>
      <c r="N718" s="31"/>
      <c r="O718" s="31"/>
      <c r="P718" s="31"/>
      <c r="Q718" s="31"/>
      <c r="R718" s="31"/>
      <c r="S718" s="31"/>
      <c r="T718" s="31"/>
      <c r="U718" s="31"/>
      <c r="V718" s="31"/>
      <c r="W718" s="31"/>
      <c r="X718" s="31"/>
      <c r="Y718" s="31"/>
      <c r="Z718" s="31"/>
    </row>
    <row r="719" spans="1:26" ht="18" customHeight="1">
      <c r="A719" s="31"/>
      <c r="B719" s="11"/>
      <c r="C719" s="2"/>
      <c r="D719" s="24"/>
      <c r="E719" s="24"/>
      <c r="F719" s="24"/>
      <c r="G719" s="11"/>
      <c r="H719" s="31"/>
      <c r="I719" s="31"/>
      <c r="J719" s="31"/>
      <c r="K719" s="31"/>
      <c r="L719" s="31"/>
      <c r="M719" s="31"/>
      <c r="N719" s="31"/>
      <c r="O719" s="31"/>
      <c r="P719" s="31"/>
      <c r="Q719" s="31"/>
      <c r="R719" s="31"/>
      <c r="S719" s="31"/>
      <c r="T719" s="31"/>
      <c r="U719" s="31"/>
      <c r="V719" s="31"/>
      <c r="W719" s="31"/>
      <c r="X719" s="31"/>
      <c r="Y719" s="31"/>
      <c r="Z719" s="31"/>
    </row>
    <row r="720" spans="1:26" ht="18" customHeight="1">
      <c r="A720" s="31"/>
      <c r="B720" s="11"/>
      <c r="C720" s="2"/>
      <c r="D720" s="24"/>
      <c r="E720" s="24"/>
      <c r="F720" s="24"/>
      <c r="G720" s="11"/>
      <c r="H720" s="31"/>
      <c r="I720" s="31"/>
      <c r="J720" s="31"/>
      <c r="K720" s="31"/>
      <c r="L720" s="31"/>
      <c r="M720" s="31"/>
      <c r="N720" s="31"/>
      <c r="O720" s="31"/>
      <c r="P720" s="31"/>
      <c r="Q720" s="31"/>
      <c r="R720" s="31"/>
      <c r="S720" s="31"/>
      <c r="T720" s="31"/>
      <c r="U720" s="31"/>
      <c r="V720" s="31"/>
      <c r="W720" s="31"/>
      <c r="X720" s="31"/>
      <c r="Y720" s="31"/>
      <c r="Z720" s="31"/>
    </row>
    <row r="721" spans="1:26" ht="18" customHeight="1">
      <c r="A721" s="31"/>
      <c r="B721" s="11"/>
      <c r="C721" s="2"/>
      <c r="D721" s="24"/>
      <c r="E721" s="24"/>
      <c r="F721" s="24"/>
      <c r="G721" s="11"/>
      <c r="H721" s="31"/>
      <c r="I721" s="31"/>
      <c r="J721" s="31"/>
      <c r="K721" s="31"/>
      <c r="L721" s="31"/>
      <c r="M721" s="31"/>
      <c r="N721" s="31"/>
      <c r="O721" s="31"/>
      <c r="P721" s="31"/>
      <c r="Q721" s="31"/>
      <c r="R721" s="31"/>
      <c r="S721" s="31"/>
      <c r="T721" s="31"/>
      <c r="U721" s="31"/>
      <c r="V721" s="31"/>
      <c r="W721" s="31"/>
      <c r="X721" s="31"/>
      <c r="Y721" s="31"/>
      <c r="Z721" s="31"/>
    </row>
    <row r="722" spans="1:26" ht="18" customHeight="1">
      <c r="A722" s="31"/>
      <c r="B722" s="11"/>
      <c r="C722" s="2"/>
      <c r="D722" s="24"/>
      <c r="E722" s="24"/>
      <c r="F722" s="24"/>
      <c r="G722" s="11"/>
      <c r="H722" s="31"/>
      <c r="I722" s="31"/>
      <c r="J722" s="31"/>
      <c r="K722" s="31"/>
      <c r="L722" s="31"/>
      <c r="M722" s="31"/>
      <c r="N722" s="31"/>
      <c r="O722" s="31"/>
      <c r="P722" s="31"/>
      <c r="Q722" s="31"/>
      <c r="R722" s="31"/>
      <c r="S722" s="31"/>
      <c r="T722" s="31"/>
      <c r="U722" s="31"/>
      <c r="V722" s="31"/>
      <c r="W722" s="31"/>
      <c r="X722" s="31"/>
      <c r="Y722" s="31"/>
      <c r="Z722" s="31"/>
    </row>
    <row r="723" spans="1:26" ht="18" customHeight="1">
      <c r="A723" s="31"/>
      <c r="B723" s="11"/>
      <c r="C723" s="2"/>
      <c r="D723" s="24"/>
      <c r="E723" s="24"/>
      <c r="F723" s="24"/>
      <c r="G723" s="11"/>
      <c r="H723" s="31"/>
      <c r="I723" s="31"/>
      <c r="J723" s="31"/>
      <c r="K723" s="31"/>
      <c r="L723" s="31"/>
      <c r="M723" s="31"/>
      <c r="N723" s="31"/>
      <c r="O723" s="31"/>
      <c r="P723" s="31"/>
      <c r="Q723" s="31"/>
      <c r="R723" s="31"/>
      <c r="S723" s="31"/>
      <c r="T723" s="31"/>
      <c r="U723" s="31"/>
      <c r="V723" s="31"/>
      <c r="W723" s="31"/>
      <c r="X723" s="31"/>
      <c r="Y723" s="31"/>
      <c r="Z723" s="31"/>
    </row>
    <row r="724" spans="1:26" ht="18" customHeight="1">
      <c r="A724" s="31"/>
      <c r="B724" s="11"/>
      <c r="C724" s="2"/>
      <c r="D724" s="24"/>
      <c r="E724" s="24"/>
      <c r="F724" s="24"/>
      <c r="G724" s="11"/>
      <c r="H724" s="31"/>
      <c r="I724" s="31"/>
      <c r="J724" s="31"/>
      <c r="K724" s="31"/>
      <c r="L724" s="31"/>
      <c r="M724" s="31"/>
      <c r="N724" s="31"/>
      <c r="O724" s="31"/>
      <c r="P724" s="31"/>
      <c r="Q724" s="31"/>
      <c r="R724" s="31"/>
      <c r="S724" s="31"/>
      <c r="T724" s="31"/>
      <c r="U724" s="31"/>
      <c r="V724" s="31"/>
      <c r="W724" s="31"/>
      <c r="X724" s="31"/>
      <c r="Y724" s="31"/>
      <c r="Z724" s="31"/>
    </row>
    <row r="725" spans="1:26" ht="18" customHeight="1">
      <c r="A725" s="31"/>
      <c r="B725" s="11"/>
      <c r="C725" s="2"/>
      <c r="D725" s="24"/>
      <c r="E725" s="24"/>
      <c r="F725" s="24"/>
      <c r="G725" s="11"/>
      <c r="H725" s="31"/>
      <c r="I725" s="31"/>
      <c r="J725" s="31"/>
      <c r="K725" s="31"/>
      <c r="L725" s="31"/>
      <c r="M725" s="31"/>
      <c r="N725" s="31"/>
      <c r="O725" s="31"/>
      <c r="P725" s="31"/>
      <c r="Q725" s="31"/>
      <c r="R725" s="31"/>
      <c r="S725" s="31"/>
      <c r="T725" s="31"/>
      <c r="U725" s="31"/>
      <c r="V725" s="31"/>
      <c r="W725" s="31"/>
      <c r="X725" s="31"/>
      <c r="Y725" s="31"/>
      <c r="Z725" s="31"/>
    </row>
    <row r="726" spans="1:26" ht="18" customHeight="1">
      <c r="A726" s="31"/>
      <c r="B726" s="11"/>
      <c r="C726" s="2"/>
      <c r="D726" s="24"/>
      <c r="E726" s="24"/>
      <c r="F726" s="24"/>
      <c r="G726" s="11"/>
      <c r="H726" s="31"/>
      <c r="I726" s="31"/>
      <c r="J726" s="31"/>
      <c r="K726" s="31"/>
      <c r="L726" s="31"/>
      <c r="M726" s="31"/>
      <c r="N726" s="31"/>
      <c r="O726" s="31"/>
      <c r="P726" s="31"/>
      <c r="Q726" s="31"/>
      <c r="R726" s="31"/>
      <c r="S726" s="31"/>
      <c r="T726" s="31"/>
      <c r="U726" s="31"/>
      <c r="V726" s="31"/>
      <c r="W726" s="31"/>
      <c r="X726" s="31"/>
      <c r="Y726" s="31"/>
      <c r="Z726" s="31"/>
    </row>
    <row r="727" spans="1:26" ht="18" customHeight="1">
      <c r="A727" s="31"/>
      <c r="B727" s="11"/>
      <c r="C727" s="2"/>
      <c r="D727" s="24"/>
      <c r="E727" s="24"/>
      <c r="F727" s="24"/>
      <c r="G727" s="11"/>
      <c r="H727" s="31"/>
      <c r="I727" s="31"/>
      <c r="J727" s="31"/>
      <c r="K727" s="31"/>
      <c r="L727" s="31"/>
      <c r="M727" s="31"/>
      <c r="N727" s="31"/>
      <c r="O727" s="31"/>
      <c r="P727" s="31"/>
      <c r="Q727" s="31"/>
      <c r="R727" s="31"/>
      <c r="S727" s="31"/>
      <c r="T727" s="31"/>
      <c r="U727" s="31"/>
      <c r="V727" s="31"/>
      <c r="W727" s="31"/>
      <c r="X727" s="31"/>
      <c r="Y727" s="31"/>
      <c r="Z727" s="31"/>
    </row>
    <row r="728" spans="1:26" ht="18" customHeight="1">
      <c r="A728" s="31"/>
      <c r="B728" s="11"/>
      <c r="C728" s="2"/>
      <c r="D728" s="24"/>
      <c r="E728" s="24"/>
      <c r="F728" s="24"/>
      <c r="G728" s="11"/>
      <c r="H728" s="31"/>
      <c r="I728" s="31"/>
      <c r="J728" s="31"/>
      <c r="K728" s="31"/>
      <c r="L728" s="31"/>
      <c r="M728" s="31"/>
      <c r="N728" s="31"/>
      <c r="O728" s="31"/>
      <c r="P728" s="31"/>
      <c r="Q728" s="31"/>
      <c r="R728" s="31"/>
      <c r="S728" s="31"/>
      <c r="T728" s="31"/>
      <c r="U728" s="31"/>
      <c r="V728" s="31"/>
      <c r="W728" s="31"/>
      <c r="X728" s="31"/>
      <c r="Y728" s="31"/>
      <c r="Z728" s="31"/>
    </row>
    <row r="729" spans="1:26" ht="18" customHeight="1">
      <c r="A729" s="31"/>
      <c r="B729" s="11"/>
      <c r="C729" s="2"/>
      <c r="D729" s="24"/>
      <c r="E729" s="24"/>
      <c r="F729" s="24"/>
      <c r="G729" s="11"/>
      <c r="H729" s="31"/>
      <c r="I729" s="31"/>
      <c r="J729" s="31"/>
      <c r="K729" s="31"/>
      <c r="L729" s="31"/>
      <c r="M729" s="31"/>
      <c r="N729" s="31"/>
      <c r="O729" s="31"/>
      <c r="P729" s="31"/>
      <c r="Q729" s="31"/>
      <c r="R729" s="31"/>
      <c r="S729" s="31"/>
      <c r="T729" s="31"/>
      <c r="U729" s="31"/>
      <c r="V729" s="31"/>
      <c r="W729" s="31"/>
      <c r="X729" s="31"/>
      <c r="Y729" s="31"/>
      <c r="Z729" s="31"/>
    </row>
    <row r="730" spans="1:26" ht="18" customHeight="1">
      <c r="A730" s="31"/>
      <c r="B730" s="11"/>
      <c r="C730" s="2"/>
      <c r="D730" s="24"/>
      <c r="E730" s="24"/>
      <c r="F730" s="24"/>
      <c r="G730" s="11"/>
      <c r="H730" s="31"/>
      <c r="I730" s="31"/>
      <c r="J730" s="31"/>
      <c r="K730" s="31"/>
      <c r="L730" s="31"/>
      <c r="M730" s="31"/>
      <c r="N730" s="31"/>
      <c r="O730" s="31"/>
      <c r="P730" s="31"/>
      <c r="Q730" s="31"/>
      <c r="R730" s="31"/>
      <c r="S730" s="31"/>
      <c r="T730" s="31"/>
      <c r="U730" s="31"/>
      <c r="V730" s="31"/>
      <c r="W730" s="31"/>
      <c r="X730" s="31"/>
      <c r="Y730" s="31"/>
      <c r="Z730" s="31"/>
    </row>
    <row r="731" spans="1:26" ht="18" customHeight="1">
      <c r="A731" s="31"/>
      <c r="B731" s="11"/>
      <c r="C731" s="2"/>
      <c r="D731" s="24"/>
      <c r="E731" s="24"/>
      <c r="F731" s="24"/>
      <c r="G731" s="11"/>
      <c r="H731" s="31"/>
      <c r="I731" s="31"/>
      <c r="J731" s="31"/>
      <c r="K731" s="31"/>
      <c r="L731" s="31"/>
      <c r="M731" s="31"/>
      <c r="N731" s="31"/>
      <c r="O731" s="31"/>
      <c r="P731" s="31"/>
      <c r="Q731" s="31"/>
      <c r="R731" s="31"/>
      <c r="S731" s="31"/>
      <c r="T731" s="31"/>
      <c r="U731" s="31"/>
      <c r="V731" s="31"/>
      <c r="W731" s="31"/>
      <c r="X731" s="31"/>
      <c r="Y731" s="31"/>
      <c r="Z731" s="31"/>
    </row>
    <row r="732" spans="1:26" ht="18" customHeight="1">
      <c r="A732" s="31"/>
      <c r="B732" s="11"/>
      <c r="C732" s="2"/>
      <c r="D732" s="24"/>
      <c r="E732" s="24"/>
      <c r="F732" s="24"/>
      <c r="G732" s="11"/>
      <c r="H732" s="31"/>
      <c r="I732" s="31"/>
      <c r="J732" s="31"/>
      <c r="K732" s="31"/>
      <c r="L732" s="31"/>
      <c r="M732" s="31"/>
      <c r="N732" s="31"/>
      <c r="O732" s="31"/>
      <c r="P732" s="31"/>
      <c r="Q732" s="31"/>
      <c r="R732" s="31"/>
      <c r="S732" s="31"/>
      <c r="T732" s="31"/>
      <c r="U732" s="31"/>
      <c r="V732" s="31"/>
      <c r="W732" s="31"/>
      <c r="X732" s="31"/>
      <c r="Y732" s="31"/>
      <c r="Z732" s="31"/>
    </row>
    <row r="733" spans="1:26" ht="18" customHeight="1">
      <c r="A733" s="31"/>
      <c r="B733" s="11"/>
      <c r="C733" s="2"/>
      <c r="D733" s="24"/>
      <c r="E733" s="24"/>
      <c r="F733" s="24"/>
      <c r="G733" s="11"/>
      <c r="H733" s="31"/>
      <c r="I733" s="31"/>
      <c r="J733" s="31"/>
      <c r="K733" s="31"/>
      <c r="L733" s="31"/>
      <c r="M733" s="31"/>
      <c r="N733" s="31"/>
      <c r="O733" s="31"/>
      <c r="P733" s="31"/>
      <c r="Q733" s="31"/>
      <c r="R733" s="31"/>
      <c r="S733" s="31"/>
      <c r="T733" s="31"/>
      <c r="U733" s="31"/>
      <c r="V733" s="31"/>
      <c r="W733" s="31"/>
      <c r="X733" s="31"/>
      <c r="Y733" s="31"/>
      <c r="Z733" s="31"/>
    </row>
    <row r="734" spans="1:26" ht="18" customHeight="1">
      <c r="A734" s="31"/>
      <c r="B734" s="11"/>
      <c r="C734" s="2"/>
      <c r="D734" s="24"/>
      <c r="E734" s="24"/>
      <c r="F734" s="24"/>
      <c r="G734" s="11"/>
      <c r="H734" s="31"/>
      <c r="I734" s="31"/>
      <c r="J734" s="31"/>
      <c r="K734" s="31"/>
      <c r="L734" s="31"/>
      <c r="M734" s="31"/>
      <c r="N734" s="31"/>
      <c r="O734" s="31"/>
      <c r="P734" s="31"/>
      <c r="Q734" s="31"/>
      <c r="R734" s="31"/>
      <c r="S734" s="31"/>
      <c r="T734" s="31"/>
      <c r="U734" s="31"/>
      <c r="V734" s="31"/>
      <c r="W734" s="31"/>
      <c r="X734" s="31"/>
      <c r="Y734" s="31"/>
      <c r="Z734" s="31"/>
    </row>
    <row r="735" spans="1:26" ht="18" customHeight="1">
      <c r="A735" s="31"/>
      <c r="B735" s="11"/>
      <c r="C735" s="2"/>
      <c r="D735" s="24"/>
      <c r="E735" s="24"/>
      <c r="F735" s="24"/>
      <c r="G735" s="11"/>
      <c r="H735" s="31"/>
      <c r="I735" s="31"/>
      <c r="J735" s="31"/>
      <c r="K735" s="31"/>
      <c r="L735" s="31"/>
      <c r="M735" s="31"/>
      <c r="N735" s="31"/>
      <c r="O735" s="31"/>
      <c r="P735" s="31"/>
      <c r="Q735" s="31"/>
      <c r="R735" s="31"/>
      <c r="S735" s="31"/>
      <c r="T735" s="31"/>
      <c r="U735" s="31"/>
      <c r="V735" s="31"/>
      <c r="W735" s="31"/>
      <c r="X735" s="31"/>
      <c r="Y735" s="31"/>
      <c r="Z735" s="31"/>
    </row>
    <row r="736" spans="1:26" ht="18" customHeight="1">
      <c r="A736" s="31"/>
      <c r="B736" s="11"/>
      <c r="C736" s="2"/>
      <c r="D736" s="24"/>
      <c r="E736" s="24"/>
      <c r="F736" s="24"/>
      <c r="G736" s="11"/>
      <c r="H736" s="31"/>
      <c r="I736" s="31"/>
      <c r="J736" s="31"/>
      <c r="K736" s="31"/>
      <c r="L736" s="31"/>
      <c r="M736" s="31"/>
      <c r="N736" s="31"/>
      <c r="O736" s="31"/>
      <c r="P736" s="31"/>
      <c r="Q736" s="31"/>
      <c r="R736" s="31"/>
      <c r="S736" s="31"/>
      <c r="T736" s="31"/>
      <c r="U736" s="31"/>
      <c r="V736" s="31"/>
      <c r="W736" s="31"/>
      <c r="X736" s="31"/>
      <c r="Y736" s="31"/>
      <c r="Z736" s="31"/>
    </row>
    <row r="737" spans="1:26" ht="18" customHeight="1">
      <c r="A737" s="31"/>
      <c r="B737" s="11"/>
      <c r="C737" s="2"/>
      <c r="D737" s="24"/>
      <c r="E737" s="24"/>
      <c r="F737" s="24"/>
      <c r="G737" s="11"/>
      <c r="H737" s="31"/>
      <c r="I737" s="31"/>
      <c r="J737" s="31"/>
      <c r="K737" s="31"/>
      <c r="L737" s="31"/>
      <c r="M737" s="31"/>
      <c r="N737" s="31"/>
      <c r="O737" s="31"/>
      <c r="P737" s="31"/>
      <c r="Q737" s="31"/>
      <c r="R737" s="31"/>
      <c r="S737" s="31"/>
      <c r="T737" s="31"/>
      <c r="U737" s="31"/>
      <c r="V737" s="31"/>
      <c r="W737" s="31"/>
      <c r="X737" s="31"/>
      <c r="Y737" s="31"/>
      <c r="Z737" s="31"/>
    </row>
    <row r="738" spans="1:26" ht="18" customHeight="1">
      <c r="A738" s="31"/>
      <c r="B738" s="11"/>
      <c r="C738" s="2"/>
      <c r="D738" s="24"/>
      <c r="E738" s="24"/>
      <c r="F738" s="24"/>
      <c r="G738" s="11"/>
      <c r="H738" s="31"/>
      <c r="I738" s="31"/>
      <c r="J738" s="31"/>
      <c r="K738" s="31"/>
      <c r="L738" s="31"/>
      <c r="M738" s="31"/>
      <c r="N738" s="31"/>
      <c r="O738" s="31"/>
      <c r="P738" s="31"/>
      <c r="Q738" s="31"/>
      <c r="R738" s="31"/>
      <c r="S738" s="31"/>
      <c r="T738" s="31"/>
      <c r="U738" s="31"/>
      <c r="V738" s="31"/>
      <c r="W738" s="31"/>
      <c r="X738" s="31"/>
      <c r="Y738" s="31"/>
      <c r="Z738" s="31"/>
    </row>
    <row r="739" spans="1:26" ht="18" customHeight="1">
      <c r="A739" s="31"/>
      <c r="B739" s="11"/>
      <c r="C739" s="2"/>
      <c r="D739" s="24"/>
      <c r="E739" s="24"/>
      <c r="F739" s="24"/>
      <c r="G739" s="11"/>
      <c r="H739" s="31"/>
      <c r="I739" s="31"/>
      <c r="J739" s="31"/>
      <c r="K739" s="31"/>
      <c r="L739" s="31"/>
      <c r="M739" s="31"/>
      <c r="N739" s="31"/>
      <c r="O739" s="31"/>
      <c r="P739" s="31"/>
      <c r="Q739" s="31"/>
      <c r="R739" s="31"/>
      <c r="S739" s="31"/>
      <c r="T739" s="31"/>
      <c r="U739" s="31"/>
      <c r="V739" s="31"/>
      <c r="W739" s="31"/>
      <c r="X739" s="31"/>
      <c r="Y739" s="31"/>
      <c r="Z739" s="31"/>
    </row>
    <row r="740" spans="1:26" ht="18" customHeight="1">
      <c r="A740" s="31"/>
      <c r="B740" s="11"/>
      <c r="C740" s="2"/>
      <c r="D740" s="24"/>
      <c r="E740" s="24"/>
      <c r="F740" s="24"/>
      <c r="G740" s="11"/>
      <c r="H740" s="31"/>
      <c r="I740" s="31"/>
      <c r="J740" s="31"/>
      <c r="K740" s="31"/>
      <c r="L740" s="31"/>
      <c r="M740" s="31"/>
      <c r="N740" s="31"/>
      <c r="O740" s="31"/>
      <c r="P740" s="31"/>
      <c r="Q740" s="31"/>
      <c r="R740" s="31"/>
      <c r="S740" s="31"/>
      <c r="T740" s="31"/>
      <c r="U740" s="31"/>
      <c r="V740" s="31"/>
      <c r="W740" s="31"/>
      <c r="X740" s="31"/>
      <c r="Y740" s="31"/>
      <c r="Z740" s="31"/>
    </row>
    <row r="741" spans="1:26" ht="18" customHeight="1">
      <c r="A741" s="31"/>
      <c r="B741" s="11"/>
      <c r="C741" s="2"/>
      <c r="D741" s="24"/>
      <c r="E741" s="24"/>
      <c r="F741" s="24"/>
      <c r="G741" s="11"/>
      <c r="H741" s="31"/>
      <c r="I741" s="31"/>
      <c r="J741" s="31"/>
      <c r="K741" s="31"/>
      <c r="L741" s="31"/>
      <c r="M741" s="31"/>
      <c r="N741" s="31"/>
      <c r="O741" s="31"/>
      <c r="P741" s="31"/>
      <c r="Q741" s="31"/>
      <c r="R741" s="31"/>
      <c r="S741" s="31"/>
      <c r="T741" s="31"/>
      <c r="U741" s="31"/>
      <c r="V741" s="31"/>
      <c r="W741" s="31"/>
      <c r="X741" s="31"/>
      <c r="Y741" s="31"/>
      <c r="Z741" s="31"/>
    </row>
    <row r="742" spans="1:26" ht="18" customHeight="1">
      <c r="A742" s="31"/>
      <c r="B742" s="11"/>
      <c r="C742" s="2"/>
      <c r="D742" s="24"/>
      <c r="E742" s="24"/>
      <c r="F742" s="24"/>
      <c r="G742" s="11"/>
      <c r="H742" s="31"/>
      <c r="I742" s="31"/>
      <c r="J742" s="31"/>
      <c r="K742" s="31"/>
      <c r="L742" s="31"/>
      <c r="M742" s="31"/>
      <c r="N742" s="31"/>
      <c r="O742" s="31"/>
      <c r="P742" s="31"/>
      <c r="Q742" s="31"/>
      <c r="R742" s="31"/>
      <c r="S742" s="31"/>
      <c r="T742" s="31"/>
      <c r="U742" s="31"/>
      <c r="V742" s="31"/>
      <c r="W742" s="31"/>
      <c r="X742" s="31"/>
      <c r="Y742" s="31"/>
      <c r="Z742" s="31"/>
    </row>
    <row r="743" spans="1:26" ht="18" customHeight="1">
      <c r="A743" s="31"/>
      <c r="B743" s="11"/>
      <c r="C743" s="2"/>
      <c r="D743" s="24"/>
      <c r="E743" s="24"/>
      <c r="F743" s="24"/>
      <c r="G743" s="11"/>
      <c r="H743" s="31"/>
      <c r="I743" s="31"/>
      <c r="J743" s="31"/>
      <c r="K743" s="31"/>
      <c r="L743" s="31"/>
      <c r="M743" s="31"/>
      <c r="N743" s="31"/>
      <c r="O743" s="31"/>
      <c r="P743" s="31"/>
      <c r="Q743" s="31"/>
      <c r="R743" s="31"/>
      <c r="S743" s="31"/>
      <c r="T743" s="31"/>
      <c r="U743" s="31"/>
      <c r="V743" s="31"/>
      <c r="W743" s="31"/>
      <c r="X743" s="31"/>
      <c r="Y743" s="31"/>
      <c r="Z743" s="31"/>
    </row>
    <row r="744" spans="1:26" ht="18" customHeight="1">
      <c r="A744" s="31"/>
      <c r="B744" s="11"/>
      <c r="C744" s="2"/>
      <c r="D744" s="24"/>
      <c r="E744" s="24"/>
      <c r="F744" s="24"/>
      <c r="G744" s="11"/>
      <c r="H744" s="31"/>
      <c r="I744" s="31"/>
      <c r="J744" s="31"/>
      <c r="K744" s="31"/>
      <c r="L744" s="31"/>
      <c r="M744" s="31"/>
      <c r="N744" s="31"/>
      <c r="O744" s="31"/>
      <c r="P744" s="31"/>
      <c r="Q744" s="31"/>
      <c r="R744" s="31"/>
      <c r="S744" s="31"/>
      <c r="T744" s="31"/>
      <c r="U744" s="31"/>
      <c r="V744" s="31"/>
      <c r="W744" s="31"/>
      <c r="X744" s="31"/>
      <c r="Y744" s="31"/>
      <c r="Z744" s="31"/>
    </row>
    <row r="745" spans="1:26" ht="18" customHeight="1">
      <c r="A745" s="31"/>
      <c r="B745" s="11"/>
      <c r="C745" s="2"/>
      <c r="D745" s="24"/>
      <c r="E745" s="24"/>
      <c r="F745" s="24"/>
      <c r="G745" s="11"/>
      <c r="H745" s="31"/>
      <c r="I745" s="31"/>
      <c r="J745" s="31"/>
      <c r="K745" s="31"/>
      <c r="L745" s="31"/>
      <c r="M745" s="31"/>
      <c r="N745" s="31"/>
      <c r="O745" s="31"/>
      <c r="P745" s="31"/>
      <c r="Q745" s="31"/>
      <c r="R745" s="31"/>
      <c r="S745" s="31"/>
      <c r="T745" s="31"/>
      <c r="U745" s="31"/>
      <c r="V745" s="31"/>
      <c r="W745" s="31"/>
      <c r="X745" s="31"/>
      <c r="Y745" s="31"/>
      <c r="Z745" s="31"/>
    </row>
    <row r="746" spans="1:26" ht="18" customHeight="1">
      <c r="A746" s="31"/>
      <c r="B746" s="11"/>
      <c r="C746" s="2"/>
      <c r="D746" s="24"/>
      <c r="E746" s="24"/>
      <c r="F746" s="24"/>
      <c r="G746" s="11"/>
      <c r="H746" s="31"/>
      <c r="I746" s="31"/>
      <c r="J746" s="31"/>
      <c r="K746" s="31"/>
      <c r="L746" s="31"/>
      <c r="M746" s="31"/>
      <c r="N746" s="31"/>
      <c r="O746" s="31"/>
      <c r="P746" s="31"/>
      <c r="Q746" s="31"/>
      <c r="R746" s="31"/>
      <c r="S746" s="31"/>
      <c r="T746" s="31"/>
      <c r="U746" s="31"/>
      <c r="V746" s="31"/>
      <c r="W746" s="31"/>
      <c r="X746" s="31"/>
      <c r="Y746" s="31"/>
      <c r="Z746" s="31"/>
    </row>
    <row r="747" spans="1:26" ht="18" customHeight="1">
      <c r="A747" s="31"/>
      <c r="B747" s="11"/>
      <c r="C747" s="2"/>
      <c r="D747" s="24"/>
      <c r="E747" s="24"/>
      <c r="F747" s="24"/>
      <c r="G747" s="11"/>
      <c r="H747" s="31"/>
      <c r="I747" s="31"/>
      <c r="J747" s="31"/>
      <c r="K747" s="31"/>
      <c r="L747" s="31"/>
      <c r="M747" s="31"/>
      <c r="N747" s="31"/>
      <c r="O747" s="31"/>
      <c r="P747" s="31"/>
      <c r="Q747" s="31"/>
      <c r="R747" s="31"/>
      <c r="S747" s="31"/>
      <c r="T747" s="31"/>
      <c r="U747" s="31"/>
      <c r="V747" s="31"/>
      <c r="W747" s="31"/>
      <c r="X747" s="31"/>
      <c r="Y747" s="31"/>
      <c r="Z747" s="31"/>
    </row>
    <row r="748" spans="1:26" ht="18" customHeight="1">
      <c r="A748" s="31"/>
      <c r="B748" s="11"/>
      <c r="C748" s="2"/>
      <c r="D748" s="24"/>
      <c r="E748" s="24"/>
      <c r="F748" s="24"/>
      <c r="G748" s="11"/>
      <c r="H748" s="31"/>
      <c r="I748" s="31"/>
      <c r="J748" s="31"/>
      <c r="K748" s="31"/>
      <c r="L748" s="31"/>
      <c r="M748" s="31"/>
      <c r="N748" s="31"/>
      <c r="O748" s="31"/>
      <c r="P748" s="31"/>
      <c r="Q748" s="31"/>
      <c r="R748" s="31"/>
      <c r="S748" s="31"/>
      <c r="T748" s="31"/>
      <c r="U748" s="31"/>
      <c r="V748" s="31"/>
      <c r="W748" s="31"/>
      <c r="X748" s="31"/>
      <c r="Y748" s="31"/>
      <c r="Z748" s="31"/>
    </row>
    <row r="749" spans="1:26" ht="18" customHeight="1">
      <c r="A749" s="31"/>
      <c r="B749" s="11"/>
      <c r="C749" s="2"/>
      <c r="D749" s="24"/>
      <c r="E749" s="24"/>
      <c r="F749" s="24"/>
      <c r="G749" s="11"/>
      <c r="H749" s="31"/>
      <c r="I749" s="31"/>
      <c r="J749" s="31"/>
      <c r="K749" s="31"/>
      <c r="L749" s="31"/>
      <c r="M749" s="31"/>
      <c r="N749" s="31"/>
      <c r="O749" s="31"/>
      <c r="P749" s="31"/>
      <c r="Q749" s="31"/>
      <c r="R749" s="31"/>
      <c r="S749" s="31"/>
      <c r="T749" s="31"/>
      <c r="U749" s="31"/>
      <c r="V749" s="31"/>
      <c r="W749" s="31"/>
      <c r="X749" s="31"/>
      <c r="Y749" s="31"/>
      <c r="Z749" s="31"/>
    </row>
    <row r="750" spans="1:26" ht="18" customHeight="1">
      <c r="A750" s="31"/>
      <c r="B750" s="11"/>
      <c r="C750" s="2"/>
      <c r="D750" s="24"/>
      <c r="E750" s="24"/>
      <c r="F750" s="24"/>
      <c r="G750" s="11"/>
      <c r="H750" s="31"/>
      <c r="I750" s="31"/>
      <c r="J750" s="31"/>
      <c r="K750" s="31"/>
      <c r="L750" s="31"/>
      <c r="M750" s="31"/>
      <c r="N750" s="31"/>
      <c r="O750" s="31"/>
      <c r="P750" s="31"/>
      <c r="Q750" s="31"/>
      <c r="R750" s="31"/>
      <c r="S750" s="31"/>
      <c r="T750" s="31"/>
      <c r="U750" s="31"/>
      <c r="V750" s="31"/>
      <c r="W750" s="31"/>
      <c r="X750" s="31"/>
      <c r="Y750" s="31"/>
      <c r="Z750" s="31"/>
    </row>
    <row r="751" spans="1:26" ht="18" customHeight="1">
      <c r="A751" s="31"/>
      <c r="B751" s="11"/>
      <c r="C751" s="2"/>
      <c r="D751" s="24"/>
      <c r="E751" s="24"/>
      <c r="F751" s="24"/>
      <c r="G751" s="11"/>
      <c r="H751" s="31"/>
      <c r="I751" s="31"/>
      <c r="J751" s="31"/>
      <c r="K751" s="31"/>
      <c r="L751" s="31"/>
      <c r="M751" s="31"/>
      <c r="N751" s="31"/>
      <c r="O751" s="31"/>
      <c r="P751" s="31"/>
      <c r="Q751" s="31"/>
      <c r="R751" s="31"/>
      <c r="S751" s="31"/>
      <c r="T751" s="31"/>
      <c r="U751" s="31"/>
      <c r="V751" s="31"/>
      <c r="W751" s="31"/>
      <c r="X751" s="31"/>
      <c r="Y751" s="31"/>
      <c r="Z751" s="31"/>
    </row>
    <row r="752" spans="1:26" ht="18" customHeight="1">
      <c r="A752" s="31"/>
      <c r="B752" s="11"/>
      <c r="C752" s="2"/>
      <c r="D752" s="24"/>
      <c r="E752" s="24"/>
      <c r="F752" s="24"/>
      <c r="G752" s="11"/>
      <c r="H752" s="31"/>
      <c r="I752" s="31"/>
      <c r="J752" s="31"/>
      <c r="K752" s="31"/>
      <c r="L752" s="31"/>
      <c r="M752" s="31"/>
      <c r="N752" s="31"/>
      <c r="O752" s="31"/>
      <c r="P752" s="31"/>
      <c r="Q752" s="31"/>
      <c r="R752" s="31"/>
      <c r="S752" s="31"/>
      <c r="T752" s="31"/>
      <c r="U752" s="31"/>
      <c r="V752" s="31"/>
      <c r="W752" s="31"/>
      <c r="X752" s="31"/>
      <c r="Y752" s="31"/>
      <c r="Z752" s="31"/>
    </row>
    <row r="753" spans="1:26" ht="18" customHeight="1">
      <c r="A753" s="31"/>
      <c r="B753" s="11"/>
      <c r="C753" s="2"/>
      <c r="D753" s="24"/>
      <c r="E753" s="24"/>
      <c r="F753" s="24"/>
      <c r="G753" s="11"/>
      <c r="H753" s="31"/>
      <c r="I753" s="31"/>
      <c r="J753" s="31"/>
      <c r="K753" s="31"/>
      <c r="L753" s="31"/>
      <c r="M753" s="31"/>
      <c r="N753" s="31"/>
      <c r="O753" s="31"/>
      <c r="P753" s="31"/>
      <c r="Q753" s="31"/>
      <c r="R753" s="31"/>
      <c r="S753" s="31"/>
      <c r="T753" s="31"/>
      <c r="U753" s="31"/>
      <c r="V753" s="31"/>
      <c r="W753" s="31"/>
      <c r="X753" s="31"/>
      <c r="Y753" s="31"/>
      <c r="Z753" s="31"/>
    </row>
    <row r="754" spans="1:26" ht="18" customHeight="1">
      <c r="A754" s="31"/>
      <c r="B754" s="11"/>
      <c r="C754" s="2"/>
      <c r="D754" s="24"/>
      <c r="E754" s="24"/>
      <c r="F754" s="24"/>
      <c r="G754" s="11"/>
      <c r="H754" s="31"/>
      <c r="I754" s="31"/>
      <c r="J754" s="31"/>
      <c r="K754" s="31"/>
      <c r="L754" s="31"/>
      <c r="M754" s="31"/>
      <c r="N754" s="31"/>
      <c r="O754" s="31"/>
      <c r="P754" s="31"/>
      <c r="Q754" s="31"/>
      <c r="R754" s="31"/>
      <c r="S754" s="31"/>
      <c r="T754" s="31"/>
      <c r="U754" s="31"/>
      <c r="V754" s="31"/>
      <c r="W754" s="31"/>
      <c r="X754" s="31"/>
      <c r="Y754" s="31"/>
      <c r="Z754" s="31"/>
    </row>
    <row r="755" spans="1:26" ht="18" customHeight="1">
      <c r="A755" s="31"/>
      <c r="B755" s="11"/>
      <c r="C755" s="2"/>
      <c r="D755" s="24"/>
      <c r="E755" s="24"/>
      <c r="F755" s="24"/>
      <c r="G755" s="11"/>
      <c r="H755" s="31"/>
      <c r="I755" s="31"/>
      <c r="J755" s="31"/>
      <c r="K755" s="31"/>
      <c r="L755" s="31"/>
      <c r="M755" s="31"/>
      <c r="N755" s="31"/>
      <c r="O755" s="31"/>
      <c r="P755" s="31"/>
      <c r="Q755" s="31"/>
      <c r="R755" s="31"/>
      <c r="S755" s="31"/>
      <c r="T755" s="31"/>
      <c r="U755" s="31"/>
      <c r="V755" s="31"/>
      <c r="W755" s="31"/>
      <c r="X755" s="31"/>
      <c r="Y755" s="31"/>
      <c r="Z755" s="31"/>
    </row>
    <row r="756" spans="1:26" ht="18" customHeight="1">
      <c r="A756" s="31"/>
      <c r="B756" s="11"/>
      <c r="C756" s="2"/>
      <c r="D756" s="24"/>
      <c r="E756" s="24"/>
      <c r="F756" s="24"/>
      <c r="G756" s="11"/>
      <c r="H756" s="31"/>
      <c r="I756" s="31"/>
      <c r="J756" s="31"/>
      <c r="K756" s="31"/>
      <c r="L756" s="31"/>
      <c r="M756" s="31"/>
      <c r="N756" s="31"/>
      <c r="O756" s="31"/>
      <c r="P756" s="31"/>
      <c r="Q756" s="31"/>
      <c r="R756" s="31"/>
      <c r="S756" s="31"/>
      <c r="T756" s="31"/>
      <c r="U756" s="31"/>
      <c r="V756" s="31"/>
      <c r="W756" s="31"/>
      <c r="X756" s="31"/>
      <c r="Y756" s="31"/>
      <c r="Z756" s="31"/>
    </row>
    <row r="757" spans="1:26" ht="18" customHeight="1">
      <c r="A757" s="31"/>
      <c r="B757" s="11"/>
      <c r="C757" s="2"/>
      <c r="D757" s="24"/>
      <c r="E757" s="24"/>
      <c r="F757" s="24"/>
      <c r="G757" s="11"/>
      <c r="H757" s="31"/>
      <c r="I757" s="31"/>
      <c r="J757" s="31"/>
      <c r="K757" s="31"/>
      <c r="L757" s="31"/>
      <c r="M757" s="31"/>
      <c r="N757" s="31"/>
      <c r="O757" s="31"/>
      <c r="P757" s="31"/>
      <c r="Q757" s="31"/>
      <c r="R757" s="31"/>
      <c r="S757" s="31"/>
      <c r="T757" s="31"/>
      <c r="U757" s="31"/>
      <c r="V757" s="31"/>
      <c r="W757" s="31"/>
      <c r="X757" s="31"/>
      <c r="Y757" s="31"/>
      <c r="Z757" s="31"/>
    </row>
    <row r="758" spans="1:26" ht="18" customHeight="1">
      <c r="A758" s="31"/>
      <c r="B758" s="11"/>
      <c r="C758" s="2"/>
      <c r="D758" s="24"/>
      <c r="E758" s="24"/>
      <c r="F758" s="24"/>
      <c r="G758" s="11"/>
      <c r="H758" s="31"/>
      <c r="I758" s="31"/>
      <c r="J758" s="31"/>
      <c r="K758" s="31"/>
      <c r="L758" s="31"/>
      <c r="M758" s="31"/>
      <c r="N758" s="31"/>
      <c r="O758" s="31"/>
      <c r="P758" s="31"/>
      <c r="Q758" s="31"/>
      <c r="R758" s="31"/>
      <c r="S758" s="31"/>
      <c r="T758" s="31"/>
      <c r="U758" s="31"/>
      <c r="V758" s="31"/>
      <c r="W758" s="31"/>
      <c r="X758" s="31"/>
      <c r="Y758" s="31"/>
      <c r="Z758" s="31"/>
    </row>
    <row r="759" spans="1:26" ht="18" customHeight="1">
      <c r="A759" s="31"/>
      <c r="B759" s="11"/>
      <c r="C759" s="2"/>
      <c r="D759" s="24"/>
      <c r="E759" s="24"/>
      <c r="F759" s="24"/>
      <c r="G759" s="11"/>
      <c r="H759" s="31"/>
      <c r="I759" s="31"/>
      <c r="J759" s="31"/>
      <c r="K759" s="31"/>
      <c r="L759" s="31"/>
      <c r="M759" s="31"/>
      <c r="N759" s="31"/>
      <c r="O759" s="31"/>
      <c r="P759" s="31"/>
      <c r="Q759" s="31"/>
      <c r="R759" s="31"/>
      <c r="S759" s="31"/>
      <c r="T759" s="31"/>
      <c r="U759" s="31"/>
      <c r="V759" s="31"/>
      <c r="W759" s="31"/>
      <c r="X759" s="31"/>
      <c r="Y759" s="31"/>
      <c r="Z759" s="31"/>
    </row>
    <row r="760" spans="1:26" ht="18" customHeight="1">
      <c r="A760" s="31"/>
      <c r="B760" s="11"/>
      <c r="C760" s="2"/>
      <c r="D760" s="24"/>
      <c r="E760" s="24"/>
      <c r="F760" s="24"/>
      <c r="G760" s="11"/>
      <c r="H760" s="31"/>
      <c r="I760" s="31"/>
      <c r="J760" s="31"/>
      <c r="K760" s="31"/>
      <c r="L760" s="31"/>
      <c r="M760" s="31"/>
      <c r="N760" s="31"/>
      <c r="O760" s="31"/>
      <c r="P760" s="31"/>
      <c r="Q760" s="31"/>
      <c r="R760" s="31"/>
      <c r="S760" s="31"/>
      <c r="T760" s="31"/>
      <c r="U760" s="31"/>
      <c r="V760" s="31"/>
      <c r="W760" s="31"/>
      <c r="X760" s="31"/>
      <c r="Y760" s="31"/>
      <c r="Z760" s="31"/>
    </row>
    <row r="761" spans="1:26" ht="18" customHeight="1">
      <c r="A761" s="31"/>
      <c r="B761" s="11"/>
      <c r="C761" s="2"/>
      <c r="D761" s="24"/>
      <c r="E761" s="24"/>
      <c r="F761" s="24"/>
      <c r="G761" s="11"/>
      <c r="H761" s="31"/>
      <c r="I761" s="31"/>
      <c r="J761" s="31"/>
      <c r="K761" s="31"/>
      <c r="L761" s="31"/>
      <c r="M761" s="31"/>
      <c r="N761" s="31"/>
      <c r="O761" s="31"/>
      <c r="P761" s="31"/>
      <c r="Q761" s="31"/>
      <c r="R761" s="31"/>
      <c r="S761" s="31"/>
      <c r="T761" s="31"/>
      <c r="U761" s="31"/>
      <c r="V761" s="31"/>
      <c r="W761" s="31"/>
      <c r="X761" s="31"/>
      <c r="Y761" s="31"/>
      <c r="Z761" s="31"/>
    </row>
    <row r="762" spans="1:26" ht="18" customHeight="1">
      <c r="A762" s="31"/>
      <c r="B762" s="11"/>
      <c r="C762" s="2"/>
      <c r="D762" s="24"/>
      <c r="E762" s="24"/>
      <c r="F762" s="24"/>
      <c r="G762" s="11"/>
      <c r="H762" s="31"/>
      <c r="I762" s="31"/>
      <c r="J762" s="31"/>
      <c r="K762" s="31"/>
      <c r="L762" s="31"/>
      <c r="M762" s="31"/>
      <c r="N762" s="31"/>
      <c r="O762" s="31"/>
      <c r="P762" s="31"/>
      <c r="Q762" s="31"/>
      <c r="R762" s="31"/>
      <c r="S762" s="31"/>
      <c r="T762" s="31"/>
      <c r="U762" s="31"/>
      <c r="V762" s="31"/>
      <c r="W762" s="31"/>
      <c r="X762" s="31"/>
      <c r="Y762" s="31"/>
      <c r="Z762" s="31"/>
    </row>
    <row r="763" spans="1:26" ht="18" customHeight="1">
      <c r="A763" s="31"/>
      <c r="B763" s="11"/>
      <c r="C763" s="2"/>
      <c r="D763" s="24"/>
      <c r="E763" s="24"/>
      <c r="F763" s="24"/>
      <c r="G763" s="11"/>
      <c r="H763" s="31"/>
      <c r="I763" s="31"/>
      <c r="J763" s="31"/>
      <c r="K763" s="31"/>
      <c r="L763" s="31"/>
      <c r="M763" s="31"/>
      <c r="N763" s="31"/>
      <c r="O763" s="31"/>
      <c r="P763" s="31"/>
      <c r="Q763" s="31"/>
      <c r="R763" s="31"/>
      <c r="S763" s="31"/>
      <c r="T763" s="31"/>
      <c r="U763" s="31"/>
      <c r="V763" s="31"/>
      <c r="W763" s="31"/>
      <c r="X763" s="31"/>
      <c r="Y763" s="31"/>
      <c r="Z763" s="31"/>
    </row>
    <row r="764" spans="1:26" ht="18" customHeight="1">
      <c r="A764" s="31"/>
      <c r="B764" s="11"/>
      <c r="C764" s="2"/>
      <c r="D764" s="24"/>
      <c r="E764" s="24"/>
      <c r="F764" s="24"/>
      <c r="G764" s="11"/>
      <c r="H764" s="31"/>
      <c r="I764" s="31"/>
      <c r="J764" s="31"/>
      <c r="K764" s="31"/>
      <c r="L764" s="31"/>
      <c r="M764" s="31"/>
      <c r="N764" s="31"/>
      <c r="O764" s="31"/>
      <c r="P764" s="31"/>
      <c r="Q764" s="31"/>
      <c r="R764" s="31"/>
      <c r="S764" s="31"/>
      <c r="T764" s="31"/>
      <c r="U764" s="31"/>
      <c r="V764" s="31"/>
      <c r="W764" s="31"/>
      <c r="X764" s="31"/>
      <c r="Y764" s="31"/>
      <c r="Z764" s="31"/>
    </row>
    <row r="765" spans="1:26" ht="18" customHeight="1">
      <c r="A765" s="31"/>
      <c r="B765" s="11"/>
      <c r="C765" s="2"/>
      <c r="D765" s="24"/>
      <c r="E765" s="24"/>
      <c r="F765" s="24"/>
      <c r="G765" s="11"/>
      <c r="H765" s="31"/>
      <c r="I765" s="31"/>
      <c r="J765" s="31"/>
      <c r="K765" s="31"/>
      <c r="L765" s="31"/>
      <c r="M765" s="31"/>
      <c r="N765" s="31"/>
      <c r="O765" s="31"/>
      <c r="P765" s="31"/>
      <c r="Q765" s="31"/>
      <c r="R765" s="31"/>
      <c r="S765" s="31"/>
      <c r="T765" s="31"/>
      <c r="U765" s="31"/>
      <c r="V765" s="31"/>
      <c r="W765" s="31"/>
      <c r="X765" s="31"/>
      <c r="Y765" s="31"/>
      <c r="Z765" s="31"/>
    </row>
    <row r="766" spans="1:26" ht="18" customHeight="1">
      <c r="A766" s="31"/>
      <c r="B766" s="11"/>
      <c r="C766" s="2"/>
      <c r="D766" s="24"/>
      <c r="E766" s="24"/>
      <c r="F766" s="24"/>
      <c r="G766" s="11"/>
      <c r="H766" s="31"/>
      <c r="I766" s="31"/>
      <c r="J766" s="31"/>
      <c r="K766" s="31"/>
      <c r="L766" s="31"/>
      <c r="M766" s="31"/>
      <c r="N766" s="31"/>
      <c r="O766" s="31"/>
      <c r="P766" s="31"/>
      <c r="Q766" s="31"/>
      <c r="R766" s="31"/>
      <c r="S766" s="31"/>
      <c r="T766" s="31"/>
      <c r="U766" s="31"/>
      <c r="V766" s="31"/>
      <c r="W766" s="31"/>
      <c r="X766" s="31"/>
      <c r="Y766" s="31"/>
      <c r="Z766" s="31"/>
    </row>
    <row r="767" spans="1:26" ht="18" customHeight="1">
      <c r="A767" s="31"/>
      <c r="B767" s="11"/>
      <c r="C767" s="2"/>
      <c r="D767" s="24"/>
      <c r="E767" s="24"/>
      <c r="F767" s="24"/>
      <c r="G767" s="11"/>
      <c r="H767" s="31"/>
      <c r="I767" s="31"/>
      <c r="J767" s="31"/>
      <c r="K767" s="31"/>
      <c r="L767" s="31"/>
      <c r="M767" s="31"/>
      <c r="N767" s="31"/>
      <c r="O767" s="31"/>
      <c r="P767" s="31"/>
      <c r="Q767" s="31"/>
      <c r="R767" s="31"/>
      <c r="S767" s="31"/>
      <c r="T767" s="31"/>
      <c r="U767" s="31"/>
      <c r="V767" s="31"/>
      <c r="W767" s="31"/>
      <c r="X767" s="31"/>
      <c r="Y767" s="31"/>
      <c r="Z767" s="31"/>
    </row>
    <row r="768" spans="1:26" ht="18" customHeight="1">
      <c r="A768" s="31"/>
      <c r="B768" s="11"/>
      <c r="C768" s="2"/>
      <c r="D768" s="24"/>
      <c r="E768" s="24"/>
      <c r="F768" s="24"/>
      <c r="G768" s="11"/>
      <c r="H768" s="31"/>
      <c r="I768" s="31"/>
      <c r="J768" s="31"/>
      <c r="K768" s="31"/>
      <c r="L768" s="31"/>
      <c r="M768" s="31"/>
      <c r="N768" s="31"/>
      <c r="O768" s="31"/>
      <c r="P768" s="31"/>
      <c r="Q768" s="31"/>
      <c r="R768" s="31"/>
      <c r="S768" s="31"/>
      <c r="T768" s="31"/>
      <c r="U768" s="31"/>
      <c r="V768" s="31"/>
      <c r="W768" s="31"/>
      <c r="X768" s="31"/>
      <c r="Y768" s="31"/>
      <c r="Z768" s="31"/>
    </row>
    <row r="769" spans="1:26" ht="18" customHeight="1">
      <c r="A769" s="31"/>
      <c r="B769" s="11"/>
      <c r="C769" s="2"/>
      <c r="D769" s="24"/>
      <c r="E769" s="24"/>
      <c r="F769" s="24"/>
      <c r="G769" s="11"/>
      <c r="H769" s="31"/>
      <c r="I769" s="31"/>
      <c r="J769" s="31"/>
      <c r="K769" s="31"/>
      <c r="L769" s="31"/>
      <c r="M769" s="31"/>
      <c r="N769" s="31"/>
      <c r="O769" s="31"/>
      <c r="P769" s="31"/>
      <c r="Q769" s="31"/>
      <c r="R769" s="31"/>
      <c r="S769" s="31"/>
      <c r="T769" s="31"/>
      <c r="U769" s="31"/>
      <c r="V769" s="31"/>
      <c r="W769" s="31"/>
      <c r="X769" s="31"/>
      <c r="Y769" s="31"/>
      <c r="Z769" s="31"/>
    </row>
    <row r="770" spans="1:26" ht="18" customHeight="1">
      <c r="A770" s="31"/>
      <c r="B770" s="11"/>
      <c r="C770" s="2"/>
      <c r="D770" s="24"/>
      <c r="E770" s="24"/>
      <c r="F770" s="24"/>
      <c r="G770" s="11"/>
      <c r="H770" s="31"/>
      <c r="I770" s="31"/>
      <c r="J770" s="31"/>
      <c r="K770" s="31"/>
      <c r="L770" s="31"/>
      <c r="M770" s="31"/>
      <c r="N770" s="31"/>
      <c r="O770" s="31"/>
      <c r="P770" s="31"/>
      <c r="Q770" s="31"/>
      <c r="R770" s="31"/>
      <c r="S770" s="31"/>
      <c r="T770" s="31"/>
      <c r="U770" s="31"/>
      <c r="V770" s="31"/>
      <c r="W770" s="31"/>
      <c r="X770" s="31"/>
      <c r="Y770" s="31"/>
      <c r="Z770" s="31"/>
    </row>
    <row r="771" spans="1:26" ht="18" customHeight="1">
      <c r="A771" s="31"/>
      <c r="B771" s="11"/>
      <c r="C771" s="2"/>
      <c r="D771" s="24"/>
      <c r="E771" s="24"/>
      <c r="F771" s="24"/>
      <c r="G771" s="11"/>
      <c r="H771" s="31"/>
      <c r="I771" s="31"/>
      <c r="J771" s="31"/>
      <c r="K771" s="31"/>
      <c r="L771" s="31"/>
      <c r="M771" s="31"/>
      <c r="N771" s="31"/>
      <c r="O771" s="31"/>
      <c r="P771" s="31"/>
      <c r="Q771" s="31"/>
      <c r="R771" s="31"/>
      <c r="S771" s="31"/>
      <c r="T771" s="31"/>
      <c r="U771" s="31"/>
      <c r="V771" s="31"/>
      <c r="W771" s="31"/>
      <c r="X771" s="31"/>
      <c r="Y771" s="31"/>
      <c r="Z771" s="31"/>
    </row>
    <row r="772" spans="1:26" ht="18" customHeight="1">
      <c r="A772" s="31"/>
      <c r="B772" s="11"/>
      <c r="C772" s="2"/>
      <c r="D772" s="24"/>
      <c r="E772" s="24"/>
      <c r="F772" s="24"/>
      <c r="G772" s="11"/>
      <c r="H772" s="31"/>
      <c r="I772" s="31"/>
      <c r="J772" s="31"/>
      <c r="K772" s="31"/>
      <c r="L772" s="31"/>
      <c r="M772" s="31"/>
      <c r="N772" s="31"/>
      <c r="O772" s="31"/>
      <c r="P772" s="31"/>
      <c r="Q772" s="31"/>
      <c r="R772" s="31"/>
      <c r="S772" s="31"/>
      <c r="T772" s="31"/>
      <c r="U772" s="31"/>
      <c r="V772" s="31"/>
      <c r="W772" s="31"/>
      <c r="X772" s="31"/>
      <c r="Y772" s="31"/>
      <c r="Z772" s="31"/>
    </row>
    <row r="773" spans="1:26" ht="18" customHeight="1">
      <c r="A773" s="31"/>
      <c r="B773" s="11"/>
      <c r="C773" s="2"/>
      <c r="D773" s="24"/>
      <c r="E773" s="24"/>
      <c r="F773" s="24"/>
      <c r="G773" s="11"/>
      <c r="H773" s="31"/>
      <c r="I773" s="31"/>
      <c r="J773" s="31"/>
      <c r="K773" s="31"/>
      <c r="L773" s="31"/>
      <c r="M773" s="31"/>
      <c r="N773" s="31"/>
      <c r="O773" s="31"/>
      <c r="P773" s="31"/>
      <c r="Q773" s="31"/>
      <c r="R773" s="31"/>
      <c r="S773" s="31"/>
      <c r="T773" s="31"/>
      <c r="U773" s="31"/>
      <c r="V773" s="31"/>
      <c r="W773" s="31"/>
      <c r="X773" s="31"/>
      <c r="Y773" s="31"/>
      <c r="Z773" s="31"/>
    </row>
    <row r="774" spans="1:26" ht="18" customHeight="1">
      <c r="A774" s="31"/>
      <c r="B774" s="11"/>
      <c r="C774" s="2"/>
      <c r="D774" s="24"/>
      <c r="E774" s="24"/>
      <c r="F774" s="24"/>
      <c r="G774" s="11"/>
      <c r="H774" s="31"/>
      <c r="I774" s="31"/>
      <c r="J774" s="31"/>
      <c r="K774" s="31"/>
      <c r="L774" s="31"/>
      <c r="M774" s="31"/>
      <c r="N774" s="31"/>
      <c r="O774" s="31"/>
      <c r="P774" s="31"/>
      <c r="Q774" s="31"/>
      <c r="R774" s="31"/>
      <c r="S774" s="31"/>
      <c r="T774" s="31"/>
      <c r="U774" s="31"/>
      <c r="V774" s="31"/>
      <c r="W774" s="31"/>
      <c r="X774" s="31"/>
      <c r="Y774" s="31"/>
      <c r="Z774" s="31"/>
    </row>
    <row r="775" spans="1:26" ht="18" customHeight="1">
      <c r="A775" s="31"/>
      <c r="B775" s="11"/>
      <c r="C775" s="2"/>
      <c r="D775" s="24"/>
      <c r="E775" s="24"/>
      <c r="F775" s="24"/>
      <c r="G775" s="11"/>
      <c r="H775" s="31"/>
      <c r="I775" s="31"/>
      <c r="J775" s="31"/>
      <c r="K775" s="31"/>
      <c r="L775" s="31"/>
      <c r="M775" s="31"/>
      <c r="N775" s="31"/>
      <c r="O775" s="31"/>
      <c r="P775" s="31"/>
      <c r="Q775" s="31"/>
      <c r="R775" s="31"/>
      <c r="S775" s="31"/>
      <c r="T775" s="31"/>
      <c r="U775" s="31"/>
      <c r="V775" s="31"/>
      <c r="W775" s="31"/>
      <c r="X775" s="31"/>
      <c r="Y775" s="31"/>
      <c r="Z775" s="31"/>
    </row>
    <row r="776" spans="1:26" ht="18" customHeight="1">
      <c r="A776" s="31"/>
      <c r="B776" s="11"/>
      <c r="C776" s="2"/>
      <c r="D776" s="24"/>
      <c r="E776" s="24"/>
      <c r="F776" s="24"/>
      <c r="G776" s="11"/>
      <c r="H776" s="31"/>
      <c r="I776" s="31"/>
      <c r="J776" s="31"/>
      <c r="K776" s="31"/>
      <c r="L776" s="31"/>
      <c r="M776" s="31"/>
      <c r="N776" s="31"/>
      <c r="O776" s="31"/>
      <c r="P776" s="31"/>
      <c r="Q776" s="31"/>
      <c r="R776" s="31"/>
      <c r="S776" s="31"/>
      <c r="T776" s="31"/>
      <c r="U776" s="31"/>
      <c r="V776" s="31"/>
      <c r="W776" s="31"/>
      <c r="X776" s="31"/>
      <c r="Y776" s="31"/>
      <c r="Z776" s="31"/>
    </row>
    <row r="777" spans="1:26" ht="18" customHeight="1">
      <c r="A777" s="31"/>
      <c r="B777" s="11"/>
      <c r="C777" s="2"/>
      <c r="D777" s="24"/>
      <c r="E777" s="24"/>
      <c r="F777" s="24"/>
      <c r="G777" s="11"/>
      <c r="H777" s="31"/>
      <c r="I777" s="31"/>
      <c r="J777" s="31"/>
      <c r="K777" s="31"/>
      <c r="L777" s="31"/>
      <c r="M777" s="31"/>
      <c r="N777" s="31"/>
      <c r="O777" s="31"/>
      <c r="P777" s="31"/>
      <c r="Q777" s="31"/>
      <c r="R777" s="31"/>
      <c r="S777" s="31"/>
      <c r="T777" s="31"/>
      <c r="U777" s="31"/>
      <c r="V777" s="31"/>
      <c r="W777" s="31"/>
      <c r="X777" s="31"/>
      <c r="Y777" s="31"/>
      <c r="Z777" s="31"/>
    </row>
    <row r="778" spans="1:26" ht="18" customHeight="1">
      <c r="A778" s="31"/>
      <c r="B778" s="11"/>
      <c r="C778" s="2"/>
      <c r="D778" s="24"/>
      <c r="E778" s="24"/>
      <c r="F778" s="24"/>
      <c r="G778" s="11"/>
      <c r="H778" s="31"/>
      <c r="I778" s="31"/>
      <c r="J778" s="31"/>
      <c r="K778" s="31"/>
      <c r="L778" s="31"/>
      <c r="M778" s="31"/>
      <c r="N778" s="31"/>
      <c r="O778" s="31"/>
      <c r="P778" s="31"/>
      <c r="Q778" s="31"/>
      <c r="R778" s="31"/>
      <c r="S778" s="31"/>
      <c r="T778" s="31"/>
      <c r="U778" s="31"/>
      <c r="V778" s="31"/>
      <c r="W778" s="31"/>
      <c r="X778" s="31"/>
      <c r="Y778" s="31"/>
      <c r="Z778" s="31"/>
    </row>
    <row r="779" spans="1:26" ht="18" customHeight="1">
      <c r="A779" s="31"/>
      <c r="B779" s="11"/>
      <c r="C779" s="2"/>
      <c r="D779" s="24"/>
      <c r="E779" s="24"/>
      <c r="F779" s="24"/>
      <c r="G779" s="11"/>
      <c r="H779" s="31"/>
      <c r="I779" s="31"/>
      <c r="J779" s="31"/>
      <c r="K779" s="31"/>
      <c r="L779" s="31"/>
      <c r="M779" s="31"/>
      <c r="N779" s="31"/>
      <c r="O779" s="31"/>
      <c r="P779" s="31"/>
      <c r="Q779" s="31"/>
      <c r="R779" s="31"/>
      <c r="S779" s="31"/>
      <c r="T779" s="31"/>
      <c r="U779" s="31"/>
      <c r="V779" s="31"/>
      <c r="W779" s="31"/>
      <c r="X779" s="31"/>
      <c r="Y779" s="31"/>
      <c r="Z779" s="31"/>
    </row>
    <row r="780" spans="1:26" ht="18" customHeight="1">
      <c r="A780" s="31"/>
      <c r="B780" s="11"/>
      <c r="C780" s="2"/>
      <c r="D780" s="24"/>
      <c r="E780" s="24"/>
      <c r="F780" s="24"/>
      <c r="G780" s="11"/>
      <c r="H780" s="31"/>
      <c r="I780" s="31"/>
      <c r="J780" s="31"/>
      <c r="K780" s="31"/>
      <c r="L780" s="31"/>
      <c r="M780" s="31"/>
      <c r="N780" s="31"/>
      <c r="O780" s="31"/>
      <c r="P780" s="31"/>
      <c r="Q780" s="31"/>
      <c r="R780" s="31"/>
      <c r="S780" s="31"/>
      <c r="T780" s="31"/>
      <c r="U780" s="31"/>
      <c r="V780" s="31"/>
      <c r="W780" s="31"/>
      <c r="X780" s="31"/>
      <c r="Y780" s="31"/>
      <c r="Z780" s="31"/>
    </row>
    <row r="781" spans="1:26" ht="18" customHeight="1">
      <c r="A781" s="31"/>
      <c r="B781" s="11"/>
      <c r="C781" s="2"/>
      <c r="D781" s="24"/>
      <c r="E781" s="24"/>
      <c r="F781" s="24"/>
      <c r="G781" s="11"/>
      <c r="H781" s="31"/>
      <c r="I781" s="31"/>
      <c r="J781" s="31"/>
      <c r="K781" s="31"/>
      <c r="L781" s="31"/>
      <c r="M781" s="31"/>
      <c r="N781" s="31"/>
      <c r="O781" s="31"/>
      <c r="P781" s="31"/>
      <c r="Q781" s="31"/>
      <c r="R781" s="31"/>
      <c r="S781" s="31"/>
      <c r="T781" s="31"/>
      <c r="U781" s="31"/>
      <c r="V781" s="31"/>
      <c r="W781" s="31"/>
      <c r="X781" s="31"/>
      <c r="Y781" s="31"/>
      <c r="Z781" s="31"/>
    </row>
    <row r="782" spans="1:26" ht="18" customHeight="1">
      <c r="A782" s="31"/>
      <c r="B782" s="11"/>
      <c r="C782" s="2"/>
      <c r="D782" s="24"/>
      <c r="E782" s="24"/>
      <c r="F782" s="24"/>
      <c r="G782" s="11"/>
      <c r="H782" s="31"/>
      <c r="I782" s="31"/>
      <c r="J782" s="31"/>
      <c r="K782" s="31"/>
      <c r="L782" s="31"/>
      <c r="M782" s="31"/>
      <c r="N782" s="31"/>
      <c r="O782" s="31"/>
      <c r="P782" s="31"/>
      <c r="Q782" s="31"/>
      <c r="R782" s="31"/>
      <c r="S782" s="31"/>
      <c r="T782" s="31"/>
      <c r="U782" s="31"/>
      <c r="V782" s="31"/>
      <c r="W782" s="31"/>
      <c r="X782" s="31"/>
      <c r="Y782" s="31"/>
      <c r="Z782" s="31"/>
    </row>
    <row r="783" spans="1:26" ht="18" customHeight="1">
      <c r="A783" s="31"/>
      <c r="B783" s="11"/>
      <c r="C783" s="2"/>
      <c r="D783" s="24"/>
      <c r="E783" s="24"/>
      <c r="F783" s="24"/>
      <c r="G783" s="11"/>
      <c r="H783" s="31"/>
      <c r="I783" s="31"/>
      <c r="J783" s="31"/>
      <c r="K783" s="31"/>
      <c r="L783" s="31"/>
      <c r="M783" s="31"/>
      <c r="N783" s="31"/>
      <c r="O783" s="31"/>
      <c r="P783" s="31"/>
      <c r="Q783" s="31"/>
      <c r="R783" s="31"/>
      <c r="S783" s="31"/>
      <c r="T783" s="31"/>
      <c r="U783" s="31"/>
      <c r="V783" s="31"/>
      <c r="W783" s="31"/>
      <c r="X783" s="31"/>
      <c r="Y783" s="31"/>
      <c r="Z783" s="31"/>
    </row>
    <row r="784" spans="1:26" ht="18" customHeight="1">
      <c r="A784" s="31"/>
      <c r="B784" s="11"/>
      <c r="C784" s="2"/>
      <c r="D784" s="24"/>
      <c r="E784" s="24"/>
      <c r="F784" s="24"/>
      <c r="G784" s="11"/>
      <c r="H784" s="31"/>
      <c r="I784" s="31"/>
      <c r="J784" s="31"/>
      <c r="K784" s="31"/>
      <c r="L784" s="31"/>
      <c r="M784" s="31"/>
      <c r="N784" s="31"/>
      <c r="O784" s="31"/>
      <c r="P784" s="31"/>
      <c r="Q784" s="31"/>
      <c r="R784" s="31"/>
      <c r="S784" s="31"/>
      <c r="T784" s="31"/>
      <c r="U784" s="31"/>
      <c r="V784" s="31"/>
      <c r="W784" s="31"/>
      <c r="X784" s="31"/>
      <c r="Y784" s="31"/>
      <c r="Z784" s="31"/>
    </row>
    <row r="785" spans="1:26" ht="18" customHeight="1">
      <c r="A785" s="31"/>
      <c r="B785" s="11"/>
      <c r="C785" s="2"/>
      <c r="D785" s="24"/>
      <c r="E785" s="24"/>
      <c r="F785" s="24"/>
      <c r="G785" s="11"/>
      <c r="H785" s="31"/>
      <c r="I785" s="31"/>
      <c r="J785" s="31"/>
      <c r="K785" s="31"/>
      <c r="L785" s="31"/>
      <c r="M785" s="31"/>
      <c r="N785" s="31"/>
      <c r="O785" s="31"/>
      <c r="P785" s="31"/>
      <c r="Q785" s="31"/>
      <c r="R785" s="31"/>
      <c r="S785" s="31"/>
      <c r="T785" s="31"/>
      <c r="U785" s="31"/>
      <c r="V785" s="31"/>
      <c r="W785" s="31"/>
      <c r="X785" s="31"/>
      <c r="Y785" s="31"/>
      <c r="Z785" s="31"/>
    </row>
    <row r="786" spans="1:26" ht="18" customHeight="1">
      <c r="A786" s="31"/>
      <c r="B786" s="11"/>
      <c r="C786" s="2"/>
      <c r="D786" s="24"/>
      <c r="E786" s="24"/>
      <c r="F786" s="24"/>
      <c r="G786" s="11"/>
      <c r="H786" s="31"/>
      <c r="I786" s="31"/>
      <c r="J786" s="31"/>
      <c r="K786" s="31"/>
      <c r="L786" s="31"/>
      <c r="M786" s="31"/>
      <c r="N786" s="31"/>
      <c r="O786" s="31"/>
      <c r="P786" s="31"/>
      <c r="Q786" s="31"/>
      <c r="R786" s="31"/>
      <c r="S786" s="31"/>
      <c r="T786" s="31"/>
      <c r="U786" s="31"/>
      <c r="V786" s="31"/>
      <c r="W786" s="31"/>
      <c r="X786" s="31"/>
      <c r="Y786" s="31"/>
      <c r="Z786" s="31"/>
    </row>
    <row r="787" spans="1:26" ht="18" customHeight="1">
      <c r="A787" s="31"/>
      <c r="B787" s="11"/>
      <c r="C787" s="2"/>
      <c r="D787" s="24"/>
      <c r="E787" s="24"/>
      <c r="F787" s="24"/>
      <c r="G787" s="11"/>
      <c r="H787" s="31"/>
      <c r="I787" s="31"/>
      <c r="J787" s="31"/>
      <c r="K787" s="31"/>
      <c r="L787" s="31"/>
      <c r="M787" s="31"/>
      <c r="N787" s="31"/>
      <c r="O787" s="31"/>
      <c r="P787" s="31"/>
      <c r="Q787" s="31"/>
      <c r="R787" s="31"/>
      <c r="S787" s="31"/>
      <c r="T787" s="31"/>
      <c r="U787" s="31"/>
      <c r="V787" s="31"/>
      <c r="W787" s="31"/>
      <c r="X787" s="31"/>
      <c r="Y787" s="31"/>
      <c r="Z787" s="31"/>
    </row>
    <row r="788" spans="1:26" ht="18" customHeight="1">
      <c r="A788" s="31"/>
      <c r="B788" s="11"/>
      <c r="C788" s="2"/>
      <c r="D788" s="24"/>
      <c r="E788" s="24"/>
      <c r="F788" s="24"/>
      <c r="G788" s="11"/>
      <c r="H788" s="31"/>
      <c r="I788" s="31"/>
      <c r="J788" s="31"/>
      <c r="K788" s="31"/>
      <c r="L788" s="31"/>
      <c r="M788" s="31"/>
      <c r="N788" s="31"/>
      <c r="O788" s="31"/>
      <c r="P788" s="31"/>
      <c r="Q788" s="31"/>
      <c r="R788" s="31"/>
      <c r="S788" s="31"/>
      <c r="T788" s="31"/>
      <c r="U788" s="31"/>
      <c r="V788" s="31"/>
      <c r="W788" s="31"/>
      <c r="X788" s="31"/>
      <c r="Y788" s="31"/>
      <c r="Z788" s="31"/>
    </row>
    <row r="789" spans="1:26" ht="18" customHeight="1">
      <c r="A789" s="31"/>
      <c r="B789" s="11"/>
      <c r="C789" s="2"/>
      <c r="D789" s="24"/>
      <c r="E789" s="24"/>
      <c r="F789" s="24"/>
      <c r="G789" s="11"/>
      <c r="H789" s="31"/>
      <c r="I789" s="31"/>
      <c r="J789" s="31"/>
      <c r="K789" s="31"/>
      <c r="L789" s="31"/>
      <c r="M789" s="31"/>
      <c r="N789" s="31"/>
      <c r="O789" s="31"/>
      <c r="P789" s="31"/>
      <c r="Q789" s="31"/>
      <c r="R789" s="31"/>
      <c r="S789" s="31"/>
      <c r="T789" s="31"/>
      <c r="U789" s="31"/>
      <c r="V789" s="31"/>
      <c r="W789" s="31"/>
      <c r="X789" s="31"/>
      <c r="Y789" s="31"/>
      <c r="Z789" s="31"/>
    </row>
    <row r="790" spans="1:26" ht="18" customHeight="1">
      <c r="A790" s="31"/>
      <c r="B790" s="11"/>
      <c r="C790" s="2"/>
      <c r="D790" s="24"/>
      <c r="E790" s="24"/>
      <c r="F790" s="24"/>
      <c r="G790" s="11"/>
      <c r="H790" s="31"/>
      <c r="I790" s="31"/>
      <c r="J790" s="31"/>
      <c r="K790" s="31"/>
      <c r="L790" s="31"/>
      <c r="M790" s="31"/>
      <c r="N790" s="31"/>
      <c r="O790" s="31"/>
      <c r="P790" s="31"/>
      <c r="Q790" s="31"/>
      <c r="R790" s="31"/>
      <c r="S790" s="31"/>
      <c r="T790" s="31"/>
      <c r="U790" s="31"/>
      <c r="V790" s="31"/>
      <c r="W790" s="31"/>
      <c r="X790" s="31"/>
      <c r="Y790" s="31"/>
      <c r="Z790" s="31"/>
    </row>
    <row r="791" spans="1:26" ht="18" customHeight="1">
      <c r="A791" s="31"/>
      <c r="B791" s="11"/>
      <c r="C791" s="2"/>
      <c r="D791" s="24"/>
      <c r="E791" s="24"/>
      <c r="F791" s="24"/>
      <c r="G791" s="11"/>
      <c r="H791" s="31"/>
      <c r="I791" s="31"/>
      <c r="J791" s="31"/>
      <c r="K791" s="31"/>
      <c r="L791" s="31"/>
      <c r="M791" s="31"/>
      <c r="N791" s="31"/>
      <c r="O791" s="31"/>
      <c r="P791" s="31"/>
      <c r="Q791" s="31"/>
      <c r="R791" s="31"/>
      <c r="S791" s="31"/>
      <c r="T791" s="31"/>
      <c r="U791" s="31"/>
      <c r="V791" s="31"/>
      <c r="W791" s="31"/>
      <c r="X791" s="31"/>
      <c r="Y791" s="31"/>
      <c r="Z791" s="31"/>
    </row>
    <row r="792" spans="1:26" ht="18" customHeight="1">
      <c r="A792" s="31"/>
      <c r="B792" s="11"/>
      <c r="C792" s="2"/>
      <c r="D792" s="24"/>
      <c r="E792" s="24"/>
      <c r="F792" s="24"/>
      <c r="G792" s="11"/>
      <c r="H792" s="31"/>
      <c r="I792" s="31"/>
      <c r="J792" s="31"/>
      <c r="K792" s="31"/>
      <c r="L792" s="31"/>
      <c r="M792" s="31"/>
      <c r="N792" s="31"/>
      <c r="O792" s="31"/>
      <c r="P792" s="31"/>
      <c r="Q792" s="31"/>
      <c r="R792" s="31"/>
      <c r="S792" s="31"/>
      <c r="T792" s="31"/>
      <c r="U792" s="31"/>
      <c r="V792" s="31"/>
      <c r="W792" s="31"/>
      <c r="X792" s="31"/>
      <c r="Y792" s="31"/>
      <c r="Z792" s="31"/>
    </row>
    <row r="793" spans="1:26" ht="18" customHeight="1">
      <c r="A793" s="31"/>
      <c r="B793" s="11"/>
      <c r="C793" s="2"/>
      <c r="D793" s="24"/>
      <c r="E793" s="24"/>
      <c r="F793" s="24"/>
      <c r="G793" s="11"/>
      <c r="H793" s="31"/>
      <c r="I793" s="31"/>
      <c r="J793" s="31"/>
      <c r="K793" s="31"/>
      <c r="L793" s="31"/>
      <c r="M793" s="31"/>
      <c r="N793" s="31"/>
      <c r="O793" s="31"/>
      <c r="P793" s="31"/>
      <c r="Q793" s="31"/>
      <c r="R793" s="31"/>
      <c r="S793" s="31"/>
      <c r="T793" s="31"/>
      <c r="U793" s="31"/>
      <c r="V793" s="31"/>
      <c r="W793" s="31"/>
      <c r="X793" s="31"/>
      <c r="Y793" s="31"/>
      <c r="Z793" s="31"/>
    </row>
    <row r="794" spans="1:26" ht="18" customHeight="1">
      <c r="A794" s="31"/>
      <c r="B794" s="11"/>
      <c r="C794" s="2"/>
      <c r="D794" s="24"/>
      <c r="E794" s="24"/>
      <c r="F794" s="24"/>
      <c r="G794" s="11"/>
      <c r="H794" s="31"/>
      <c r="I794" s="31"/>
      <c r="J794" s="31"/>
      <c r="K794" s="31"/>
      <c r="L794" s="31"/>
      <c r="M794" s="31"/>
      <c r="N794" s="31"/>
      <c r="O794" s="31"/>
      <c r="P794" s="31"/>
      <c r="Q794" s="31"/>
      <c r="R794" s="31"/>
      <c r="S794" s="31"/>
      <c r="T794" s="31"/>
      <c r="U794" s="31"/>
      <c r="V794" s="31"/>
      <c r="W794" s="31"/>
      <c r="X794" s="31"/>
      <c r="Y794" s="31"/>
      <c r="Z794" s="31"/>
    </row>
    <row r="795" spans="1:26" ht="18" customHeight="1">
      <c r="A795" s="31"/>
      <c r="B795" s="11"/>
      <c r="C795" s="2"/>
      <c r="D795" s="24"/>
      <c r="E795" s="24"/>
      <c r="F795" s="24"/>
      <c r="G795" s="11"/>
      <c r="H795" s="31"/>
      <c r="I795" s="31"/>
      <c r="J795" s="31"/>
      <c r="K795" s="31"/>
      <c r="L795" s="31"/>
      <c r="M795" s="31"/>
      <c r="N795" s="31"/>
      <c r="O795" s="31"/>
      <c r="P795" s="31"/>
      <c r="Q795" s="31"/>
      <c r="R795" s="31"/>
      <c r="S795" s="31"/>
      <c r="T795" s="31"/>
      <c r="U795" s="31"/>
      <c r="V795" s="31"/>
      <c r="W795" s="31"/>
      <c r="X795" s="31"/>
      <c r="Y795" s="31"/>
      <c r="Z795" s="31"/>
    </row>
    <row r="796" spans="1:26" ht="18" customHeight="1">
      <c r="A796" s="31"/>
      <c r="B796" s="11"/>
      <c r="C796" s="2"/>
      <c r="D796" s="24"/>
      <c r="E796" s="24"/>
      <c r="F796" s="24"/>
      <c r="G796" s="11"/>
      <c r="H796" s="31"/>
      <c r="I796" s="31"/>
      <c r="J796" s="31"/>
      <c r="K796" s="31"/>
      <c r="L796" s="31"/>
      <c r="M796" s="31"/>
      <c r="N796" s="31"/>
      <c r="O796" s="31"/>
      <c r="P796" s="31"/>
      <c r="Q796" s="31"/>
      <c r="R796" s="31"/>
      <c r="S796" s="31"/>
      <c r="T796" s="31"/>
      <c r="U796" s="31"/>
      <c r="V796" s="31"/>
      <c r="W796" s="31"/>
      <c r="X796" s="31"/>
      <c r="Y796" s="31"/>
      <c r="Z796" s="31"/>
    </row>
    <row r="797" spans="1:26" ht="18" customHeight="1">
      <c r="A797" s="31"/>
      <c r="B797" s="11"/>
      <c r="C797" s="2"/>
      <c r="D797" s="24"/>
      <c r="E797" s="24"/>
      <c r="F797" s="24"/>
      <c r="G797" s="11"/>
      <c r="H797" s="31"/>
      <c r="I797" s="31"/>
      <c r="J797" s="31"/>
      <c r="K797" s="31"/>
      <c r="L797" s="31"/>
      <c r="M797" s="31"/>
      <c r="N797" s="31"/>
      <c r="O797" s="31"/>
      <c r="P797" s="31"/>
      <c r="Q797" s="31"/>
      <c r="R797" s="31"/>
      <c r="S797" s="31"/>
      <c r="T797" s="31"/>
      <c r="U797" s="31"/>
      <c r="V797" s="31"/>
      <c r="W797" s="31"/>
      <c r="X797" s="31"/>
      <c r="Y797" s="31"/>
      <c r="Z797" s="31"/>
    </row>
    <row r="798" spans="1:26" ht="18" customHeight="1">
      <c r="A798" s="31"/>
      <c r="B798" s="11"/>
      <c r="C798" s="2"/>
      <c r="D798" s="24"/>
      <c r="E798" s="24"/>
      <c r="F798" s="24"/>
      <c r="G798" s="11"/>
      <c r="H798" s="31"/>
      <c r="I798" s="31"/>
      <c r="J798" s="31"/>
      <c r="K798" s="31"/>
      <c r="L798" s="31"/>
      <c r="M798" s="31"/>
      <c r="N798" s="31"/>
      <c r="O798" s="31"/>
      <c r="P798" s="31"/>
      <c r="Q798" s="31"/>
      <c r="R798" s="31"/>
      <c r="S798" s="31"/>
      <c r="T798" s="31"/>
      <c r="U798" s="31"/>
      <c r="V798" s="31"/>
      <c r="W798" s="31"/>
      <c r="X798" s="31"/>
      <c r="Y798" s="31"/>
      <c r="Z798" s="31"/>
    </row>
    <row r="799" spans="1:26" ht="18" customHeight="1">
      <c r="A799" s="31"/>
      <c r="B799" s="11"/>
      <c r="C799" s="2"/>
      <c r="D799" s="24"/>
      <c r="E799" s="24"/>
      <c r="F799" s="24"/>
      <c r="G799" s="11"/>
      <c r="H799" s="31"/>
      <c r="I799" s="31"/>
      <c r="J799" s="31"/>
      <c r="K799" s="31"/>
      <c r="L799" s="31"/>
      <c r="M799" s="31"/>
      <c r="N799" s="31"/>
      <c r="O799" s="31"/>
      <c r="P799" s="31"/>
      <c r="Q799" s="31"/>
      <c r="R799" s="31"/>
      <c r="S799" s="31"/>
      <c r="T799" s="31"/>
      <c r="U799" s="31"/>
      <c r="V799" s="31"/>
      <c r="W799" s="31"/>
      <c r="X799" s="31"/>
      <c r="Y799" s="31"/>
      <c r="Z799" s="31"/>
    </row>
    <row r="800" spans="1:26" ht="18" customHeight="1">
      <c r="A800" s="31"/>
      <c r="B800" s="11"/>
      <c r="C800" s="2"/>
      <c r="D800" s="24"/>
      <c r="E800" s="24"/>
      <c r="F800" s="24"/>
      <c r="G800" s="11"/>
      <c r="H800" s="31"/>
      <c r="I800" s="31"/>
      <c r="J800" s="31"/>
      <c r="K800" s="31"/>
      <c r="L800" s="31"/>
      <c r="M800" s="31"/>
      <c r="N800" s="31"/>
      <c r="O800" s="31"/>
      <c r="P800" s="31"/>
      <c r="Q800" s="31"/>
      <c r="R800" s="31"/>
      <c r="S800" s="31"/>
      <c r="T800" s="31"/>
      <c r="U800" s="31"/>
      <c r="V800" s="31"/>
      <c r="W800" s="31"/>
      <c r="X800" s="31"/>
      <c r="Y800" s="31"/>
      <c r="Z800" s="31"/>
    </row>
    <row r="801" spans="1:26" ht="18" customHeight="1">
      <c r="A801" s="31"/>
      <c r="B801" s="11"/>
      <c r="C801" s="2"/>
      <c r="D801" s="24"/>
      <c r="E801" s="24"/>
      <c r="F801" s="24"/>
      <c r="G801" s="11"/>
      <c r="H801" s="31"/>
      <c r="I801" s="31"/>
      <c r="J801" s="31"/>
      <c r="K801" s="31"/>
      <c r="L801" s="31"/>
      <c r="M801" s="31"/>
      <c r="N801" s="31"/>
      <c r="O801" s="31"/>
      <c r="P801" s="31"/>
      <c r="Q801" s="31"/>
      <c r="R801" s="31"/>
      <c r="S801" s="31"/>
      <c r="T801" s="31"/>
      <c r="U801" s="31"/>
      <c r="V801" s="31"/>
      <c r="W801" s="31"/>
      <c r="X801" s="31"/>
      <c r="Y801" s="31"/>
      <c r="Z801" s="31"/>
    </row>
    <row r="802" spans="1:26" ht="18" customHeight="1">
      <c r="A802" s="31"/>
      <c r="B802" s="11"/>
      <c r="C802" s="2"/>
      <c r="D802" s="24"/>
      <c r="E802" s="24"/>
      <c r="F802" s="24"/>
      <c r="G802" s="11"/>
      <c r="H802" s="31"/>
      <c r="I802" s="31"/>
      <c r="J802" s="31"/>
      <c r="K802" s="31"/>
      <c r="L802" s="31"/>
      <c r="M802" s="31"/>
      <c r="N802" s="31"/>
      <c r="O802" s="31"/>
      <c r="P802" s="31"/>
      <c r="Q802" s="31"/>
      <c r="R802" s="31"/>
      <c r="S802" s="31"/>
      <c r="T802" s="31"/>
      <c r="U802" s="31"/>
      <c r="V802" s="31"/>
      <c r="W802" s="31"/>
      <c r="X802" s="31"/>
      <c r="Y802" s="31"/>
      <c r="Z802" s="31"/>
    </row>
    <row r="803" spans="1:26" ht="18" customHeight="1">
      <c r="A803" s="31"/>
      <c r="B803" s="11"/>
      <c r="C803" s="2"/>
      <c r="D803" s="24"/>
      <c r="E803" s="24"/>
      <c r="F803" s="24"/>
      <c r="G803" s="11"/>
      <c r="H803" s="31"/>
      <c r="I803" s="31"/>
      <c r="J803" s="31"/>
      <c r="K803" s="31"/>
      <c r="L803" s="31"/>
      <c r="M803" s="31"/>
      <c r="N803" s="31"/>
      <c r="O803" s="31"/>
      <c r="P803" s="31"/>
      <c r="Q803" s="31"/>
      <c r="R803" s="31"/>
      <c r="S803" s="31"/>
      <c r="T803" s="31"/>
      <c r="U803" s="31"/>
      <c r="V803" s="31"/>
      <c r="W803" s="31"/>
      <c r="X803" s="31"/>
      <c r="Y803" s="31"/>
      <c r="Z803" s="31"/>
    </row>
    <row r="804" spans="1:26" ht="18" customHeight="1">
      <c r="A804" s="31"/>
      <c r="B804" s="11"/>
      <c r="C804" s="2"/>
      <c r="D804" s="24"/>
      <c r="E804" s="24"/>
      <c r="F804" s="24"/>
      <c r="G804" s="11"/>
      <c r="H804" s="31"/>
      <c r="I804" s="31"/>
      <c r="J804" s="31"/>
      <c r="K804" s="31"/>
      <c r="L804" s="31"/>
      <c r="M804" s="31"/>
      <c r="N804" s="31"/>
      <c r="O804" s="31"/>
      <c r="P804" s="31"/>
      <c r="Q804" s="31"/>
      <c r="R804" s="31"/>
      <c r="S804" s="31"/>
      <c r="T804" s="31"/>
      <c r="U804" s="31"/>
      <c r="V804" s="31"/>
      <c r="W804" s="31"/>
      <c r="X804" s="31"/>
      <c r="Y804" s="31"/>
      <c r="Z804" s="31"/>
    </row>
    <row r="805" spans="1:26" ht="18" customHeight="1">
      <c r="A805" s="31"/>
      <c r="B805" s="11"/>
      <c r="C805" s="2"/>
      <c r="D805" s="24"/>
      <c r="E805" s="24"/>
      <c r="F805" s="24"/>
      <c r="G805" s="11"/>
      <c r="H805" s="31"/>
      <c r="I805" s="31"/>
      <c r="J805" s="31"/>
      <c r="K805" s="31"/>
      <c r="L805" s="31"/>
      <c r="M805" s="31"/>
      <c r="N805" s="31"/>
      <c r="O805" s="31"/>
      <c r="P805" s="31"/>
      <c r="Q805" s="31"/>
      <c r="R805" s="31"/>
      <c r="S805" s="31"/>
      <c r="T805" s="31"/>
      <c r="U805" s="31"/>
      <c r="V805" s="31"/>
      <c r="W805" s="31"/>
      <c r="X805" s="31"/>
      <c r="Y805" s="31"/>
      <c r="Z805" s="31"/>
    </row>
    <row r="806" spans="1:26" ht="18" customHeight="1">
      <c r="A806" s="31"/>
      <c r="B806" s="11"/>
      <c r="C806" s="2"/>
      <c r="D806" s="24"/>
      <c r="E806" s="24"/>
      <c r="F806" s="24"/>
      <c r="G806" s="11"/>
      <c r="H806" s="31"/>
      <c r="I806" s="31"/>
      <c r="J806" s="31"/>
      <c r="K806" s="31"/>
      <c r="L806" s="31"/>
      <c r="M806" s="31"/>
      <c r="N806" s="31"/>
      <c r="O806" s="31"/>
      <c r="P806" s="31"/>
      <c r="Q806" s="31"/>
      <c r="R806" s="31"/>
      <c r="S806" s="31"/>
      <c r="T806" s="31"/>
      <c r="U806" s="31"/>
      <c r="V806" s="31"/>
      <c r="W806" s="31"/>
      <c r="X806" s="31"/>
      <c r="Y806" s="31"/>
      <c r="Z806" s="31"/>
    </row>
    <row r="807" spans="1:26" ht="18" customHeight="1">
      <c r="A807" s="31"/>
      <c r="B807" s="11"/>
      <c r="C807" s="2"/>
      <c r="D807" s="24"/>
      <c r="E807" s="24"/>
      <c r="F807" s="24"/>
      <c r="G807" s="11"/>
      <c r="H807" s="31"/>
      <c r="I807" s="31"/>
      <c r="J807" s="31"/>
      <c r="K807" s="31"/>
      <c r="L807" s="31"/>
      <c r="M807" s="31"/>
      <c r="N807" s="31"/>
      <c r="O807" s="31"/>
      <c r="P807" s="31"/>
      <c r="Q807" s="31"/>
      <c r="R807" s="31"/>
      <c r="S807" s="31"/>
      <c r="T807" s="31"/>
      <c r="U807" s="31"/>
      <c r="V807" s="31"/>
      <c r="W807" s="31"/>
      <c r="X807" s="31"/>
      <c r="Y807" s="31"/>
      <c r="Z807" s="31"/>
    </row>
    <row r="808" spans="1:26" ht="18" customHeight="1">
      <c r="A808" s="31"/>
      <c r="B808" s="11"/>
      <c r="C808" s="2"/>
      <c r="D808" s="24"/>
      <c r="E808" s="24"/>
      <c r="F808" s="24"/>
      <c r="G808" s="11"/>
      <c r="H808" s="31"/>
      <c r="I808" s="31"/>
      <c r="J808" s="31"/>
      <c r="K808" s="31"/>
      <c r="L808" s="31"/>
      <c r="M808" s="31"/>
      <c r="N808" s="31"/>
      <c r="O808" s="31"/>
      <c r="P808" s="31"/>
      <c r="Q808" s="31"/>
      <c r="R808" s="31"/>
      <c r="S808" s="31"/>
      <c r="T808" s="31"/>
      <c r="U808" s="31"/>
      <c r="V808" s="31"/>
      <c r="W808" s="31"/>
      <c r="X808" s="31"/>
      <c r="Y808" s="31"/>
      <c r="Z808" s="31"/>
    </row>
    <row r="809" spans="1:26" ht="18" customHeight="1">
      <c r="A809" s="31"/>
      <c r="B809" s="11"/>
      <c r="C809" s="2"/>
      <c r="D809" s="24"/>
      <c r="E809" s="24"/>
      <c r="F809" s="24"/>
      <c r="G809" s="11"/>
      <c r="H809" s="31"/>
      <c r="I809" s="31"/>
      <c r="J809" s="31"/>
      <c r="K809" s="31"/>
      <c r="L809" s="31"/>
      <c r="M809" s="31"/>
      <c r="N809" s="31"/>
      <c r="O809" s="31"/>
      <c r="P809" s="31"/>
      <c r="Q809" s="31"/>
      <c r="R809" s="31"/>
      <c r="S809" s="31"/>
      <c r="T809" s="31"/>
      <c r="U809" s="31"/>
      <c r="V809" s="31"/>
      <c r="W809" s="31"/>
      <c r="X809" s="31"/>
      <c r="Y809" s="31"/>
      <c r="Z809" s="31"/>
    </row>
    <row r="810" spans="1:26" ht="18" customHeight="1">
      <c r="A810" s="31"/>
      <c r="B810" s="11"/>
      <c r="C810" s="2"/>
      <c r="D810" s="24"/>
      <c r="E810" s="24"/>
      <c r="F810" s="24"/>
      <c r="G810" s="11"/>
      <c r="H810" s="31"/>
      <c r="I810" s="31"/>
      <c r="J810" s="31"/>
      <c r="K810" s="31"/>
      <c r="L810" s="31"/>
      <c r="M810" s="31"/>
      <c r="N810" s="31"/>
      <c r="O810" s="31"/>
      <c r="P810" s="31"/>
      <c r="Q810" s="31"/>
      <c r="R810" s="31"/>
      <c r="S810" s="31"/>
      <c r="T810" s="31"/>
      <c r="U810" s="31"/>
      <c r="V810" s="31"/>
      <c r="W810" s="31"/>
      <c r="X810" s="31"/>
      <c r="Y810" s="31"/>
      <c r="Z810" s="31"/>
    </row>
    <row r="811" spans="1:26" ht="18" customHeight="1">
      <c r="A811" s="31"/>
      <c r="B811" s="11"/>
      <c r="C811" s="2"/>
      <c r="D811" s="24"/>
      <c r="E811" s="24"/>
      <c r="F811" s="24"/>
      <c r="G811" s="11"/>
      <c r="H811" s="31"/>
      <c r="I811" s="31"/>
      <c r="J811" s="31"/>
      <c r="K811" s="31"/>
      <c r="L811" s="31"/>
      <c r="M811" s="31"/>
      <c r="N811" s="31"/>
      <c r="O811" s="31"/>
      <c r="P811" s="31"/>
      <c r="Q811" s="31"/>
      <c r="R811" s="31"/>
      <c r="S811" s="31"/>
      <c r="T811" s="31"/>
      <c r="U811" s="31"/>
      <c r="V811" s="31"/>
      <c r="W811" s="31"/>
      <c r="X811" s="31"/>
      <c r="Y811" s="31"/>
      <c r="Z811" s="31"/>
    </row>
    <row r="812" spans="1:26" ht="18" customHeight="1">
      <c r="A812" s="31"/>
      <c r="B812" s="11"/>
      <c r="C812" s="2"/>
      <c r="D812" s="24"/>
      <c r="E812" s="24"/>
      <c r="F812" s="24"/>
      <c r="G812" s="11"/>
      <c r="H812" s="31"/>
      <c r="I812" s="31"/>
      <c r="J812" s="31"/>
      <c r="K812" s="31"/>
      <c r="L812" s="31"/>
      <c r="M812" s="31"/>
      <c r="N812" s="31"/>
      <c r="O812" s="31"/>
      <c r="P812" s="31"/>
      <c r="Q812" s="31"/>
      <c r="R812" s="31"/>
      <c r="S812" s="31"/>
      <c r="T812" s="31"/>
      <c r="U812" s="31"/>
      <c r="V812" s="31"/>
      <c r="W812" s="31"/>
      <c r="X812" s="31"/>
      <c r="Y812" s="31"/>
      <c r="Z812" s="31"/>
    </row>
    <row r="813" spans="1:26" ht="18" customHeight="1">
      <c r="A813" s="31"/>
      <c r="B813" s="11"/>
      <c r="C813" s="2"/>
      <c r="D813" s="24"/>
      <c r="E813" s="24"/>
      <c r="F813" s="24"/>
      <c r="G813" s="11"/>
      <c r="H813" s="31"/>
      <c r="I813" s="31"/>
      <c r="J813" s="31"/>
      <c r="K813" s="31"/>
      <c r="L813" s="31"/>
      <c r="M813" s="31"/>
      <c r="N813" s="31"/>
      <c r="O813" s="31"/>
      <c r="P813" s="31"/>
      <c r="Q813" s="31"/>
      <c r="R813" s="31"/>
      <c r="S813" s="31"/>
      <c r="T813" s="31"/>
      <c r="U813" s="31"/>
      <c r="V813" s="31"/>
      <c r="W813" s="31"/>
      <c r="X813" s="31"/>
      <c r="Y813" s="31"/>
      <c r="Z813" s="31"/>
    </row>
    <row r="814" spans="1:26" ht="18" customHeight="1">
      <c r="A814" s="31"/>
      <c r="B814" s="11"/>
      <c r="C814" s="2"/>
      <c r="D814" s="24"/>
      <c r="E814" s="24"/>
      <c r="F814" s="24"/>
      <c r="G814" s="11"/>
      <c r="H814" s="31"/>
      <c r="I814" s="31"/>
      <c r="J814" s="31"/>
      <c r="K814" s="31"/>
      <c r="L814" s="31"/>
      <c r="M814" s="31"/>
      <c r="N814" s="31"/>
      <c r="O814" s="31"/>
      <c r="P814" s="31"/>
      <c r="Q814" s="31"/>
      <c r="R814" s="31"/>
      <c r="S814" s="31"/>
      <c r="T814" s="31"/>
      <c r="U814" s="31"/>
      <c r="V814" s="31"/>
      <c r="W814" s="31"/>
      <c r="X814" s="31"/>
      <c r="Y814" s="31"/>
      <c r="Z814" s="31"/>
    </row>
    <row r="815" spans="1:26" ht="18" customHeight="1">
      <c r="A815" s="31"/>
      <c r="B815" s="11"/>
      <c r="C815" s="2"/>
      <c r="D815" s="24"/>
      <c r="E815" s="24"/>
      <c r="F815" s="24"/>
      <c r="G815" s="11"/>
      <c r="H815" s="31"/>
      <c r="I815" s="31"/>
      <c r="J815" s="31"/>
      <c r="K815" s="31"/>
      <c r="L815" s="31"/>
      <c r="M815" s="31"/>
      <c r="N815" s="31"/>
      <c r="O815" s="31"/>
      <c r="P815" s="31"/>
      <c r="Q815" s="31"/>
      <c r="R815" s="31"/>
      <c r="S815" s="31"/>
      <c r="T815" s="31"/>
      <c r="U815" s="31"/>
      <c r="V815" s="31"/>
      <c r="W815" s="31"/>
      <c r="X815" s="31"/>
      <c r="Y815" s="31"/>
      <c r="Z815" s="31"/>
    </row>
    <row r="816" spans="1:26" ht="18" customHeight="1">
      <c r="A816" s="31"/>
      <c r="B816" s="11"/>
      <c r="C816" s="2"/>
      <c r="D816" s="24"/>
      <c r="E816" s="24"/>
      <c r="F816" s="24"/>
      <c r="G816" s="11"/>
      <c r="H816" s="31"/>
      <c r="I816" s="31"/>
      <c r="J816" s="31"/>
      <c r="K816" s="31"/>
      <c r="L816" s="31"/>
      <c r="M816" s="31"/>
      <c r="N816" s="31"/>
      <c r="O816" s="31"/>
      <c r="P816" s="31"/>
      <c r="Q816" s="31"/>
      <c r="R816" s="31"/>
      <c r="S816" s="31"/>
      <c r="T816" s="31"/>
      <c r="U816" s="31"/>
      <c r="V816" s="31"/>
      <c r="W816" s="31"/>
      <c r="X816" s="31"/>
      <c r="Y816" s="31"/>
      <c r="Z816" s="31"/>
    </row>
    <row r="817" spans="1:26" ht="18" customHeight="1">
      <c r="A817" s="31"/>
      <c r="B817" s="11"/>
      <c r="C817" s="2"/>
      <c r="D817" s="24"/>
      <c r="E817" s="24"/>
      <c r="F817" s="24"/>
      <c r="G817" s="11"/>
      <c r="H817" s="31"/>
      <c r="I817" s="31"/>
      <c r="J817" s="31"/>
      <c r="K817" s="31"/>
      <c r="L817" s="31"/>
      <c r="M817" s="31"/>
      <c r="N817" s="31"/>
      <c r="O817" s="31"/>
      <c r="P817" s="31"/>
      <c r="Q817" s="31"/>
      <c r="R817" s="31"/>
      <c r="S817" s="31"/>
      <c r="T817" s="31"/>
      <c r="U817" s="31"/>
      <c r="V817" s="31"/>
      <c r="W817" s="31"/>
      <c r="X817" s="31"/>
      <c r="Y817" s="31"/>
      <c r="Z817" s="31"/>
    </row>
    <row r="818" spans="1:26" ht="18" customHeight="1">
      <c r="A818" s="31"/>
      <c r="B818" s="11"/>
      <c r="C818" s="2"/>
      <c r="D818" s="24"/>
      <c r="E818" s="24"/>
      <c r="F818" s="24"/>
      <c r="G818" s="11"/>
      <c r="H818" s="31"/>
      <c r="I818" s="31"/>
      <c r="J818" s="31"/>
      <c r="K818" s="31"/>
      <c r="L818" s="31"/>
      <c r="M818" s="31"/>
      <c r="N818" s="31"/>
      <c r="O818" s="31"/>
      <c r="P818" s="31"/>
      <c r="Q818" s="31"/>
      <c r="R818" s="31"/>
      <c r="S818" s="31"/>
      <c r="T818" s="31"/>
      <c r="U818" s="31"/>
      <c r="V818" s="31"/>
      <c r="W818" s="31"/>
      <c r="X818" s="31"/>
      <c r="Y818" s="31"/>
      <c r="Z818" s="31"/>
    </row>
    <row r="819" spans="1:26" ht="18" customHeight="1">
      <c r="A819" s="31"/>
      <c r="B819" s="11"/>
      <c r="C819" s="2"/>
      <c r="D819" s="24"/>
      <c r="E819" s="24"/>
      <c r="F819" s="24"/>
      <c r="G819" s="11"/>
      <c r="H819" s="31"/>
      <c r="I819" s="31"/>
      <c r="J819" s="31"/>
      <c r="K819" s="31"/>
      <c r="L819" s="31"/>
      <c r="M819" s="31"/>
      <c r="N819" s="31"/>
      <c r="O819" s="31"/>
      <c r="P819" s="31"/>
      <c r="Q819" s="31"/>
      <c r="R819" s="31"/>
      <c r="S819" s="31"/>
      <c r="T819" s="31"/>
      <c r="U819" s="31"/>
      <c r="V819" s="31"/>
      <c r="W819" s="31"/>
      <c r="X819" s="31"/>
      <c r="Y819" s="31"/>
      <c r="Z819" s="31"/>
    </row>
    <row r="820" spans="1:26" ht="18" customHeight="1">
      <c r="A820" s="31"/>
      <c r="B820" s="11"/>
      <c r="C820" s="2"/>
      <c r="D820" s="24"/>
      <c r="E820" s="24"/>
      <c r="F820" s="24"/>
      <c r="G820" s="11"/>
      <c r="H820" s="31"/>
      <c r="I820" s="31"/>
      <c r="J820" s="31"/>
      <c r="K820" s="31"/>
      <c r="L820" s="31"/>
      <c r="M820" s="31"/>
      <c r="N820" s="31"/>
      <c r="O820" s="31"/>
      <c r="P820" s="31"/>
      <c r="Q820" s="31"/>
      <c r="R820" s="31"/>
      <c r="S820" s="31"/>
      <c r="T820" s="31"/>
      <c r="U820" s="31"/>
      <c r="V820" s="31"/>
      <c r="W820" s="31"/>
      <c r="X820" s="31"/>
      <c r="Y820" s="31"/>
      <c r="Z820" s="31"/>
    </row>
    <row r="821" spans="1:26" ht="18" customHeight="1">
      <c r="A821" s="31"/>
      <c r="B821" s="11"/>
      <c r="C821" s="2"/>
      <c r="D821" s="24"/>
      <c r="E821" s="24"/>
      <c r="F821" s="24"/>
      <c r="G821" s="11"/>
      <c r="H821" s="31"/>
      <c r="I821" s="31"/>
      <c r="J821" s="31"/>
      <c r="K821" s="31"/>
      <c r="L821" s="31"/>
      <c r="M821" s="31"/>
      <c r="N821" s="31"/>
      <c r="O821" s="31"/>
      <c r="P821" s="31"/>
      <c r="Q821" s="31"/>
      <c r="R821" s="31"/>
      <c r="S821" s="31"/>
      <c r="T821" s="31"/>
      <c r="U821" s="31"/>
      <c r="V821" s="31"/>
      <c r="W821" s="31"/>
      <c r="X821" s="31"/>
      <c r="Y821" s="31"/>
      <c r="Z821" s="31"/>
    </row>
    <row r="822" spans="1:26" ht="18" customHeight="1">
      <c r="A822" s="31"/>
      <c r="B822" s="11"/>
      <c r="C822" s="2"/>
      <c r="D822" s="24"/>
      <c r="E822" s="24"/>
      <c r="F822" s="24"/>
      <c r="G822" s="11"/>
      <c r="H822" s="31"/>
      <c r="I822" s="31"/>
      <c r="J822" s="31"/>
      <c r="K822" s="31"/>
      <c r="L822" s="31"/>
      <c r="M822" s="31"/>
      <c r="N822" s="31"/>
      <c r="O822" s="31"/>
      <c r="P822" s="31"/>
      <c r="Q822" s="31"/>
      <c r="R822" s="31"/>
      <c r="S822" s="31"/>
      <c r="T822" s="31"/>
      <c r="U822" s="31"/>
      <c r="V822" s="31"/>
      <c r="W822" s="31"/>
      <c r="X822" s="31"/>
      <c r="Y822" s="31"/>
      <c r="Z822" s="31"/>
    </row>
    <row r="823" spans="1:26" ht="18" customHeight="1">
      <c r="A823" s="31"/>
      <c r="B823" s="11"/>
      <c r="C823" s="2"/>
      <c r="D823" s="24"/>
      <c r="E823" s="24"/>
      <c r="F823" s="24"/>
      <c r="G823" s="11"/>
      <c r="H823" s="31"/>
      <c r="I823" s="31"/>
      <c r="J823" s="31"/>
      <c r="K823" s="31"/>
      <c r="L823" s="31"/>
      <c r="M823" s="31"/>
      <c r="N823" s="31"/>
      <c r="O823" s="31"/>
      <c r="P823" s="31"/>
      <c r="Q823" s="31"/>
      <c r="R823" s="31"/>
      <c r="S823" s="31"/>
      <c r="T823" s="31"/>
      <c r="U823" s="31"/>
      <c r="V823" s="31"/>
      <c r="W823" s="31"/>
      <c r="X823" s="31"/>
      <c r="Y823" s="31"/>
      <c r="Z823" s="31"/>
    </row>
    <row r="824" spans="1:26" ht="18" customHeight="1">
      <c r="A824" s="31"/>
      <c r="B824" s="11"/>
      <c r="C824" s="2"/>
      <c r="D824" s="24"/>
      <c r="E824" s="24"/>
      <c r="F824" s="24"/>
      <c r="G824" s="11"/>
      <c r="H824" s="31"/>
      <c r="I824" s="31"/>
      <c r="J824" s="31"/>
      <c r="K824" s="31"/>
      <c r="L824" s="31"/>
      <c r="M824" s="31"/>
      <c r="N824" s="31"/>
      <c r="O824" s="31"/>
      <c r="P824" s="31"/>
      <c r="Q824" s="31"/>
      <c r="R824" s="31"/>
      <c r="S824" s="31"/>
      <c r="T824" s="31"/>
      <c r="U824" s="31"/>
      <c r="V824" s="31"/>
      <c r="W824" s="31"/>
      <c r="X824" s="31"/>
      <c r="Y824" s="31"/>
      <c r="Z824" s="31"/>
    </row>
    <row r="825" spans="1:26" ht="18" customHeight="1">
      <c r="A825" s="31"/>
      <c r="B825" s="11"/>
      <c r="C825" s="2"/>
      <c r="D825" s="24"/>
      <c r="E825" s="24"/>
      <c r="F825" s="24"/>
      <c r="G825" s="11"/>
      <c r="H825" s="31"/>
      <c r="I825" s="31"/>
      <c r="J825" s="31"/>
      <c r="K825" s="31"/>
      <c r="L825" s="31"/>
      <c r="M825" s="31"/>
      <c r="N825" s="31"/>
      <c r="O825" s="31"/>
      <c r="P825" s="31"/>
      <c r="Q825" s="31"/>
      <c r="R825" s="31"/>
      <c r="S825" s="31"/>
      <c r="T825" s="31"/>
      <c r="U825" s="31"/>
      <c r="V825" s="31"/>
      <c r="W825" s="31"/>
      <c r="X825" s="31"/>
      <c r="Y825" s="31"/>
      <c r="Z825" s="31"/>
    </row>
    <row r="826" spans="1:26" ht="18" customHeight="1">
      <c r="A826" s="31"/>
      <c r="B826" s="11"/>
      <c r="C826" s="2"/>
      <c r="D826" s="24"/>
      <c r="E826" s="24"/>
      <c r="F826" s="24"/>
      <c r="G826" s="11"/>
      <c r="H826" s="31"/>
      <c r="I826" s="31"/>
      <c r="J826" s="31"/>
      <c r="K826" s="31"/>
      <c r="L826" s="31"/>
      <c r="M826" s="31"/>
      <c r="N826" s="31"/>
      <c r="O826" s="31"/>
      <c r="P826" s="31"/>
      <c r="Q826" s="31"/>
      <c r="R826" s="31"/>
      <c r="S826" s="31"/>
      <c r="T826" s="31"/>
      <c r="U826" s="31"/>
      <c r="V826" s="31"/>
      <c r="W826" s="31"/>
      <c r="X826" s="31"/>
      <c r="Y826" s="31"/>
      <c r="Z826" s="31"/>
    </row>
    <row r="827" spans="1:26" ht="18" customHeight="1">
      <c r="A827" s="31"/>
      <c r="B827" s="11"/>
      <c r="C827" s="2"/>
      <c r="D827" s="24"/>
      <c r="E827" s="24"/>
      <c r="F827" s="24"/>
      <c r="G827" s="11"/>
      <c r="H827" s="31"/>
      <c r="I827" s="31"/>
      <c r="J827" s="31"/>
      <c r="K827" s="31"/>
      <c r="L827" s="31"/>
      <c r="M827" s="31"/>
      <c r="N827" s="31"/>
      <c r="O827" s="31"/>
      <c r="P827" s="31"/>
      <c r="Q827" s="31"/>
      <c r="R827" s="31"/>
      <c r="S827" s="31"/>
      <c r="T827" s="31"/>
      <c r="U827" s="31"/>
      <c r="V827" s="31"/>
      <c r="W827" s="31"/>
      <c r="X827" s="31"/>
      <c r="Y827" s="31"/>
      <c r="Z827" s="31"/>
    </row>
    <row r="828" spans="1:26" ht="18" customHeight="1">
      <c r="A828" s="31"/>
      <c r="B828" s="11"/>
      <c r="C828" s="2"/>
      <c r="D828" s="24"/>
      <c r="E828" s="24"/>
      <c r="F828" s="24"/>
      <c r="G828" s="11"/>
      <c r="H828" s="31"/>
      <c r="I828" s="31"/>
      <c r="J828" s="31"/>
      <c r="K828" s="31"/>
      <c r="L828" s="31"/>
      <c r="M828" s="31"/>
      <c r="N828" s="31"/>
      <c r="O828" s="31"/>
      <c r="P828" s="31"/>
      <c r="Q828" s="31"/>
      <c r="R828" s="31"/>
      <c r="S828" s="31"/>
      <c r="T828" s="31"/>
      <c r="U828" s="31"/>
      <c r="V828" s="31"/>
      <c r="W828" s="31"/>
      <c r="X828" s="31"/>
      <c r="Y828" s="31"/>
      <c r="Z828" s="31"/>
    </row>
    <row r="829" spans="1:26" ht="18" customHeight="1">
      <c r="A829" s="31"/>
      <c r="B829" s="11"/>
      <c r="C829" s="2"/>
      <c r="D829" s="24"/>
      <c r="E829" s="24"/>
      <c r="F829" s="24"/>
      <c r="G829" s="11"/>
      <c r="H829" s="31"/>
      <c r="I829" s="31"/>
      <c r="J829" s="31"/>
      <c r="K829" s="31"/>
      <c r="L829" s="31"/>
      <c r="M829" s="31"/>
      <c r="N829" s="31"/>
      <c r="O829" s="31"/>
      <c r="P829" s="31"/>
      <c r="Q829" s="31"/>
      <c r="R829" s="31"/>
      <c r="S829" s="31"/>
      <c r="T829" s="31"/>
      <c r="U829" s="31"/>
      <c r="V829" s="31"/>
      <c r="W829" s="31"/>
      <c r="X829" s="31"/>
      <c r="Y829" s="31"/>
      <c r="Z829" s="31"/>
    </row>
    <row r="830" spans="1:26" ht="18" customHeight="1">
      <c r="A830" s="31"/>
      <c r="B830" s="11"/>
      <c r="C830" s="2"/>
      <c r="D830" s="24"/>
      <c r="E830" s="24"/>
      <c r="F830" s="24"/>
      <c r="G830" s="11"/>
      <c r="H830" s="31"/>
      <c r="I830" s="31"/>
      <c r="J830" s="31"/>
      <c r="K830" s="31"/>
      <c r="L830" s="31"/>
      <c r="M830" s="31"/>
      <c r="N830" s="31"/>
      <c r="O830" s="31"/>
      <c r="P830" s="31"/>
      <c r="Q830" s="31"/>
      <c r="R830" s="31"/>
      <c r="S830" s="31"/>
      <c r="T830" s="31"/>
      <c r="U830" s="31"/>
      <c r="V830" s="31"/>
      <c r="W830" s="31"/>
      <c r="X830" s="31"/>
      <c r="Y830" s="31"/>
      <c r="Z830" s="31"/>
    </row>
    <row r="831" spans="1:26" ht="18" customHeight="1">
      <c r="A831" s="31"/>
      <c r="B831" s="11"/>
      <c r="C831" s="2"/>
      <c r="D831" s="24"/>
      <c r="E831" s="24"/>
      <c r="F831" s="24"/>
      <c r="G831" s="11"/>
      <c r="H831" s="31"/>
      <c r="I831" s="31"/>
      <c r="J831" s="31"/>
      <c r="K831" s="31"/>
      <c r="L831" s="31"/>
      <c r="M831" s="31"/>
      <c r="N831" s="31"/>
      <c r="O831" s="31"/>
      <c r="P831" s="31"/>
      <c r="Q831" s="31"/>
      <c r="R831" s="31"/>
      <c r="S831" s="31"/>
      <c r="T831" s="31"/>
      <c r="U831" s="31"/>
      <c r="V831" s="31"/>
      <c r="W831" s="31"/>
      <c r="X831" s="31"/>
      <c r="Y831" s="31"/>
      <c r="Z831" s="31"/>
    </row>
    <row r="832" spans="1:26" ht="18" customHeight="1">
      <c r="A832" s="31"/>
      <c r="B832" s="11"/>
      <c r="C832" s="2"/>
      <c r="D832" s="24"/>
      <c r="E832" s="24"/>
      <c r="F832" s="24"/>
      <c r="G832" s="11"/>
      <c r="H832" s="31"/>
      <c r="I832" s="31"/>
      <c r="J832" s="31"/>
      <c r="K832" s="31"/>
      <c r="L832" s="31"/>
      <c r="M832" s="31"/>
      <c r="N832" s="31"/>
      <c r="O832" s="31"/>
      <c r="P832" s="31"/>
      <c r="Q832" s="31"/>
      <c r="R832" s="31"/>
      <c r="S832" s="31"/>
      <c r="T832" s="31"/>
      <c r="U832" s="31"/>
      <c r="V832" s="31"/>
      <c r="W832" s="31"/>
      <c r="X832" s="31"/>
      <c r="Y832" s="31"/>
      <c r="Z832" s="31"/>
    </row>
    <row r="833" spans="1:26" ht="18" customHeight="1">
      <c r="A833" s="31"/>
      <c r="B833" s="11"/>
      <c r="C833" s="2"/>
      <c r="D833" s="24"/>
      <c r="E833" s="24"/>
      <c r="F833" s="24"/>
      <c r="G833" s="11"/>
      <c r="H833" s="31"/>
      <c r="I833" s="31"/>
      <c r="J833" s="31"/>
      <c r="K833" s="31"/>
      <c r="L833" s="31"/>
      <c r="M833" s="31"/>
      <c r="N833" s="31"/>
      <c r="O833" s="31"/>
      <c r="P833" s="31"/>
      <c r="Q833" s="31"/>
      <c r="R833" s="31"/>
      <c r="S833" s="31"/>
      <c r="T833" s="31"/>
      <c r="U833" s="31"/>
      <c r="V833" s="31"/>
      <c r="W833" s="31"/>
      <c r="X833" s="31"/>
      <c r="Y833" s="31"/>
      <c r="Z833" s="31"/>
    </row>
    <row r="834" spans="1:26" ht="18" customHeight="1">
      <c r="A834" s="31"/>
      <c r="B834" s="11"/>
      <c r="C834" s="2"/>
      <c r="D834" s="24"/>
      <c r="E834" s="24"/>
      <c r="F834" s="24"/>
      <c r="G834" s="11"/>
      <c r="H834" s="31"/>
      <c r="I834" s="31"/>
      <c r="J834" s="31"/>
      <c r="K834" s="31"/>
      <c r="L834" s="31"/>
      <c r="M834" s="31"/>
      <c r="N834" s="31"/>
      <c r="O834" s="31"/>
      <c r="P834" s="31"/>
      <c r="Q834" s="31"/>
      <c r="R834" s="31"/>
      <c r="S834" s="31"/>
      <c r="T834" s="31"/>
      <c r="U834" s="31"/>
      <c r="V834" s="31"/>
      <c r="W834" s="31"/>
      <c r="X834" s="31"/>
      <c r="Y834" s="31"/>
      <c r="Z834" s="31"/>
    </row>
    <row r="835" spans="1:26" ht="18" customHeight="1">
      <c r="A835" s="31"/>
      <c r="B835" s="11"/>
      <c r="C835" s="2"/>
      <c r="D835" s="24"/>
      <c r="E835" s="24"/>
      <c r="F835" s="24"/>
      <c r="G835" s="11"/>
      <c r="H835" s="31"/>
      <c r="I835" s="31"/>
      <c r="J835" s="31"/>
      <c r="K835" s="31"/>
      <c r="L835" s="31"/>
      <c r="M835" s="31"/>
      <c r="N835" s="31"/>
      <c r="O835" s="31"/>
      <c r="P835" s="31"/>
      <c r="Q835" s="31"/>
      <c r="R835" s="31"/>
      <c r="S835" s="31"/>
      <c r="T835" s="31"/>
      <c r="U835" s="31"/>
      <c r="V835" s="31"/>
      <c r="W835" s="31"/>
      <c r="X835" s="31"/>
      <c r="Y835" s="31"/>
      <c r="Z835" s="31"/>
    </row>
    <row r="836" spans="1:26" ht="18" customHeight="1">
      <c r="A836" s="31"/>
      <c r="B836" s="11"/>
      <c r="C836" s="2"/>
      <c r="D836" s="24"/>
      <c r="E836" s="24"/>
      <c r="F836" s="24"/>
      <c r="G836" s="11"/>
      <c r="H836" s="31"/>
      <c r="I836" s="31"/>
      <c r="J836" s="31"/>
      <c r="K836" s="31"/>
      <c r="L836" s="31"/>
      <c r="M836" s="31"/>
      <c r="N836" s="31"/>
      <c r="O836" s="31"/>
      <c r="P836" s="31"/>
      <c r="Q836" s="31"/>
      <c r="R836" s="31"/>
      <c r="S836" s="31"/>
      <c r="T836" s="31"/>
      <c r="U836" s="31"/>
      <c r="V836" s="31"/>
      <c r="W836" s="31"/>
      <c r="X836" s="31"/>
      <c r="Y836" s="31"/>
      <c r="Z836" s="31"/>
    </row>
    <row r="837" spans="1:26" ht="18" customHeight="1">
      <c r="A837" s="31"/>
      <c r="B837" s="11"/>
      <c r="C837" s="2"/>
      <c r="D837" s="24"/>
      <c r="E837" s="24"/>
      <c r="F837" s="24"/>
      <c r="G837" s="11"/>
      <c r="H837" s="31"/>
      <c r="I837" s="31"/>
      <c r="J837" s="31"/>
      <c r="K837" s="31"/>
      <c r="L837" s="31"/>
      <c r="M837" s="31"/>
      <c r="N837" s="31"/>
      <c r="O837" s="31"/>
      <c r="P837" s="31"/>
      <c r="Q837" s="31"/>
      <c r="R837" s="31"/>
      <c r="S837" s="31"/>
      <c r="T837" s="31"/>
      <c r="U837" s="31"/>
      <c r="V837" s="31"/>
      <c r="W837" s="31"/>
      <c r="X837" s="31"/>
      <c r="Y837" s="31"/>
      <c r="Z837" s="31"/>
    </row>
    <row r="838" spans="1:26" ht="18" customHeight="1">
      <c r="A838" s="31"/>
      <c r="B838" s="11"/>
      <c r="C838" s="2"/>
      <c r="D838" s="24"/>
      <c r="E838" s="24"/>
      <c r="F838" s="24"/>
      <c r="G838" s="11"/>
      <c r="H838" s="31"/>
      <c r="I838" s="31"/>
      <c r="J838" s="31"/>
      <c r="K838" s="31"/>
      <c r="L838" s="31"/>
      <c r="M838" s="31"/>
      <c r="N838" s="31"/>
      <c r="O838" s="31"/>
      <c r="P838" s="31"/>
      <c r="Q838" s="31"/>
      <c r="R838" s="31"/>
      <c r="S838" s="31"/>
      <c r="T838" s="31"/>
      <c r="U838" s="31"/>
      <c r="V838" s="31"/>
      <c r="W838" s="31"/>
      <c r="X838" s="31"/>
      <c r="Y838" s="31"/>
      <c r="Z838" s="31"/>
    </row>
    <row r="839" spans="1:26" ht="18" customHeight="1">
      <c r="A839" s="31"/>
      <c r="B839" s="11"/>
      <c r="C839" s="2"/>
      <c r="D839" s="24"/>
      <c r="E839" s="24"/>
      <c r="F839" s="24"/>
      <c r="G839" s="11"/>
      <c r="H839" s="31"/>
      <c r="I839" s="31"/>
      <c r="J839" s="31"/>
      <c r="K839" s="31"/>
      <c r="L839" s="31"/>
      <c r="M839" s="31"/>
      <c r="N839" s="31"/>
      <c r="O839" s="31"/>
      <c r="P839" s="31"/>
      <c r="Q839" s="31"/>
      <c r="R839" s="31"/>
      <c r="S839" s="31"/>
      <c r="T839" s="31"/>
      <c r="U839" s="31"/>
      <c r="V839" s="31"/>
      <c r="W839" s="31"/>
      <c r="X839" s="31"/>
      <c r="Y839" s="31"/>
      <c r="Z839" s="31"/>
    </row>
    <row r="840" spans="1:26" ht="18" customHeight="1">
      <c r="A840" s="31"/>
      <c r="B840" s="11"/>
      <c r="C840" s="2"/>
      <c r="D840" s="24"/>
      <c r="E840" s="24"/>
      <c r="F840" s="24"/>
      <c r="G840" s="11"/>
      <c r="H840" s="31"/>
      <c r="I840" s="31"/>
      <c r="J840" s="31"/>
      <c r="K840" s="31"/>
      <c r="L840" s="31"/>
      <c r="M840" s="31"/>
      <c r="N840" s="31"/>
      <c r="O840" s="31"/>
      <c r="P840" s="31"/>
      <c r="Q840" s="31"/>
      <c r="R840" s="31"/>
      <c r="S840" s="31"/>
      <c r="T840" s="31"/>
      <c r="U840" s="31"/>
      <c r="V840" s="31"/>
      <c r="W840" s="31"/>
      <c r="X840" s="31"/>
      <c r="Y840" s="31"/>
      <c r="Z840" s="31"/>
    </row>
    <row r="841" spans="1:26" ht="18" customHeight="1">
      <c r="A841" s="31"/>
      <c r="B841" s="11"/>
      <c r="C841" s="2"/>
      <c r="D841" s="24"/>
      <c r="E841" s="24"/>
      <c r="F841" s="24"/>
      <c r="G841" s="11"/>
      <c r="H841" s="31"/>
      <c r="I841" s="31"/>
      <c r="J841" s="31"/>
      <c r="K841" s="31"/>
      <c r="L841" s="31"/>
      <c r="M841" s="31"/>
      <c r="N841" s="31"/>
      <c r="O841" s="31"/>
      <c r="P841" s="31"/>
      <c r="Q841" s="31"/>
      <c r="R841" s="31"/>
      <c r="S841" s="31"/>
      <c r="T841" s="31"/>
      <c r="U841" s="31"/>
      <c r="V841" s="31"/>
      <c r="W841" s="31"/>
      <c r="X841" s="31"/>
      <c r="Y841" s="31"/>
      <c r="Z841" s="31"/>
    </row>
    <row r="842" spans="1:26" ht="18" customHeight="1">
      <c r="A842" s="31"/>
      <c r="B842" s="11"/>
      <c r="C842" s="2"/>
      <c r="D842" s="24"/>
      <c r="E842" s="24"/>
      <c r="F842" s="24"/>
      <c r="G842" s="11"/>
      <c r="H842" s="31"/>
      <c r="I842" s="31"/>
      <c r="J842" s="31"/>
      <c r="K842" s="31"/>
      <c r="L842" s="31"/>
      <c r="M842" s="31"/>
      <c r="N842" s="31"/>
      <c r="O842" s="31"/>
      <c r="P842" s="31"/>
      <c r="Q842" s="31"/>
      <c r="R842" s="31"/>
      <c r="S842" s="31"/>
      <c r="T842" s="31"/>
      <c r="U842" s="31"/>
      <c r="V842" s="31"/>
      <c r="W842" s="31"/>
      <c r="X842" s="31"/>
      <c r="Y842" s="31"/>
      <c r="Z842" s="31"/>
    </row>
    <row r="843" spans="1:26" ht="18" customHeight="1">
      <c r="A843" s="31"/>
      <c r="B843" s="11"/>
      <c r="C843" s="2"/>
      <c r="D843" s="24"/>
      <c r="E843" s="24"/>
      <c r="F843" s="24"/>
      <c r="G843" s="11"/>
      <c r="H843" s="31"/>
      <c r="I843" s="31"/>
      <c r="J843" s="31"/>
      <c r="K843" s="31"/>
      <c r="L843" s="31"/>
      <c r="M843" s="31"/>
      <c r="N843" s="31"/>
      <c r="O843" s="31"/>
      <c r="P843" s="31"/>
      <c r="Q843" s="31"/>
      <c r="R843" s="31"/>
      <c r="S843" s="31"/>
      <c r="T843" s="31"/>
      <c r="U843" s="31"/>
      <c r="V843" s="31"/>
      <c r="W843" s="31"/>
      <c r="X843" s="31"/>
      <c r="Y843" s="31"/>
      <c r="Z843" s="31"/>
    </row>
    <row r="844" spans="1:26" ht="18" customHeight="1">
      <c r="A844" s="31"/>
      <c r="B844" s="11"/>
      <c r="C844" s="2"/>
      <c r="D844" s="24"/>
      <c r="E844" s="24"/>
      <c r="F844" s="24"/>
      <c r="G844" s="11"/>
      <c r="H844" s="31"/>
      <c r="I844" s="31"/>
      <c r="J844" s="31"/>
      <c r="K844" s="31"/>
      <c r="L844" s="31"/>
      <c r="M844" s="31"/>
      <c r="N844" s="31"/>
      <c r="O844" s="31"/>
      <c r="P844" s="31"/>
      <c r="Q844" s="31"/>
      <c r="R844" s="31"/>
      <c r="S844" s="31"/>
      <c r="T844" s="31"/>
      <c r="U844" s="31"/>
      <c r="V844" s="31"/>
      <c r="W844" s="31"/>
      <c r="X844" s="31"/>
      <c r="Y844" s="31"/>
      <c r="Z844" s="31"/>
    </row>
    <row r="845" spans="1:26" ht="18" customHeight="1">
      <c r="A845" s="31"/>
      <c r="B845" s="11"/>
      <c r="C845" s="2"/>
      <c r="D845" s="24"/>
      <c r="E845" s="24"/>
      <c r="F845" s="24"/>
      <c r="G845" s="11"/>
      <c r="H845" s="31"/>
      <c r="I845" s="31"/>
      <c r="J845" s="31"/>
      <c r="K845" s="31"/>
      <c r="L845" s="31"/>
      <c r="M845" s="31"/>
      <c r="N845" s="31"/>
      <c r="O845" s="31"/>
      <c r="P845" s="31"/>
      <c r="Q845" s="31"/>
      <c r="R845" s="31"/>
      <c r="S845" s="31"/>
      <c r="T845" s="31"/>
      <c r="U845" s="31"/>
      <c r="V845" s="31"/>
      <c r="W845" s="31"/>
      <c r="X845" s="31"/>
      <c r="Y845" s="31"/>
      <c r="Z845" s="31"/>
    </row>
    <row r="846" spans="1:26" ht="18" customHeight="1">
      <c r="A846" s="31"/>
      <c r="B846" s="11"/>
      <c r="C846" s="2"/>
      <c r="D846" s="24"/>
      <c r="E846" s="24"/>
      <c r="F846" s="24"/>
      <c r="G846" s="11"/>
      <c r="H846" s="31"/>
      <c r="I846" s="31"/>
      <c r="J846" s="31"/>
      <c r="K846" s="31"/>
      <c r="L846" s="31"/>
      <c r="M846" s="31"/>
      <c r="N846" s="31"/>
      <c r="O846" s="31"/>
      <c r="P846" s="31"/>
      <c r="Q846" s="31"/>
      <c r="R846" s="31"/>
      <c r="S846" s="31"/>
      <c r="T846" s="31"/>
      <c r="U846" s="31"/>
      <c r="V846" s="31"/>
      <c r="W846" s="31"/>
      <c r="X846" s="31"/>
      <c r="Y846" s="31"/>
      <c r="Z846" s="31"/>
    </row>
    <row r="847" spans="1:26" ht="18" customHeight="1">
      <c r="A847" s="31"/>
      <c r="B847" s="11"/>
      <c r="C847" s="2"/>
      <c r="D847" s="24"/>
      <c r="E847" s="24"/>
      <c r="F847" s="24"/>
      <c r="G847" s="11"/>
      <c r="H847" s="31"/>
      <c r="I847" s="31"/>
      <c r="J847" s="31"/>
      <c r="K847" s="31"/>
      <c r="L847" s="31"/>
      <c r="M847" s="31"/>
      <c r="N847" s="31"/>
      <c r="O847" s="31"/>
      <c r="P847" s="31"/>
      <c r="Q847" s="31"/>
      <c r="R847" s="31"/>
      <c r="S847" s="31"/>
      <c r="T847" s="31"/>
      <c r="U847" s="31"/>
      <c r="V847" s="31"/>
      <c r="W847" s="31"/>
      <c r="X847" s="31"/>
      <c r="Y847" s="31"/>
      <c r="Z847" s="31"/>
    </row>
    <row r="848" spans="1:26" ht="18" customHeight="1">
      <c r="A848" s="31"/>
      <c r="B848" s="11"/>
      <c r="C848" s="2"/>
      <c r="D848" s="24"/>
      <c r="E848" s="24"/>
      <c r="F848" s="24"/>
      <c r="G848" s="11"/>
      <c r="H848" s="31"/>
      <c r="I848" s="31"/>
      <c r="J848" s="31"/>
      <c r="K848" s="31"/>
      <c r="L848" s="31"/>
      <c r="M848" s="31"/>
      <c r="N848" s="31"/>
      <c r="O848" s="31"/>
      <c r="P848" s="31"/>
      <c r="Q848" s="31"/>
      <c r="R848" s="31"/>
      <c r="S848" s="31"/>
      <c r="T848" s="31"/>
      <c r="U848" s="31"/>
      <c r="V848" s="31"/>
      <c r="W848" s="31"/>
      <c r="X848" s="31"/>
      <c r="Y848" s="31"/>
      <c r="Z848" s="31"/>
    </row>
    <row r="849" spans="1:26" ht="18" customHeight="1">
      <c r="A849" s="31"/>
      <c r="B849" s="11"/>
      <c r="C849" s="2"/>
      <c r="D849" s="24"/>
      <c r="E849" s="24"/>
      <c r="F849" s="24"/>
      <c r="G849" s="11"/>
      <c r="H849" s="31"/>
      <c r="I849" s="31"/>
      <c r="J849" s="31"/>
      <c r="K849" s="31"/>
      <c r="L849" s="31"/>
      <c r="M849" s="31"/>
      <c r="N849" s="31"/>
      <c r="O849" s="31"/>
      <c r="P849" s="31"/>
      <c r="Q849" s="31"/>
      <c r="R849" s="31"/>
      <c r="S849" s="31"/>
      <c r="T849" s="31"/>
      <c r="U849" s="31"/>
      <c r="V849" s="31"/>
      <c r="W849" s="31"/>
      <c r="X849" s="31"/>
      <c r="Y849" s="31"/>
      <c r="Z849" s="31"/>
    </row>
    <row r="850" spans="1:26" ht="18" customHeight="1">
      <c r="A850" s="31"/>
      <c r="B850" s="11"/>
      <c r="C850" s="2"/>
      <c r="D850" s="24"/>
      <c r="E850" s="24"/>
      <c r="F850" s="24"/>
      <c r="G850" s="11"/>
      <c r="H850" s="31"/>
      <c r="I850" s="31"/>
      <c r="J850" s="31"/>
      <c r="K850" s="31"/>
      <c r="L850" s="31"/>
      <c r="M850" s="31"/>
      <c r="N850" s="31"/>
      <c r="O850" s="31"/>
      <c r="P850" s="31"/>
      <c r="Q850" s="31"/>
      <c r="R850" s="31"/>
      <c r="S850" s="31"/>
      <c r="T850" s="31"/>
      <c r="U850" s="31"/>
      <c r="V850" s="31"/>
      <c r="W850" s="31"/>
      <c r="X850" s="31"/>
      <c r="Y850" s="31"/>
      <c r="Z850" s="31"/>
    </row>
    <row r="851" spans="1:26" ht="18" customHeight="1">
      <c r="A851" s="31"/>
      <c r="B851" s="11"/>
      <c r="C851" s="2"/>
      <c r="D851" s="24"/>
      <c r="E851" s="24"/>
      <c r="F851" s="24"/>
      <c r="G851" s="11"/>
      <c r="H851" s="31"/>
      <c r="I851" s="31"/>
      <c r="J851" s="31"/>
      <c r="K851" s="31"/>
      <c r="L851" s="31"/>
      <c r="M851" s="31"/>
      <c r="N851" s="31"/>
      <c r="O851" s="31"/>
      <c r="P851" s="31"/>
      <c r="Q851" s="31"/>
      <c r="R851" s="31"/>
      <c r="S851" s="31"/>
      <c r="T851" s="31"/>
      <c r="U851" s="31"/>
      <c r="V851" s="31"/>
      <c r="W851" s="31"/>
      <c r="X851" s="31"/>
      <c r="Y851" s="31"/>
      <c r="Z851" s="31"/>
    </row>
    <row r="852" spans="1:26" ht="18" customHeight="1">
      <c r="A852" s="31"/>
      <c r="B852" s="11"/>
      <c r="C852" s="2"/>
      <c r="D852" s="24"/>
      <c r="E852" s="24"/>
      <c r="F852" s="24"/>
      <c r="G852" s="11"/>
      <c r="H852" s="31"/>
      <c r="I852" s="31"/>
      <c r="J852" s="31"/>
      <c r="K852" s="31"/>
      <c r="L852" s="31"/>
      <c r="M852" s="31"/>
      <c r="N852" s="31"/>
      <c r="O852" s="31"/>
      <c r="P852" s="31"/>
      <c r="Q852" s="31"/>
      <c r="R852" s="31"/>
      <c r="S852" s="31"/>
      <c r="T852" s="31"/>
      <c r="U852" s="31"/>
      <c r="V852" s="31"/>
      <c r="W852" s="31"/>
      <c r="X852" s="31"/>
      <c r="Y852" s="31"/>
      <c r="Z852" s="31"/>
    </row>
    <row r="853" spans="1:26" ht="18" customHeight="1">
      <c r="A853" s="31"/>
      <c r="B853" s="11"/>
      <c r="C853" s="2"/>
      <c r="D853" s="24"/>
      <c r="E853" s="24"/>
      <c r="F853" s="24"/>
      <c r="G853" s="11"/>
      <c r="H853" s="31"/>
      <c r="I853" s="31"/>
      <c r="J853" s="31"/>
      <c r="K853" s="31"/>
      <c r="L853" s="31"/>
      <c r="M853" s="31"/>
      <c r="N853" s="31"/>
      <c r="O853" s="31"/>
      <c r="P853" s="31"/>
      <c r="Q853" s="31"/>
      <c r="R853" s="31"/>
      <c r="S853" s="31"/>
      <c r="T853" s="31"/>
      <c r="U853" s="31"/>
      <c r="V853" s="31"/>
      <c r="W853" s="31"/>
      <c r="X853" s="31"/>
      <c r="Y853" s="31"/>
      <c r="Z853" s="31"/>
    </row>
    <row r="854" spans="1:26" ht="18" customHeight="1">
      <c r="A854" s="31"/>
      <c r="B854" s="11"/>
      <c r="C854" s="2"/>
      <c r="D854" s="24"/>
      <c r="E854" s="24"/>
      <c r="F854" s="24"/>
      <c r="G854" s="11"/>
      <c r="H854" s="31"/>
      <c r="I854" s="31"/>
      <c r="J854" s="31"/>
      <c r="K854" s="31"/>
      <c r="L854" s="31"/>
      <c r="M854" s="31"/>
      <c r="N854" s="31"/>
      <c r="O854" s="31"/>
      <c r="P854" s="31"/>
      <c r="Q854" s="31"/>
      <c r="R854" s="31"/>
      <c r="S854" s="31"/>
      <c r="T854" s="31"/>
      <c r="U854" s="31"/>
      <c r="V854" s="31"/>
      <c r="W854" s="31"/>
      <c r="X854" s="31"/>
      <c r="Y854" s="31"/>
      <c r="Z854" s="31"/>
    </row>
    <row r="855" spans="1:26" ht="18" customHeight="1">
      <c r="A855" s="31"/>
      <c r="B855" s="11"/>
      <c r="C855" s="2"/>
      <c r="D855" s="24"/>
      <c r="E855" s="24"/>
      <c r="F855" s="24"/>
      <c r="G855" s="11"/>
      <c r="H855" s="31"/>
      <c r="I855" s="31"/>
      <c r="J855" s="31"/>
      <c r="K855" s="31"/>
      <c r="L855" s="31"/>
      <c r="M855" s="31"/>
      <c r="N855" s="31"/>
      <c r="O855" s="31"/>
      <c r="P855" s="31"/>
      <c r="Q855" s="31"/>
      <c r="R855" s="31"/>
      <c r="S855" s="31"/>
      <c r="T855" s="31"/>
      <c r="U855" s="31"/>
      <c r="V855" s="31"/>
      <c r="W855" s="31"/>
      <c r="X855" s="31"/>
      <c r="Y855" s="31"/>
      <c r="Z855" s="31"/>
    </row>
    <row r="856" spans="1:26" ht="18" customHeight="1">
      <c r="A856" s="31"/>
      <c r="B856" s="11"/>
      <c r="C856" s="2"/>
      <c r="D856" s="24"/>
      <c r="E856" s="24"/>
      <c r="F856" s="24"/>
      <c r="G856" s="11"/>
      <c r="H856" s="31"/>
      <c r="I856" s="31"/>
      <c r="J856" s="31"/>
      <c r="K856" s="31"/>
      <c r="L856" s="31"/>
      <c r="M856" s="31"/>
      <c r="N856" s="31"/>
      <c r="O856" s="31"/>
      <c r="P856" s="31"/>
      <c r="Q856" s="31"/>
      <c r="R856" s="31"/>
      <c r="S856" s="31"/>
      <c r="T856" s="31"/>
      <c r="U856" s="31"/>
      <c r="V856" s="31"/>
      <c r="W856" s="31"/>
      <c r="X856" s="31"/>
      <c r="Y856" s="31"/>
      <c r="Z856" s="31"/>
    </row>
    <row r="857" spans="1:26" ht="18" customHeight="1">
      <c r="A857" s="31"/>
      <c r="B857" s="11"/>
      <c r="C857" s="2"/>
      <c r="D857" s="24"/>
      <c r="E857" s="24"/>
      <c r="F857" s="24"/>
      <c r="G857" s="11"/>
      <c r="H857" s="31"/>
      <c r="I857" s="31"/>
      <c r="J857" s="31"/>
      <c r="K857" s="31"/>
      <c r="L857" s="31"/>
      <c r="M857" s="31"/>
      <c r="N857" s="31"/>
      <c r="O857" s="31"/>
      <c r="P857" s="31"/>
      <c r="Q857" s="31"/>
      <c r="R857" s="31"/>
      <c r="S857" s="31"/>
      <c r="T857" s="31"/>
      <c r="U857" s="31"/>
      <c r="V857" s="31"/>
      <c r="W857" s="31"/>
      <c r="X857" s="31"/>
      <c r="Y857" s="31"/>
      <c r="Z857" s="31"/>
    </row>
    <row r="858" spans="1:26" ht="18" customHeight="1">
      <c r="A858" s="31"/>
      <c r="B858" s="11"/>
      <c r="C858" s="2"/>
      <c r="D858" s="24"/>
      <c r="E858" s="24"/>
      <c r="F858" s="24"/>
      <c r="G858" s="11"/>
      <c r="H858" s="31"/>
      <c r="I858" s="31"/>
      <c r="J858" s="31"/>
      <c r="K858" s="31"/>
      <c r="L858" s="31"/>
      <c r="M858" s="31"/>
      <c r="N858" s="31"/>
      <c r="O858" s="31"/>
      <c r="P858" s="31"/>
      <c r="Q858" s="31"/>
      <c r="R858" s="31"/>
      <c r="S858" s="31"/>
      <c r="T858" s="31"/>
      <c r="U858" s="31"/>
      <c r="V858" s="31"/>
      <c r="W858" s="31"/>
      <c r="X858" s="31"/>
      <c r="Y858" s="31"/>
      <c r="Z858" s="31"/>
    </row>
    <row r="859" spans="1:26" ht="18" customHeight="1">
      <c r="A859" s="31"/>
      <c r="B859" s="11"/>
      <c r="C859" s="2"/>
      <c r="D859" s="24"/>
      <c r="E859" s="24"/>
      <c r="F859" s="24"/>
      <c r="G859" s="11"/>
      <c r="H859" s="31"/>
      <c r="I859" s="31"/>
      <c r="J859" s="31"/>
      <c r="K859" s="31"/>
      <c r="L859" s="31"/>
      <c r="M859" s="31"/>
      <c r="N859" s="31"/>
      <c r="O859" s="31"/>
      <c r="P859" s="31"/>
      <c r="Q859" s="31"/>
      <c r="R859" s="31"/>
      <c r="S859" s="31"/>
      <c r="T859" s="31"/>
      <c r="U859" s="31"/>
      <c r="V859" s="31"/>
      <c r="W859" s="31"/>
      <c r="X859" s="31"/>
      <c r="Y859" s="31"/>
      <c r="Z859" s="31"/>
    </row>
    <row r="860" spans="1:26" ht="18" customHeight="1">
      <c r="A860" s="31"/>
      <c r="B860" s="11"/>
      <c r="C860" s="2"/>
      <c r="D860" s="24"/>
      <c r="E860" s="24"/>
      <c r="F860" s="24"/>
      <c r="G860" s="11"/>
      <c r="H860" s="31"/>
      <c r="I860" s="31"/>
      <c r="J860" s="31"/>
      <c r="K860" s="31"/>
      <c r="L860" s="31"/>
      <c r="M860" s="31"/>
      <c r="N860" s="31"/>
      <c r="O860" s="31"/>
      <c r="P860" s="31"/>
      <c r="Q860" s="31"/>
      <c r="R860" s="31"/>
      <c r="S860" s="31"/>
      <c r="T860" s="31"/>
      <c r="U860" s="31"/>
      <c r="V860" s="31"/>
      <c r="W860" s="31"/>
      <c r="X860" s="31"/>
      <c r="Y860" s="31"/>
      <c r="Z860" s="31"/>
    </row>
    <row r="861" spans="1:26" ht="18" customHeight="1">
      <c r="A861" s="31"/>
      <c r="B861" s="11"/>
      <c r="C861" s="2"/>
      <c r="D861" s="24"/>
      <c r="E861" s="24"/>
      <c r="F861" s="24"/>
      <c r="G861" s="11"/>
      <c r="H861" s="31"/>
      <c r="I861" s="31"/>
      <c r="J861" s="31"/>
      <c r="K861" s="31"/>
      <c r="L861" s="31"/>
      <c r="M861" s="31"/>
      <c r="N861" s="31"/>
      <c r="O861" s="31"/>
      <c r="P861" s="31"/>
      <c r="Q861" s="31"/>
      <c r="R861" s="31"/>
      <c r="S861" s="31"/>
      <c r="T861" s="31"/>
      <c r="U861" s="31"/>
      <c r="V861" s="31"/>
      <c r="W861" s="31"/>
      <c r="X861" s="31"/>
      <c r="Y861" s="31"/>
      <c r="Z861" s="31"/>
    </row>
    <row r="862" spans="1:26" ht="18" customHeight="1">
      <c r="A862" s="31"/>
      <c r="B862" s="11"/>
      <c r="C862" s="2"/>
      <c r="D862" s="24"/>
      <c r="E862" s="24"/>
      <c r="F862" s="24"/>
      <c r="G862" s="11"/>
      <c r="H862" s="31"/>
      <c r="I862" s="31"/>
      <c r="J862" s="31"/>
      <c r="K862" s="31"/>
      <c r="L862" s="31"/>
      <c r="M862" s="31"/>
      <c r="N862" s="31"/>
      <c r="O862" s="31"/>
      <c r="P862" s="31"/>
      <c r="Q862" s="31"/>
      <c r="R862" s="31"/>
      <c r="S862" s="31"/>
      <c r="T862" s="31"/>
      <c r="U862" s="31"/>
      <c r="V862" s="31"/>
      <c r="W862" s="31"/>
      <c r="X862" s="31"/>
      <c r="Y862" s="31"/>
      <c r="Z862" s="31"/>
    </row>
    <row r="863" spans="1:26" ht="18" customHeight="1">
      <c r="A863" s="31"/>
      <c r="B863" s="11"/>
      <c r="C863" s="2"/>
      <c r="D863" s="24"/>
      <c r="E863" s="24"/>
      <c r="F863" s="24"/>
      <c r="G863" s="11"/>
      <c r="H863" s="31"/>
      <c r="I863" s="31"/>
      <c r="J863" s="31"/>
      <c r="K863" s="31"/>
      <c r="L863" s="31"/>
      <c r="M863" s="31"/>
      <c r="N863" s="31"/>
      <c r="O863" s="31"/>
      <c r="P863" s="31"/>
      <c r="Q863" s="31"/>
      <c r="R863" s="31"/>
      <c r="S863" s="31"/>
      <c r="T863" s="31"/>
      <c r="U863" s="31"/>
      <c r="V863" s="31"/>
      <c r="W863" s="31"/>
      <c r="X863" s="31"/>
      <c r="Y863" s="31"/>
      <c r="Z863" s="31"/>
    </row>
    <row r="864" spans="1:26" ht="18" customHeight="1">
      <c r="A864" s="31"/>
      <c r="B864" s="11"/>
      <c r="C864" s="2"/>
      <c r="D864" s="24"/>
      <c r="E864" s="24"/>
      <c r="F864" s="24"/>
      <c r="G864" s="11"/>
      <c r="H864" s="31"/>
      <c r="I864" s="31"/>
      <c r="J864" s="31"/>
      <c r="K864" s="31"/>
      <c r="L864" s="31"/>
      <c r="M864" s="31"/>
      <c r="N864" s="31"/>
      <c r="O864" s="31"/>
      <c r="P864" s="31"/>
      <c r="Q864" s="31"/>
      <c r="R864" s="31"/>
      <c r="S864" s="31"/>
      <c r="T864" s="31"/>
      <c r="U864" s="31"/>
      <c r="V864" s="31"/>
      <c r="W864" s="31"/>
      <c r="X864" s="31"/>
      <c r="Y864" s="31"/>
      <c r="Z864" s="31"/>
    </row>
    <row r="865" spans="1:26" ht="18" customHeight="1">
      <c r="A865" s="31"/>
      <c r="B865" s="11"/>
      <c r="C865" s="2"/>
      <c r="D865" s="24"/>
      <c r="E865" s="24"/>
      <c r="F865" s="24"/>
      <c r="G865" s="11"/>
      <c r="H865" s="31"/>
      <c r="I865" s="31"/>
      <c r="J865" s="31"/>
      <c r="K865" s="31"/>
      <c r="L865" s="31"/>
      <c r="M865" s="31"/>
      <c r="N865" s="31"/>
      <c r="O865" s="31"/>
      <c r="P865" s="31"/>
      <c r="Q865" s="31"/>
      <c r="R865" s="31"/>
      <c r="S865" s="31"/>
      <c r="T865" s="31"/>
      <c r="U865" s="31"/>
      <c r="V865" s="31"/>
      <c r="W865" s="31"/>
      <c r="X865" s="31"/>
      <c r="Y865" s="31"/>
      <c r="Z865" s="31"/>
    </row>
    <row r="866" spans="1:26" ht="18" customHeight="1">
      <c r="A866" s="31"/>
      <c r="B866" s="11"/>
      <c r="C866" s="2"/>
      <c r="D866" s="24"/>
      <c r="E866" s="24"/>
      <c r="F866" s="24"/>
      <c r="G866" s="11"/>
      <c r="H866" s="31"/>
      <c r="I866" s="31"/>
      <c r="J866" s="31"/>
      <c r="K866" s="31"/>
      <c r="L866" s="31"/>
      <c r="M866" s="31"/>
      <c r="N866" s="31"/>
      <c r="O866" s="31"/>
      <c r="P866" s="31"/>
      <c r="Q866" s="31"/>
      <c r="R866" s="31"/>
      <c r="S866" s="31"/>
      <c r="T866" s="31"/>
      <c r="U866" s="31"/>
      <c r="V866" s="31"/>
      <c r="W866" s="31"/>
      <c r="X866" s="31"/>
      <c r="Y866" s="31"/>
      <c r="Z866" s="31"/>
    </row>
    <row r="867" spans="1:26" ht="18" customHeight="1">
      <c r="A867" s="31"/>
      <c r="B867" s="11"/>
      <c r="C867" s="2"/>
      <c r="D867" s="24"/>
      <c r="E867" s="24"/>
      <c r="F867" s="24"/>
      <c r="G867" s="11"/>
      <c r="H867" s="31"/>
      <c r="I867" s="31"/>
      <c r="J867" s="31"/>
      <c r="K867" s="31"/>
      <c r="L867" s="31"/>
      <c r="M867" s="31"/>
      <c r="N867" s="31"/>
      <c r="O867" s="31"/>
      <c r="P867" s="31"/>
      <c r="Q867" s="31"/>
      <c r="R867" s="31"/>
      <c r="S867" s="31"/>
      <c r="T867" s="31"/>
      <c r="U867" s="31"/>
      <c r="V867" s="31"/>
      <c r="W867" s="31"/>
      <c r="X867" s="31"/>
      <c r="Y867" s="31"/>
      <c r="Z867" s="31"/>
    </row>
    <row r="868" spans="1:26" ht="18" customHeight="1">
      <c r="A868" s="31"/>
      <c r="B868" s="11"/>
      <c r="C868" s="2"/>
      <c r="D868" s="24"/>
      <c r="E868" s="24"/>
      <c r="F868" s="24"/>
      <c r="G868" s="11"/>
      <c r="H868" s="31"/>
      <c r="I868" s="31"/>
      <c r="J868" s="31"/>
      <c r="K868" s="31"/>
      <c r="L868" s="31"/>
      <c r="M868" s="31"/>
      <c r="N868" s="31"/>
      <c r="O868" s="31"/>
      <c r="P868" s="31"/>
      <c r="Q868" s="31"/>
      <c r="R868" s="31"/>
      <c r="S868" s="31"/>
      <c r="T868" s="31"/>
      <c r="U868" s="31"/>
      <c r="V868" s="31"/>
      <c r="W868" s="31"/>
      <c r="X868" s="31"/>
      <c r="Y868" s="31"/>
      <c r="Z868" s="31"/>
    </row>
    <row r="869" spans="1:26" ht="18" customHeight="1">
      <c r="A869" s="31"/>
      <c r="B869" s="11"/>
      <c r="C869" s="2"/>
      <c r="D869" s="24"/>
      <c r="E869" s="24"/>
      <c r="F869" s="24"/>
      <c r="G869" s="11"/>
      <c r="H869" s="31"/>
      <c r="I869" s="31"/>
      <c r="J869" s="31"/>
      <c r="K869" s="31"/>
      <c r="L869" s="31"/>
      <c r="M869" s="31"/>
      <c r="N869" s="31"/>
      <c r="O869" s="31"/>
      <c r="P869" s="31"/>
      <c r="Q869" s="31"/>
      <c r="R869" s="31"/>
      <c r="S869" s="31"/>
      <c r="T869" s="31"/>
      <c r="U869" s="31"/>
      <c r="V869" s="31"/>
      <c r="W869" s="31"/>
      <c r="X869" s="31"/>
      <c r="Y869" s="31"/>
      <c r="Z869" s="31"/>
    </row>
    <row r="870" spans="1:26" ht="18" customHeight="1">
      <c r="A870" s="31"/>
      <c r="B870" s="11"/>
      <c r="C870" s="2"/>
      <c r="D870" s="24"/>
      <c r="E870" s="24"/>
      <c r="F870" s="24"/>
      <c r="G870" s="11"/>
      <c r="H870" s="31"/>
      <c r="I870" s="31"/>
      <c r="J870" s="31"/>
      <c r="K870" s="31"/>
      <c r="L870" s="31"/>
      <c r="M870" s="31"/>
      <c r="N870" s="31"/>
      <c r="O870" s="31"/>
      <c r="P870" s="31"/>
      <c r="Q870" s="31"/>
      <c r="R870" s="31"/>
      <c r="S870" s="31"/>
      <c r="T870" s="31"/>
      <c r="U870" s="31"/>
      <c r="V870" s="31"/>
      <c r="W870" s="31"/>
      <c r="X870" s="31"/>
      <c r="Y870" s="31"/>
      <c r="Z870" s="31"/>
    </row>
    <row r="871" spans="1:26" ht="18" customHeight="1">
      <c r="A871" s="31"/>
      <c r="B871" s="11"/>
      <c r="C871" s="2"/>
      <c r="D871" s="24"/>
      <c r="E871" s="24"/>
      <c r="F871" s="24"/>
      <c r="G871" s="11"/>
      <c r="H871" s="31"/>
      <c r="I871" s="31"/>
      <c r="J871" s="31"/>
      <c r="K871" s="31"/>
      <c r="L871" s="31"/>
      <c r="M871" s="31"/>
      <c r="N871" s="31"/>
      <c r="O871" s="31"/>
      <c r="P871" s="31"/>
      <c r="Q871" s="31"/>
      <c r="R871" s="31"/>
      <c r="S871" s="31"/>
      <c r="T871" s="31"/>
      <c r="U871" s="31"/>
      <c r="V871" s="31"/>
      <c r="W871" s="31"/>
      <c r="X871" s="31"/>
      <c r="Y871" s="31"/>
      <c r="Z871" s="31"/>
    </row>
    <row r="872" spans="1:26" ht="18" customHeight="1">
      <c r="A872" s="31"/>
      <c r="B872" s="11"/>
      <c r="C872" s="2"/>
      <c r="D872" s="24"/>
      <c r="E872" s="24"/>
      <c r="F872" s="24"/>
      <c r="G872" s="11"/>
      <c r="H872" s="31"/>
      <c r="I872" s="31"/>
      <c r="J872" s="31"/>
      <c r="K872" s="31"/>
      <c r="L872" s="31"/>
      <c r="M872" s="31"/>
      <c r="N872" s="31"/>
      <c r="O872" s="31"/>
      <c r="P872" s="31"/>
      <c r="Q872" s="31"/>
      <c r="R872" s="31"/>
      <c r="S872" s="31"/>
      <c r="T872" s="31"/>
      <c r="U872" s="31"/>
      <c r="V872" s="31"/>
      <c r="W872" s="31"/>
      <c r="X872" s="31"/>
      <c r="Y872" s="31"/>
      <c r="Z872" s="31"/>
    </row>
    <row r="873" spans="1:26" ht="18" customHeight="1">
      <c r="A873" s="31"/>
      <c r="B873" s="11"/>
      <c r="C873" s="2"/>
      <c r="D873" s="24"/>
      <c r="E873" s="24"/>
      <c r="F873" s="24"/>
      <c r="G873" s="11"/>
      <c r="H873" s="31"/>
      <c r="I873" s="31"/>
      <c r="J873" s="31"/>
      <c r="K873" s="31"/>
      <c r="L873" s="31"/>
      <c r="M873" s="31"/>
      <c r="N873" s="31"/>
      <c r="O873" s="31"/>
      <c r="P873" s="31"/>
      <c r="Q873" s="31"/>
      <c r="R873" s="31"/>
      <c r="S873" s="31"/>
      <c r="T873" s="31"/>
      <c r="U873" s="31"/>
      <c r="V873" s="31"/>
      <c r="W873" s="31"/>
      <c r="X873" s="31"/>
      <c r="Y873" s="31"/>
      <c r="Z873" s="31"/>
    </row>
    <row r="874" spans="1:26" ht="18" customHeight="1">
      <c r="A874" s="31"/>
      <c r="B874" s="11"/>
      <c r="C874" s="2"/>
      <c r="D874" s="24"/>
      <c r="E874" s="24"/>
      <c r="F874" s="24"/>
      <c r="G874" s="11"/>
      <c r="H874" s="31"/>
      <c r="I874" s="31"/>
      <c r="J874" s="31"/>
      <c r="K874" s="31"/>
      <c r="L874" s="31"/>
      <c r="M874" s="31"/>
      <c r="N874" s="31"/>
      <c r="O874" s="31"/>
      <c r="P874" s="31"/>
      <c r="Q874" s="31"/>
      <c r="R874" s="31"/>
      <c r="S874" s="31"/>
      <c r="T874" s="31"/>
      <c r="U874" s="31"/>
      <c r="V874" s="31"/>
      <c r="W874" s="31"/>
      <c r="X874" s="31"/>
      <c r="Y874" s="31"/>
      <c r="Z874" s="31"/>
    </row>
    <row r="875" spans="1:26" ht="18" customHeight="1">
      <c r="A875" s="31"/>
      <c r="B875" s="11"/>
      <c r="C875" s="2"/>
      <c r="D875" s="24"/>
      <c r="E875" s="24"/>
      <c r="F875" s="24"/>
      <c r="G875" s="11"/>
      <c r="H875" s="31"/>
      <c r="I875" s="31"/>
      <c r="J875" s="31"/>
      <c r="K875" s="31"/>
      <c r="L875" s="31"/>
      <c r="M875" s="31"/>
      <c r="N875" s="31"/>
      <c r="O875" s="31"/>
      <c r="P875" s="31"/>
      <c r="Q875" s="31"/>
      <c r="R875" s="31"/>
      <c r="S875" s="31"/>
      <c r="T875" s="31"/>
      <c r="U875" s="31"/>
      <c r="V875" s="31"/>
      <c r="W875" s="31"/>
      <c r="X875" s="31"/>
      <c r="Y875" s="31"/>
      <c r="Z875" s="31"/>
    </row>
    <row r="876" spans="1:26" ht="18" customHeight="1">
      <c r="A876" s="31"/>
      <c r="B876" s="11"/>
      <c r="C876" s="2"/>
      <c r="D876" s="24"/>
      <c r="E876" s="24"/>
      <c r="F876" s="24"/>
      <c r="G876" s="11"/>
      <c r="H876" s="31"/>
      <c r="I876" s="31"/>
      <c r="J876" s="31"/>
      <c r="K876" s="31"/>
      <c r="L876" s="31"/>
      <c r="M876" s="31"/>
      <c r="N876" s="31"/>
      <c r="O876" s="31"/>
      <c r="P876" s="31"/>
      <c r="Q876" s="31"/>
      <c r="R876" s="31"/>
      <c r="S876" s="31"/>
      <c r="T876" s="31"/>
      <c r="U876" s="31"/>
      <c r="V876" s="31"/>
      <c r="W876" s="31"/>
      <c r="X876" s="31"/>
      <c r="Y876" s="31"/>
      <c r="Z876" s="31"/>
    </row>
    <row r="877" spans="1:26" ht="18" customHeight="1">
      <c r="A877" s="31"/>
      <c r="B877" s="11"/>
      <c r="C877" s="2"/>
      <c r="D877" s="24"/>
      <c r="E877" s="24"/>
      <c r="F877" s="24"/>
      <c r="G877" s="11"/>
      <c r="H877" s="31"/>
      <c r="I877" s="31"/>
      <c r="J877" s="31"/>
      <c r="K877" s="31"/>
      <c r="L877" s="31"/>
      <c r="M877" s="31"/>
      <c r="N877" s="31"/>
      <c r="O877" s="31"/>
      <c r="P877" s="31"/>
      <c r="Q877" s="31"/>
      <c r="R877" s="31"/>
      <c r="S877" s="31"/>
      <c r="T877" s="31"/>
      <c r="U877" s="31"/>
      <c r="V877" s="31"/>
      <c r="W877" s="31"/>
      <c r="X877" s="31"/>
      <c r="Y877" s="31"/>
      <c r="Z877" s="31"/>
    </row>
    <row r="878" spans="1:26" ht="18" customHeight="1">
      <c r="A878" s="31"/>
      <c r="B878" s="11"/>
      <c r="C878" s="2"/>
      <c r="D878" s="24"/>
      <c r="E878" s="24"/>
      <c r="F878" s="24"/>
      <c r="G878" s="11"/>
      <c r="H878" s="31"/>
      <c r="I878" s="31"/>
      <c r="J878" s="31"/>
      <c r="K878" s="31"/>
      <c r="L878" s="31"/>
      <c r="M878" s="31"/>
      <c r="N878" s="31"/>
      <c r="O878" s="31"/>
      <c r="P878" s="31"/>
      <c r="Q878" s="31"/>
      <c r="R878" s="31"/>
      <c r="S878" s="31"/>
      <c r="T878" s="31"/>
      <c r="U878" s="31"/>
      <c r="V878" s="31"/>
      <c r="W878" s="31"/>
      <c r="X878" s="31"/>
      <c r="Y878" s="31"/>
      <c r="Z878" s="31"/>
    </row>
    <row r="879" spans="1:26" ht="18" customHeight="1">
      <c r="A879" s="31"/>
      <c r="B879" s="11"/>
      <c r="C879" s="2"/>
      <c r="D879" s="24"/>
      <c r="E879" s="24"/>
      <c r="F879" s="24"/>
      <c r="G879" s="11"/>
      <c r="H879" s="31"/>
      <c r="I879" s="31"/>
      <c r="J879" s="31"/>
      <c r="K879" s="31"/>
      <c r="L879" s="31"/>
      <c r="M879" s="31"/>
      <c r="N879" s="31"/>
      <c r="O879" s="31"/>
      <c r="P879" s="31"/>
      <c r="Q879" s="31"/>
      <c r="R879" s="31"/>
      <c r="S879" s="31"/>
      <c r="T879" s="31"/>
      <c r="U879" s="31"/>
      <c r="V879" s="31"/>
      <c r="W879" s="31"/>
      <c r="X879" s="31"/>
      <c r="Y879" s="31"/>
      <c r="Z879" s="31"/>
    </row>
    <row r="880" spans="1:26" ht="18" customHeight="1">
      <c r="A880" s="31"/>
      <c r="B880" s="11"/>
      <c r="C880" s="2"/>
      <c r="D880" s="24"/>
      <c r="E880" s="24"/>
      <c r="F880" s="24"/>
      <c r="G880" s="11"/>
      <c r="H880" s="31"/>
      <c r="I880" s="31"/>
      <c r="J880" s="31"/>
      <c r="K880" s="31"/>
      <c r="L880" s="31"/>
      <c r="M880" s="31"/>
      <c r="N880" s="31"/>
      <c r="O880" s="31"/>
      <c r="P880" s="31"/>
      <c r="Q880" s="31"/>
      <c r="R880" s="31"/>
      <c r="S880" s="31"/>
      <c r="T880" s="31"/>
      <c r="U880" s="31"/>
      <c r="V880" s="31"/>
      <c r="W880" s="31"/>
      <c r="X880" s="31"/>
      <c r="Y880" s="31"/>
      <c r="Z880" s="31"/>
    </row>
    <row r="881" spans="1:26" ht="18" customHeight="1">
      <c r="A881" s="31"/>
      <c r="B881" s="11"/>
      <c r="C881" s="2"/>
      <c r="D881" s="24"/>
      <c r="E881" s="24"/>
      <c r="F881" s="24"/>
      <c r="G881" s="11"/>
      <c r="H881" s="31"/>
      <c r="I881" s="31"/>
      <c r="J881" s="31"/>
      <c r="K881" s="31"/>
      <c r="L881" s="31"/>
      <c r="M881" s="31"/>
      <c r="N881" s="31"/>
      <c r="O881" s="31"/>
      <c r="P881" s="31"/>
      <c r="Q881" s="31"/>
      <c r="R881" s="31"/>
      <c r="S881" s="31"/>
      <c r="T881" s="31"/>
      <c r="U881" s="31"/>
      <c r="V881" s="31"/>
      <c r="W881" s="31"/>
      <c r="X881" s="31"/>
      <c r="Y881" s="31"/>
      <c r="Z881" s="31"/>
    </row>
    <row r="882" spans="1:26" ht="18" customHeight="1">
      <c r="A882" s="31"/>
      <c r="B882" s="11"/>
      <c r="C882" s="2"/>
      <c r="D882" s="24"/>
      <c r="E882" s="24"/>
      <c r="F882" s="24"/>
      <c r="G882" s="11"/>
      <c r="H882" s="31"/>
      <c r="I882" s="31"/>
      <c r="J882" s="31"/>
      <c r="K882" s="31"/>
      <c r="L882" s="31"/>
      <c r="M882" s="31"/>
      <c r="N882" s="31"/>
      <c r="O882" s="31"/>
      <c r="P882" s="31"/>
      <c r="Q882" s="31"/>
      <c r="R882" s="31"/>
      <c r="S882" s="31"/>
      <c r="T882" s="31"/>
      <c r="U882" s="31"/>
      <c r="V882" s="31"/>
      <c r="W882" s="31"/>
      <c r="X882" s="31"/>
      <c r="Y882" s="31"/>
      <c r="Z882" s="31"/>
    </row>
    <row r="883" spans="1:26" ht="18" customHeight="1">
      <c r="A883" s="31"/>
      <c r="B883" s="11"/>
      <c r="C883" s="2"/>
      <c r="D883" s="24"/>
      <c r="E883" s="24"/>
      <c r="F883" s="24"/>
      <c r="G883" s="11"/>
      <c r="H883" s="31"/>
      <c r="I883" s="31"/>
      <c r="J883" s="31"/>
      <c r="K883" s="31"/>
      <c r="L883" s="31"/>
      <c r="M883" s="31"/>
      <c r="N883" s="31"/>
      <c r="O883" s="31"/>
      <c r="P883" s="31"/>
      <c r="Q883" s="31"/>
      <c r="R883" s="31"/>
      <c r="S883" s="31"/>
      <c r="T883" s="31"/>
      <c r="U883" s="31"/>
      <c r="V883" s="31"/>
      <c r="W883" s="31"/>
      <c r="X883" s="31"/>
      <c r="Y883" s="31"/>
      <c r="Z883" s="31"/>
    </row>
    <row r="884" spans="1:26" ht="18" customHeight="1">
      <c r="A884" s="31"/>
      <c r="B884" s="11"/>
      <c r="C884" s="2"/>
      <c r="D884" s="24"/>
      <c r="E884" s="24"/>
      <c r="F884" s="24"/>
      <c r="G884" s="11"/>
      <c r="H884" s="31"/>
      <c r="I884" s="31"/>
      <c r="J884" s="31"/>
      <c r="K884" s="31"/>
      <c r="L884" s="31"/>
      <c r="M884" s="31"/>
      <c r="N884" s="31"/>
      <c r="O884" s="31"/>
      <c r="P884" s="31"/>
      <c r="Q884" s="31"/>
      <c r="R884" s="31"/>
      <c r="S884" s="31"/>
      <c r="T884" s="31"/>
      <c r="U884" s="31"/>
      <c r="V884" s="31"/>
      <c r="W884" s="31"/>
      <c r="X884" s="31"/>
      <c r="Y884" s="31"/>
      <c r="Z884" s="31"/>
    </row>
    <row r="885" spans="1:26" ht="18" customHeight="1">
      <c r="A885" s="31"/>
      <c r="B885" s="11"/>
      <c r="C885" s="2"/>
      <c r="D885" s="24"/>
      <c r="E885" s="24"/>
      <c r="F885" s="24"/>
      <c r="G885" s="11"/>
      <c r="H885" s="31"/>
      <c r="I885" s="31"/>
      <c r="J885" s="31"/>
      <c r="K885" s="31"/>
      <c r="L885" s="31"/>
      <c r="M885" s="31"/>
      <c r="N885" s="31"/>
      <c r="O885" s="31"/>
      <c r="P885" s="31"/>
      <c r="Q885" s="31"/>
      <c r="R885" s="31"/>
      <c r="S885" s="31"/>
      <c r="T885" s="31"/>
      <c r="U885" s="31"/>
      <c r="V885" s="31"/>
      <c r="W885" s="31"/>
      <c r="X885" s="31"/>
      <c r="Y885" s="31"/>
      <c r="Z885" s="31"/>
    </row>
    <row r="886" spans="1:26" ht="18" customHeight="1">
      <c r="A886" s="31"/>
      <c r="B886" s="11"/>
      <c r="C886" s="2"/>
      <c r="D886" s="24"/>
      <c r="E886" s="24"/>
      <c r="F886" s="24"/>
      <c r="G886" s="11"/>
      <c r="H886" s="31"/>
      <c r="I886" s="31"/>
      <c r="J886" s="31"/>
      <c r="K886" s="31"/>
      <c r="L886" s="31"/>
      <c r="M886" s="31"/>
      <c r="N886" s="31"/>
      <c r="O886" s="31"/>
      <c r="P886" s="31"/>
      <c r="Q886" s="31"/>
      <c r="R886" s="31"/>
      <c r="S886" s="31"/>
      <c r="T886" s="31"/>
      <c r="U886" s="31"/>
      <c r="V886" s="31"/>
      <c r="W886" s="31"/>
      <c r="X886" s="31"/>
      <c r="Y886" s="31"/>
      <c r="Z886" s="31"/>
    </row>
    <row r="887" spans="1:26" ht="18" customHeight="1">
      <c r="A887" s="31"/>
      <c r="B887" s="11"/>
      <c r="C887" s="2"/>
      <c r="D887" s="24"/>
      <c r="E887" s="24"/>
      <c r="F887" s="24"/>
      <c r="G887" s="11"/>
      <c r="H887" s="31"/>
      <c r="I887" s="31"/>
      <c r="J887" s="31"/>
      <c r="K887" s="31"/>
      <c r="L887" s="31"/>
      <c r="M887" s="31"/>
      <c r="N887" s="31"/>
      <c r="O887" s="31"/>
      <c r="P887" s="31"/>
      <c r="Q887" s="31"/>
      <c r="R887" s="31"/>
      <c r="S887" s="31"/>
      <c r="T887" s="31"/>
      <c r="U887" s="31"/>
      <c r="V887" s="31"/>
      <c r="W887" s="31"/>
      <c r="X887" s="31"/>
      <c r="Y887" s="31"/>
      <c r="Z887" s="31"/>
    </row>
    <row r="888" spans="1:26" ht="18" customHeight="1">
      <c r="A888" s="31"/>
      <c r="B888" s="11"/>
      <c r="C888" s="2"/>
      <c r="D888" s="24"/>
      <c r="E888" s="24"/>
      <c r="F888" s="24"/>
      <c r="G888" s="11"/>
      <c r="H888" s="31"/>
      <c r="I888" s="31"/>
      <c r="J888" s="31"/>
      <c r="K888" s="31"/>
      <c r="L888" s="31"/>
      <c r="M888" s="31"/>
      <c r="N888" s="31"/>
      <c r="O888" s="31"/>
      <c r="P888" s="31"/>
      <c r="Q888" s="31"/>
      <c r="R888" s="31"/>
      <c r="S888" s="31"/>
      <c r="T888" s="31"/>
      <c r="U888" s="31"/>
      <c r="V888" s="31"/>
      <c r="W888" s="31"/>
      <c r="X888" s="31"/>
      <c r="Y888" s="31"/>
      <c r="Z888" s="31"/>
    </row>
    <row r="889" spans="1:26" ht="18" customHeight="1">
      <c r="A889" s="31"/>
      <c r="B889" s="11"/>
      <c r="C889" s="2"/>
      <c r="D889" s="24"/>
      <c r="E889" s="24"/>
      <c r="F889" s="24"/>
      <c r="G889" s="11"/>
      <c r="H889" s="31"/>
      <c r="I889" s="31"/>
      <c r="J889" s="31"/>
      <c r="K889" s="31"/>
      <c r="L889" s="31"/>
      <c r="M889" s="31"/>
      <c r="N889" s="31"/>
      <c r="O889" s="31"/>
      <c r="P889" s="31"/>
      <c r="Q889" s="31"/>
      <c r="R889" s="31"/>
      <c r="S889" s="31"/>
      <c r="T889" s="31"/>
      <c r="U889" s="31"/>
      <c r="V889" s="31"/>
      <c r="W889" s="31"/>
      <c r="X889" s="31"/>
      <c r="Y889" s="31"/>
      <c r="Z889" s="31"/>
    </row>
    <row r="890" spans="1:26" ht="18" customHeight="1">
      <c r="A890" s="31"/>
      <c r="B890" s="11"/>
      <c r="C890" s="2"/>
      <c r="D890" s="24"/>
      <c r="E890" s="24"/>
      <c r="F890" s="24"/>
      <c r="G890" s="11"/>
      <c r="H890" s="31"/>
      <c r="I890" s="31"/>
      <c r="J890" s="31"/>
      <c r="K890" s="31"/>
      <c r="L890" s="31"/>
      <c r="M890" s="31"/>
      <c r="N890" s="31"/>
      <c r="O890" s="31"/>
      <c r="P890" s="31"/>
      <c r="Q890" s="31"/>
      <c r="R890" s="31"/>
      <c r="S890" s="31"/>
      <c r="T890" s="31"/>
      <c r="U890" s="31"/>
      <c r="V890" s="31"/>
      <c r="W890" s="31"/>
      <c r="X890" s="31"/>
      <c r="Y890" s="31"/>
      <c r="Z890" s="31"/>
    </row>
    <row r="891" spans="1:26" ht="18" customHeight="1">
      <c r="A891" s="31"/>
      <c r="B891" s="11"/>
      <c r="C891" s="2"/>
      <c r="D891" s="24"/>
      <c r="E891" s="24"/>
      <c r="F891" s="24"/>
      <c r="G891" s="11"/>
      <c r="H891" s="31"/>
      <c r="I891" s="31"/>
      <c r="J891" s="31"/>
      <c r="K891" s="31"/>
      <c r="L891" s="31"/>
      <c r="M891" s="31"/>
      <c r="N891" s="31"/>
      <c r="O891" s="31"/>
      <c r="P891" s="31"/>
      <c r="Q891" s="31"/>
      <c r="R891" s="31"/>
      <c r="S891" s="31"/>
      <c r="T891" s="31"/>
      <c r="U891" s="31"/>
      <c r="V891" s="31"/>
      <c r="W891" s="31"/>
      <c r="X891" s="31"/>
      <c r="Y891" s="31"/>
      <c r="Z891" s="31"/>
    </row>
    <row r="892" spans="1:26" ht="18" customHeight="1">
      <c r="A892" s="31"/>
      <c r="B892" s="11"/>
      <c r="C892" s="2"/>
      <c r="D892" s="24"/>
      <c r="E892" s="24"/>
      <c r="F892" s="24"/>
      <c r="G892" s="11"/>
      <c r="H892" s="31"/>
      <c r="I892" s="31"/>
      <c r="J892" s="31"/>
      <c r="K892" s="31"/>
      <c r="L892" s="31"/>
      <c r="M892" s="31"/>
      <c r="N892" s="31"/>
      <c r="O892" s="31"/>
      <c r="P892" s="31"/>
      <c r="Q892" s="31"/>
      <c r="R892" s="31"/>
      <c r="S892" s="31"/>
      <c r="T892" s="31"/>
      <c r="U892" s="31"/>
      <c r="V892" s="31"/>
      <c r="W892" s="31"/>
      <c r="X892" s="31"/>
      <c r="Y892" s="31"/>
      <c r="Z892" s="31"/>
    </row>
    <row r="893" spans="1:26" ht="18" customHeight="1">
      <c r="A893" s="31"/>
      <c r="B893" s="11"/>
      <c r="C893" s="2"/>
      <c r="D893" s="24"/>
      <c r="E893" s="24"/>
      <c r="F893" s="24"/>
      <c r="G893" s="11"/>
      <c r="H893" s="31"/>
      <c r="I893" s="31"/>
      <c r="J893" s="31"/>
      <c r="K893" s="31"/>
      <c r="L893" s="31"/>
      <c r="M893" s="31"/>
      <c r="N893" s="31"/>
      <c r="O893" s="31"/>
      <c r="P893" s="31"/>
      <c r="Q893" s="31"/>
      <c r="R893" s="31"/>
      <c r="S893" s="31"/>
      <c r="T893" s="31"/>
      <c r="U893" s="31"/>
      <c r="V893" s="31"/>
      <c r="W893" s="31"/>
      <c r="X893" s="31"/>
      <c r="Y893" s="31"/>
      <c r="Z893" s="31"/>
    </row>
    <row r="894" spans="1:26" ht="18" customHeight="1">
      <c r="A894" s="31"/>
      <c r="B894" s="11"/>
      <c r="C894" s="2"/>
      <c r="D894" s="24"/>
      <c r="E894" s="24"/>
      <c r="F894" s="24"/>
      <c r="G894" s="11"/>
      <c r="H894" s="31"/>
      <c r="I894" s="31"/>
      <c r="J894" s="31"/>
      <c r="K894" s="31"/>
      <c r="L894" s="31"/>
      <c r="M894" s="31"/>
      <c r="N894" s="31"/>
      <c r="O894" s="31"/>
      <c r="P894" s="31"/>
      <c r="Q894" s="31"/>
      <c r="R894" s="31"/>
      <c r="S894" s="31"/>
      <c r="T894" s="31"/>
      <c r="U894" s="31"/>
      <c r="V894" s="31"/>
      <c r="W894" s="31"/>
      <c r="X894" s="31"/>
      <c r="Y894" s="31"/>
      <c r="Z894" s="31"/>
    </row>
    <row r="895" spans="1:26" ht="18" customHeight="1">
      <c r="A895" s="31"/>
      <c r="B895" s="11"/>
      <c r="C895" s="2"/>
      <c r="D895" s="24"/>
      <c r="E895" s="24"/>
      <c r="F895" s="24"/>
      <c r="G895" s="11"/>
      <c r="H895" s="31"/>
      <c r="I895" s="31"/>
      <c r="J895" s="31"/>
      <c r="K895" s="31"/>
      <c r="L895" s="31"/>
      <c r="M895" s="31"/>
      <c r="N895" s="31"/>
      <c r="O895" s="31"/>
      <c r="P895" s="31"/>
      <c r="Q895" s="31"/>
      <c r="R895" s="31"/>
      <c r="S895" s="31"/>
      <c r="T895" s="31"/>
      <c r="U895" s="31"/>
      <c r="V895" s="31"/>
      <c r="W895" s="31"/>
      <c r="X895" s="31"/>
      <c r="Y895" s="31"/>
      <c r="Z895" s="31"/>
    </row>
    <row r="896" spans="1:26" ht="18" customHeight="1">
      <c r="A896" s="31"/>
      <c r="B896" s="11"/>
      <c r="C896" s="2"/>
      <c r="D896" s="24"/>
      <c r="E896" s="24"/>
      <c r="F896" s="24"/>
      <c r="G896" s="11"/>
      <c r="H896" s="31"/>
      <c r="I896" s="31"/>
      <c r="J896" s="31"/>
      <c r="K896" s="31"/>
      <c r="L896" s="31"/>
      <c r="M896" s="31"/>
      <c r="N896" s="31"/>
      <c r="O896" s="31"/>
      <c r="P896" s="31"/>
      <c r="Q896" s="31"/>
      <c r="R896" s="31"/>
      <c r="S896" s="31"/>
      <c r="T896" s="31"/>
      <c r="U896" s="31"/>
      <c r="V896" s="31"/>
      <c r="W896" s="31"/>
      <c r="X896" s="31"/>
      <c r="Y896" s="31"/>
      <c r="Z896" s="31"/>
    </row>
    <row r="897" spans="1:26" ht="18" customHeight="1">
      <c r="A897" s="31"/>
      <c r="B897" s="11"/>
      <c r="C897" s="2"/>
      <c r="D897" s="24"/>
      <c r="E897" s="24"/>
      <c r="F897" s="24"/>
      <c r="G897" s="11"/>
      <c r="H897" s="31"/>
      <c r="I897" s="31"/>
      <c r="J897" s="31"/>
      <c r="K897" s="31"/>
      <c r="L897" s="31"/>
      <c r="M897" s="31"/>
      <c r="N897" s="31"/>
      <c r="O897" s="31"/>
      <c r="P897" s="31"/>
      <c r="Q897" s="31"/>
      <c r="R897" s="31"/>
      <c r="S897" s="31"/>
      <c r="T897" s="31"/>
      <c r="U897" s="31"/>
      <c r="V897" s="31"/>
      <c r="W897" s="31"/>
      <c r="X897" s="31"/>
      <c r="Y897" s="31"/>
      <c r="Z897" s="31"/>
    </row>
    <row r="898" spans="1:26" ht="18" customHeight="1">
      <c r="A898" s="31"/>
      <c r="B898" s="11"/>
      <c r="C898" s="2"/>
      <c r="D898" s="24"/>
      <c r="E898" s="24"/>
      <c r="F898" s="24"/>
      <c r="G898" s="11"/>
      <c r="H898" s="31"/>
      <c r="I898" s="31"/>
      <c r="J898" s="31"/>
      <c r="K898" s="31"/>
      <c r="L898" s="31"/>
      <c r="M898" s="31"/>
      <c r="N898" s="31"/>
      <c r="O898" s="31"/>
      <c r="P898" s="31"/>
      <c r="Q898" s="31"/>
      <c r="R898" s="31"/>
      <c r="S898" s="31"/>
      <c r="T898" s="31"/>
      <c r="U898" s="31"/>
      <c r="V898" s="31"/>
      <c r="W898" s="31"/>
      <c r="X898" s="31"/>
      <c r="Y898" s="31"/>
      <c r="Z898" s="31"/>
    </row>
    <row r="899" spans="1:26" ht="18" customHeight="1">
      <c r="A899" s="31"/>
      <c r="B899" s="11"/>
      <c r="C899" s="2"/>
      <c r="D899" s="24"/>
      <c r="E899" s="24"/>
      <c r="F899" s="24"/>
      <c r="G899" s="11"/>
      <c r="H899" s="31"/>
      <c r="I899" s="31"/>
      <c r="J899" s="31"/>
      <c r="K899" s="31"/>
      <c r="L899" s="31"/>
      <c r="M899" s="31"/>
      <c r="N899" s="31"/>
      <c r="O899" s="31"/>
      <c r="P899" s="31"/>
      <c r="Q899" s="31"/>
      <c r="R899" s="31"/>
      <c r="S899" s="31"/>
      <c r="T899" s="31"/>
      <c r="U899" s="31"/>
      <c r="V899" s="31"/>
      <c r="W899" s="31"/>
      <c r="X899" s="31"/>
      <c r="Y899" s="31"/>
      <c r="Z899" s="31"/>
    </row>
    <row r="900" spans="1:26" ht="18" customHeight="1">
      <c r="A900" s="31"/>
      <c r="B900" s="11"/>
      <c r="C900" s="2"/>
      <c r="D900" s="24"/>
      <c r="E900" s="24"/>
      <c r="F900" s="24"/>
      <c r="G900" s="11"/>
      <c r="H900" s="31"/>
      <c r="I900" s="31"/>
      <c r="J900" s="31"/>
      <c r="K900" s="31"/>
      <c r="L900" s="31"/>
      <c r="M900" s="31"/>
      <c r="N900" s="31"/>
      <c r="O900" s="31"/>
      <c r="P900" s="31"/>
      <c r="Q900" s="31"/>
      <c r="R900" s="31"/>
      <c r="S900" s="31"/>
      <c r="T900" s="31"/>
      <c r="U900" s="31"/>
      <c r="V900" s="31"/>
      <c r="W900" s="31"/>
      <c r="X900" s="31"/>
      <c r="Y900" s="31"/>
      <c r="Z900" s="31"/>
    </row>
    <row r="901" spans="1:26" ht="18" customHeight="1">
      <c r="A901" s="31"/>
      <c r="B901" s="11"/>
      <c r="C901" s="2"/>
      <c r="D901" s="24"/>
      <c r="E901" s="24"/>
      <c r="F901" s="24"/>
      <c r="G901" s="11"/>
      <c r="H901" s="31"/>
      <c r="I901" s="31"/>
      <c r="J901" s="31"/>
      <c r="K901" s="31"/>
      <c r="L901" s="31"/>
      <c r="M901" s="31"/>
      <c r="N901" s="31"/>
      <c r="O901" s="31"/>
      <c r="P901" s="31"/>
      <c r="Q901" s="31"/>
      <c r="R901" s="31"/>
      <c r="S901" s="31"/>
      <c r="T901" s="31"/>
      <c r="U901" s="31"/>
      <c r="V901" s="31"/>
      <c r="W901" s="31"/>
      <c r="X901" s="31"/>
      <c r="Y901" s="31"/>
      <c r="Z901" s="31"/>
    </row>
    <row r="902" spans="1:26" ht="18" customHeight="1">
      <c r="A902" s="31"/>
      <c r="B902" s="11"/>
      <c r="C902" s="2"/>
      <c r="D902" s="24"/>
      <c r="E902" s="24"/>
      <c r="F902" s="24"/>
      <c r="G902" s="11"/>
      <c r="H902" s="31"/>
      <c r="I902" s="31"/>
      <c r="J902" s="31"/>
      <c r="K902" s="31"/>
      <c r="L902" s="31"/>
      <c r="M902" s="31"/>
      <c r="N902" s="31"/>
      <c r="O902" s="31"/>
      <c r="P902" s="31"/>
      <c r="Q902" s="31"/>
      <c r="R902" s="31"/>
      <c r="S902" s="31"/>
      <c r="T902" s="31"/>
      <c r="U902" s="31"/>
      <c r="V902" s="31"/>
      <c r="W902" s="31"/>
      <c r="X902" s="31"/>
      <c r="Y902" s="31"/>
      <c r="Z902" s="31"/>
    </row>
    <row r="903" spans="1:26" ht="18" customHeight="1">
      <c r="A903" s="31"/>
      <c r="B903" s="11"/>
      <c r="C903" s="2"/>
      <c r="D903" s="24"/>
      <c r="E903" s="24"/>
      <c r="F903" s="24"/>
      <c r="G903" s="11"/>
      <c r="H903" s="31"/>
      <c r="I903" s="31"/>
      <c r="J903" s="31"/>
      <c r="K903" s="31"/>
      <c r="L903" s="31"/>
      <c r="M903" s="31"/>
      <c r="N903" s="31"/>
      <c r="O903" s="31"/>
      <c r="P903" s="31"/>
      <c r="Q903" s="31"/>
      <c r="R903" s="31"/>
      <c r="S903" s="31"/>
      <c r="T903" s="31"/>
      <c r="U903" s="31"/>
      <c r="V903" s="31"/>
      <c r="W903" s="31"/>
      <c r="X903" s="31"/>
      <c r="Y903" s="31"/>
      <c r="Z903" s="31"/>
    </row>
    <row r="904" spans="1:26" ht="18" customHeight="1">
      <c r="A904" s="31"/>
      <c r="B904" s="11"/>
      <c r="C904" s="2"/>
      <c r="D904" s="24"/>
      <c r="E904" s="24"/>
      <c r="F904" s="24"/>
      <c r="G904" s="11"/>
      <c r="H904" s="31"/>
      <c r="I904" s="31"/>
      <c r="J904" s="31"/>
      <c r="K904" s="31"/>
      <c r="L904" s="31"/>
      <c r="M904" s="31"/>
      <c r="N904" s="31"/>
      <c r="O904" s="31"/>
      <c r="P904" s="31"/>
      <c r="Q904" s="31"/>
      <c r="R904" s="31"/>
      <c r="S904" s="31"/>
      <c r="T904" s="31"/>
      <c r="U904" s="31"/>
      <c r="V904" s="31"/>
      <c r="W904" s="31"/>
      <c r="X904" s="31"/>
      <c r="Y904" s="31"/>
      <c r="Z904" s="31"/>
    </row>
    <row r="905" spans="1:26" ht="18" customHeight="1">
      <c r="A905" s="31"/>
      <c r="B905" s="11"/>
      <c r="C905" s="2"/>
      <c r="D905" s="24"/>
      <c r="E905" s="24"/>
      <c r="F905" s="24"/>
      <c r="G905" s="11"/>
      <c r="H905" s="31"/>
      <c r="I905" s="31"/>
      <c r="J905" s="31"/>
      <c r="K905" s="31"/>
      <c r="L905" s="31"/>
      <c r="M905" s="31"/>
      <c r="N905" s="31"/>
      <c r="O905" s="31"/>
      <c r="P905" s="31"/>
      <c r="Q905" s="31"/>
      <c r="R905" s="31"/>
      <c r="S905" s="31"/>
      <c r="T905" s="31"/>
      <c r="U905" s="31"/>
      <c r="V905" s="31"/>
      <c r="W905" s="31"/>
      <c r="X905" s="31"/>
      <c r="Y905" s="31"/>
      <c r="Z905" s="31"/>
    </row>
    <row r="906" spans="1:26" ht="18" customHeight="1">
      <c r="A906" s="31"/>
      <c r="B906" s="11"/>
      <c r="C906" s="2"/>
      <c r="D906" s="24"/>
      <c r="E906" s="24"/>
      <c r="F906" s="24"/>
      <c r="G906" s="11"/>
      <c r="H906" s="31"/>
      <c r="I906" s="31"/>
      <c r="J906" s="31"/>
      <c r="K906" s="31"/>
      <c r="L906" s="31"/>
      <c r="M906" s="31"/>
      <c r="N906" s="31"/>
      <c r="O906" s="31"/>
      <c r="P906" s="31"/>
      <c r="Q906" s="31"/>
      <c r="R906" s="31"/>
      <c r="S906" s="31"/>
      <c r="T906" s="31"/>
      <c r="U906" s="31"/>
      <c r="V906" s="31"/>
      <c r="W906" s="31"/>
      <c r="X906" s="31"/>
      <c r="Y906" s="31"/>
      <c r="Z906" s="31"/>
    </row>
    <row r="907" spans="1:26" ht="18" customHeight="1">
      <c r="A907" s="31"/>
      <c r="B907" s="11"/>
      <c r="C907" s="2"/>
      <c r="D907" s="24"/>
      <c r="E907" s="24"/>
      <c r="F907" s="24"/>
      <c r="G907" s="11"/>
      <c r="H907" s="31"/>
      <c r="I907" s="31"/>
      <c r="J907" s="31"/>
      <c r="K907" s="31"/>
      <c r="L907" s="31"/>
      <c r="M907" s="31"/>
      <c r="N907" s="31"/>
      <c r="O907" s="31"/>
      <c r="P907" s="31"/>
      <c r="Q907" s="31"/>
      <c r="R907" s="31"/>
      <c r="S907" s="31"/>
      <c r="T907" s="31"/>
      <c r="U907" s="31"/>
      <c r="V907" s="31"/>
      <c r="W907" s="31"/>
      <c r="X907" s="31"/>
      <c r="Y907" s="31"/>
      <c r="Z907" s="31"/>
    </row>
    <row r="908" spans="1:26" ht="18" customHeight="1">
      <c r="A908" s="31"/>
      <c r="B908" s="11"/>
      <c r="C908" s="2"/>
      <c r="D908" s="24"/>
      <c r="E908" s="24"/>
      <c r="F908" s="24"/>
      <c r="G908" s="11"/>
      <c r="H908" s="31"/>
      <c r="I908" s="31"/>
      <c r="J908" s="31"/>
      <c r="K908" s="31"/>
      <c r="L908" s="31"/>
      <c r="M908" s="31"/>
      <c r="N908" s="31"/>
      <c r="O908" s="31"/>
      <c r="P908" s="31"/>
      <c r="Q908" s="31"/>
      <c r="R908" s="31"/>
      <c r="S908" s="31"/>
      <c r="T908" s="31"/>
      <c r="U908" s="31"/>
      <c r="V908" s="31"/>
      <c r="W908" s="31"/>
      <c r="X908" s="31"/>
      <c r="Y908" s="31"/>
      <c r="Z908" s="31"/>
    </row>
    <row r="909" spans="1:26" ht="18" customHeight="1">
      <c r="A909" s="31"/>
      <c r="B909" s="11"/>
      <c r="C909" s="2"/>
      <c r="D909" s="24"/>
      <c r="E909" s="24"/>
      <c r="F909" s="24"/>
      <c r="G909" s="11"/>
      <c r="H909" s="31"/>
      <c r="I909" s="31"/>
      <c r="J909" s="31"/>
      <c r="K909" s="31"/>
      <c r="L909" s="31"/>
      <c r="M909" s="31"/>
      <c r="N909" s="31"/>
      <c r="O909" s="31"/>
      <c r="P909" s="31"/>
      <c r="Q909" s="31"/>
      <c r="R909" s="31"/>
      <c r="S909" s="31"/>
      <c r="T909" s="31"/>
      <c r="U909" s="31"/>
      <c r="V909" s="31"/>
      <c r="W909" s="31"/>
      <c r="X909" s="31"/>
      <c r="Y909" s="31"/>
      <c r="Z909" s="31"/>
    </row>
    <row r="910" spans="1:26" ht="18" customHeight="1">
      <c r="A910" s="31"/>
      <c r="B910" s="11"/>
      <c r="C910" s="2"/>
      <c r="D910" s="24"/>
      <c r="E910" s="24"/>
      <c r="F910" s="24"/>
      <c r="G910" s="11"/>
      <c r="H910" s="31"/>
      <c r="I910" s="31"/>
      <c r="J910" s="31"/>
      <c r="K910" s="31"/>
      <c r="L910" s="31"/>
      <c r="M910" s="31"/>
      <c r="N910" s="31"/>
      <c r="O910" s="31"/>
      <c r="P910" s="31"/>
      <c r="Q910" s="31"/>
      <c r="R910" s="31"/>
      <c r="S910" s="31"/>
      <c r="T910" s="31"/>
      <c r="U910" s="31"/>
      <c r="V910" s="31"/>
      <c r="W910" s="31"/>
      <c r="X910" s="31"/>
      <c r="Y910" s="31"/>
      <c r="Z910" s="31"/>
    </row>
    <row r="911" spans="1:26" ht="18" customHeight="1">
      <c r="A911" s="31"/>
      <c r="B911" s="11"/>
      <c r="C911" s="2"/>
      <c r="D911" s="24"/>
      <c r="E911" s="24"/>
      <c r="F911" s="24"/>
      <c r="G911" s="11"/>
      <c r="H911" s="31"/>
      <c r="I911" s="31"/>
      <c r="J911" s="31"/>
      <c r="K911" s="31"/>
      <c r="L911" s="31"/>
      <c r="M911" s="31"/>
      <c r="N911" s="31"/>
      <c r="O911" s="31"/>
      <c r="P911" s="31"/>
      <c r="Q911" s="31"/>
      <c r="R911" s="31"/>
      <c r="S911" s="31"/>
      <c r="T911" s="31"/>
      <c r="U911" s="31"/>
      <c r="V911" s="31"/>
      <c r="W911" s="31"/>
      <c r="X911" s="31"/>
      <c r="Y911" s="31"/>
      <c r="Z911" s="31"/>
    </row>
    <row r="912" spans="1:26" ht="18" customHeight="1">
      <c r="A912" s="31"/>
      <c r="B912" s="11"/>
      <c r="C912" s="2"/>
      <c r="D912" s="24"/>
      <c r="E912" s="24"/>
      <c r="F912" s="24"/>
      <c r="G912" s="11"/>
      <c r="H912" s="31"/>
      <c r="I912" s="31"/>
      <c r="J912" s="31"/>
      <c r="K912" s="31"/>
      <c r="L912" s="31"/>
      <c r="M912" s="31"/>
      <c r="N912" s="31"/>
      <c r="O912" s="31"/>
      <c r="P912" s="31"/>
      <c r="Q912" s="31"/>
      <c r="R912" s="31"/>
      <c r="S912" s="31"/>
      <c r="T912" s="31"/>
      <c r="U912" s="31"/>
      <c r="V912" s="31"/>
      <c r="W912" s="31"/>
      <c r="X912" s="31"/>
      <c r="Y912" s="31"/>
      <c r="Z912" s="31"/>
    </row>
    <row r="913" spans="1:26" ht="18" customHeight="1">
      <c r="A913" s="31"/>
      <c r="B913" s="11"/>
      <c r="C913" s="2"/>
      <c r="D913" s="24"/>
      <c r="E913" s="24"/>
      <c r="F913" s="24"/>
      <c r="G913" s="11"/>
      <c r="H913" s="31"/>
      <c r="I913" s="31"/>
      <c r="J913" s="31"/>
      <c r="K913" s="31"/>
      <c r="L913" s="31"/>
      <c r="M913" s="31"/>
      <c r="N913" s="31"/>
      <c r="O913" s="31"/>
      <c r="P913" s="31"/>
      <c r="Q913" s="31"/>
      <c r="R913" s="31"/>
      <c r="S913" s="31"/>
      <c r="T913" s="31"/>
      <c r="U913" s="31"/>
      <c r="V913" s="31"/>
      <c r="W913" s="31"/>
      <c r="X913" s="31"/>
      <c r="Y913" s="31"/>
      <c r="Z913" s="31"/>
    </row>
    <row r="914" spans="1:26" ht="18" customHeight="1">
      <c r="A914" s="31"/>
      <c r="B914" s="11"/>
      <c r="C914" s="2"/>
      <c r="D914" s="24"/>
      <c r="E914" s="24"/>
      <c r="F914" s="24"/>
      <c r="G914" s="11"/>
      <c r="H914" s="31"/>
      <c r="I914" s="31"/>
      <c r="J914" s="31"/>
      <c r="K914" s="31"/>
      <c r="L914" s="31"/>
      <c r="M914" s="31"/>
      <c r="N914" s="31"/>
      <c r="O914" s="31"/>
      <c r="P914" s="31"/>
      <c r="Q914" s="31"/>
      <c r="R914" s="31"/>
      <c r="S914" s="31"/>
      <c r="T914" s="31"/>
      <c r="U914" s="31"/>
      <c r="V914" s="31"/>
      <c r="W914" s="31"/>
      <c r="X914" s="31"/>
      <c r="Y914" s="31"/>
      <c r="Z914" s="31"/>
    </row>
    <row r="915" spans="1:26" ht="18" customHeight="1">
      <c r="A915" s="31"/>
      <c r="B915" s="11"/>
      <c r="C915" s="2"/>
      <c r="D915" s="24"/>
      <c r="E915" s="24"/>
      <c r="F915" s="24"/>
      <c r="G915" s="11"/>
      <c r="H915" s="31"/>
      <c r="I915" s="31"/>
      <c r="J915" s="31"/>
      <c r="K915" s="31"/>
      <c r="L915" s="31"/>
      <c r="M915" s="31"/>
      <c r="N915" s="31"/>
      <c r="O915" s="31"/>
      <c r="P915" s="31"/>
      <c r="Q915" s="31"/>
      <c r="R915" s="31"/>
      <c r="S915" s="31"/>
      <c r="T915" s="31"/>
      <c r="U915" s="31"/>
      <c r="V915" s="31"/>
      <c r="W915" s="31"/>
      <c r="X915" s="31"/>
      <c r="Y915" s="31"/>
      <c r="Z915" s="31"/>
    </row>
    <row r="916" spans="1:26" ht="18" customHeight="1">
      <c r="A916" s="31"/>
      <c r="B916" s="11"/>
      <c r="C916" s="2"/>
      <c r="D916" s="24"/>
      <c r="E916" s="24"/>
      <c r="F916" s="24"/>
      <c r="G916" s="11"/>
      <c r="H916" s="31"/>
      <c r="I916" s="31"/>
      <c r="J916" s="31"/>
      <c r="K916" s="31"/>
      <c r="L916" s="31"/>
      <c r="M916" s="31"/>
      <c r="N916" s="31"/>
      <c r="O916" s="31"/>
      <c r="P916" s="31"/>
      <c r="Q916" s="31"/>
      <c r="R916" s="31"/>
      <c r="S916" s="31"/>
      <c r="T916" s="31"/>
      <c r="U916" s="31"/>
      <c r="V916" s="31"/>
      <c r="W916" s="31"/>
      <c r="X916" s="31"/>
      <c r="Y916" s="31"/>
      <c r="Z916" s="31"/>
    </row>
    <row r="917" spans="1:26" ht="18" customHeight="1">
      <c r="A917" s="31"/>
      <c r="B917" s="11"/>
      <c r="C917" s="2"/>
      <c r="D917" s="24"/>
      <c r="E917" s="24"/>
      <c r="F917" s="24"/>
      <c r="G917" s="11"/>
      <c r="H917" s="31"/>
      <c r="I917" s="31"/>
      <c r="J917" s="31"/>
      <c r="K917" s="31"/>
      <c r="L917" s="31"/>
      <c r="M917" s="31"/>
      <c r="N917" s="31"/>
      <c r="O917" s="31"/>
      <c r="P917" s="31"/>
      <c r="Q917" s="31"/>
      <c r="R917" s="31"/>
      <c r="S917" s="31"/>
      <c r="T917" s="31"/>
      <c r="U917" s="31"/>
      <c r="V917" s="31"/>
      <c r="W917" s="31"/>
      <c r="X917" s="31"/>
      <c r="Y917" s="31"/>
      <c r="Z917" s="31"/>
    </row>
    <row r="918" spans="1:26" ht="18" customHeight="1">
      <c r="A918" s="31"/>
      <c r="B918" s="11"/>
      <c r="C918" s="2"/>
      <c r="D918" s="24"/>
      <c r="E918" s="24"/>
      <c r="F918" s="24"/>
      <c r="G918" s="11"/>
      <c r="H918" s="31"/>
      <c r="I918" s="31"/>
      <c r="J918" s="31"/>
      <c r="K918" s="31"/>
      <c r="L918" s="31"/>
      <c r="M918" s="31"/>
      <c r="N918" s="31"/>
      <c r="O918" s="31"/>
      <c r="P918" s="31"/>
      <c r="Q918" s="31"/>
      <c r="R918" s="31"/>
      <c r="S918" s="31"/>
      <c r="T918" s="31"/>
      <c r="U918" s="31"/>
      <c r="V918" s="31"/>
      <c r="W918" s="31"/>
      <c r="X918" s="31"/>
      <c r="Y918" s="31"/>
      <c r="Z918" s="31"/>
    </row>
    <row r="919" spans="1:26" ht="18" customHeight="1">
      <c r="A919" s="31"/>
      <c r="B919" s="11"/>
      <c r="C919" s="2"/>
      <c r="D919" s="24"/>
      <c r="E919" s="24"/>
      <c r="F919" s="24"/>
      <c r="G919" s="11"/>
      <c r="H919" s="31"/>
      <c r="I919" s="31"/>
      <c r="J919" s="31"/>
      <c r="K919" s="31"/>
      <c r="L919" s="31"/>
      <c r="M919" s="31"/>
      <c r="N919" s="31"/>
      <c r="O919" s="31"/>
      <c r="P919" s="31"/>
      <c r="Q919" s="31"/>
      <c r="R919" s="31"/>
      <c r="S919" s="31"/>
      <c r="T919" s="31"/>
      <c r="U919" s="31"/>
      <c r="V919" s="31"/>
      <c r="W919" s="31"/>
      <c r="X919" s="31"/>
      <c r="Y919" s="31"/>
      <c r="Z919" s="31"/>
    </row>
    <row r="920" spans="1:26" ht="18" customHeight="1">
      <c r="A920" s="31"/>
      <c r="B920" s="11"/>
      <c r="C920" s="2"/>
      <c r="D920" s="24"/>
      <c r="E920" s="24"/>
      <c r="F920" s="24"/>
      <c r="G920" s="11"/>
      <c r="H920" s="31"/>
      <c r="I920" s="31"/>
      <c r="J920" s="31"/>
      <c r="K920" s="31"/>
      <c r="L920" s="31"/>
      <c r="M920" s="31"/>
      <c r="N920" s="31"/>
      <c r="O920" s="31"/>
      <c r="P920" s="31"/>
      <c r="Q920" s="31"/>
      <c r="R920" s="31"/>
      <c r="S920" s="31"/>
      <c r="T920" s="31"/>
      <c r="U920" s="31"/>
      <c r="V920" s="31"/>
      <c r="W920" s="31"/>
      <c r="X920" s="31"/>
      <c r="Y920" s="31"/>
      <c r="Z920" s="31"/>
    </row>
    <row r="921" spans="1:26" ht="18" customHeight="1">
      <c r="A921" s="31"/>
      <c r="B921" s="11"/>
      <c r="C921" s="2"/>
      <c r="D921" s="24"/>
      <c r="E921" s="24"/>
      <c r="F921" s="24"/>
      <c r="G921" s="11"/>
      <c r="H921" s="31"/>
      <c r="I921" s="31"/>
      <c r="J921" s="31"/>
      <c r="K921" s="31"/>
      <c r="L921" s="31"/>
      <c r="M921" s="31"/>
      <c r="N921" s="31"/>
      <c r="O921" s="31"/>
      <c r="P921" s="31"/>
      <c r="Q921" s="31"/>
      <c r="R921" s="31"/>
      <c r="S921" s="31"/>
      <c r="T921" s="31"/>
      <c r="U921" s="31"/>
      <c r="V921" s="31"/>
      <c r="W921" s="31"/>
      <c r="X921" s="31"/>
      <c r="Y921" s="31"/>
      <c r="Z921" s="31"/>
    </row>
    <row r="922" spans="1:26" ht="18" customHeight="1">
      <c r="A922" s="31"/>
      <c r="B922" s="11"/>
      <c r="C922" s="2"/>
      <c r="D922" s="24"/>
      <c r="E922" s="24"/>
      <c r="F922" s="24"/>
      <c r="G922" s="11"/>
      <c r="H922" s="31"/>
      <c r="I922" s="31"/>
      <c r="J922" s="31"/>
      <c r="K922" s="31"/>
      <c r="L922" s="31"/>
      <c r="M922" s="31"/>
      <c r="N922" s="31"/>
      <c r="O922" s="31"/>
      <c r="P922" s="31"/>
      <c r="Q922" s="31"/>
      <c r="R922" s="31"/>
      <c r="S922" s="31"/>
      <c r="T922" s="31"/>
      <c r="U922" s="31"/>
      <c r="V922" s="31"/>
      <c r="W922" s="31"/>
      <c r="X922" s="31"/>
      <c r="Y922" s="31"/>
      <c r="Z922" s="31"/>
    </row>
    <row r="923" spans="1:26" ht="18" customHeight="1">
      <c r="A923" s="31"/>
      <c r="B923" s="11"/>
      <c r="C923" s="2"/>
      <c r="D923" s="24"/>
      <c r="E923" s="24"/>
      <c r="F923" s="24"/>
      <c r="G923" s="11"/>
      <c r="H923" s="31"/>
      <c r="I923" s="31"/>
      <c r="J923" s="31"/>
      <c r="K923" s="31"/>
      <c r="L923" s="31"/>
      <c r="M923" s="31"/>
      <c r="N923" s="31"/>
      <c r="O923" s="31"/>
      <c r="P923" s="31"/>
      <c r="Q923" s="31"/>
      <c r="R923" s="31"/>
      <c r="S923" s="31"/>
      <c r="T923" s="31"/>
      <c r="U923" s="31"/>
      <c r="V923" s="31"/>
      <c r="W923" s="31"/>
      <c r="X923" s="31"/>
      <c r="Y923" s="31"/>
      <c r="Z923" s="31"/>
    </row>
    <row r="924" spans="1:26" ht="18" customHeight="1">
      <c r="A924" s="31"/>
      <c r="B924" s="11"/>
      <c r="C924" s="2"/>
      <c r="D924" s="24"/>
      <c r="E924" s="24"/>
      <c r="F924" s="24"/>
      <c r="G924" s="11"/>
      <c r="H924" s="31"/>
      <c r="I924" s="31"/>
      <c r="J924" s="31"/>
      <c r="K924" s="31"/>
      <c r="L924" s="31"/>
      <c r="M924" s="31"/>
      <c r="N924" s="31"/>
      <c r="O924" s="31"/>
      <c r="P924" s="31"/>
      <c r="Q924" s="31"/>
      <c r="R924" s="31"/>
      <c r="S924" s="31"/>
      <c r="T924" s="31"/>
      <c r="U924" s="31"/>
      <c r="V924" s="31"/>
      <c r="W924" s="31"/>
      <c r="X924" s="31"/>
      <c r="Y924" s="31"/>
      <c r="Z924" s="31"/>
    </row>
    <row r="925" spans="1:26" ht="18" customHeight="1">
      <c r="A925" s="31"/>
      <c r="B925" s="11"/>
      <c r="C925" s="2"/>
      <c r="D925" s="24"/>
      <c r="E925" s="24"/>
      <c r="F925" s="24"/>
      <c r="G925" s="11"/>
      <c r="H925" s="31"/>
      <c r="I925" s="31"/>
      <c r="J925" s="31"/>
      <c r="K925" s="31"/>
      <c r="L925" s="31"/>
      <c r="M925" s="31"/>
      <c r="N925" s="31"/>
      <c r="O925" s="31"/>
      <c r="P925" s="31"/>
      <c r="Q925" s="31"/>
      <c r="R925" s="31"/>
      <c r="S925" s="31"/>
      <c r="T925" s="31"/>
      <c r="U925" s="31"/>
      <c r="V925" s="31"/>
      <c r="W925" s="31"/>
      <c r="X925" s="31"/>
      <c r="Y925" s="31"/>
      <c r="Z925" s="31"/>
    </row>
    <row r="926" spans="1:26" ht="18" customHeight="1">
      <c r="A926" s="31"/>
      <c r="B926" s="11"/>
      <c r="C926" s="2"/>
      <c r="D926" s="24"/>
      <c r="E926" s="24"/>
      <c r="F926" s="24"/>
      <c r="G926" s="11"/>
      <c r="H926" s="31"/>
      <c r="I926" s="31"/>
      <c r="J926" s="31"/>
      <c r="K926" s="31"/>
      <c r="L926" s="31"/>
      <c r="M926" s="31"/>
      <c r="N926" s="31"/>
      <c r="O926" s="31"/>
      <c r="P926" s="31"/>
      <c r="Q926" s="31"/>
      <c r="R926" s="31"/>
      <c r="S926" s="31"/>
      <c r="T926" s="31"/>
      <c r="U926" s="31"/>
      <c r="V926" s="31"/>
      <c r="W926" s="31"/>
      <c r="X926" s="31"/>
      <c r="Y926" s="31"/>
      <c r="Z926" s="31"/>
    </row>
    <row r="927" spans="1:26" ht="18" customHeight="1">
      <c r="A927" s="31"/>
      <c r="B927" s="11"/>
      <c r="C927" s="2"/>
      <c r="D927" s="24"/>
      <c r="E927" s="24"/>
      <c r="F927" s="24"/>
      <c r="G927" s="11"/>
      <c r="H927" s="31"/>
      <c r="I927" s="31"/>
      <c r="J927" s="31"/>
      <c r="K927" s="31"/>
      <c r="L927" s="31"/>
      <c r="M927" s="31"/>
      <c r="N927" s="31"/>
      <c r="O927" s="31"/>
      <c r="P927" s="31"/>
      <c r="Q927" s="31"/>
      <c r="R927" s="31"/>
      <c r="S927" s="31"/>
      <c r="T927" s="31"/>
      <c r="U927" s="31"/>
      <c r="V927" s="31"/>
      <c r="W927" s="31"/>
      <c r="X927" s="31"/>
      <c r="Y927" s="31"/>
      <c r="Z927" s="31"/>
    </row>
    <row r="928" spans="1:26" ht="18" customHeight="1">
      <c r="A928" s="31"/>
      <c r="B928" s="11"/>
      <c r="C928" s="2"/>
      <c r="D928" s="24"/>
      <c r="E928" s="24"/>
      <c r="F928" s="24"/>
      <c r="G928" s="11"/>
      <c r="H928" s="31"/>
      <c r="I928" s="31"/>
      <c r="J928" s="31"/>
      <c r="K928" s="31"/>
      <c r="L928" s="31"/>
      <c r="M928" s="31"/>
      <c r="N928" s="31"/>
      <c r="O928" s="31"/>
      <c r="P928" s="31"/>
      <c r="Q928" s="31"/>
      <c r="R928" s="31"/>
      <c r="S928" s="31"/>
      <c r="T928" s="31"/>
      <c r="U928" s="31"/>
      <c r="V928" s="31"/>
      <c r="W928" s="31"/>
      <c r="X928" s="31"/>
      <c r="Y928" s="31"/>
      <c r="Z928" s="31"/>
    </row>
    <row r="929" spans="1:26" ht="18" customHeight="1">
      <c r="A929" s="31"/>
      <c r="B929" s="11"/>
      <c r="C929" s="2"/>
      <c r="D929" s="24"/>
      <c r="E929" s="24"/>
      <c r="F929" s="24"/>
      <c r="G929" s="11"/>
      <c r="H929" s="31"/>
      <c r="I929" s="31"/>
      <c r="J929" s="31"/>
      <c r="K929" s="31"/>
      <c r="L929" s="31"/>
      <c r="M929" s="31"/>
      <c r="N929" s="31"/>
      <c r="O929" s="31"/>
      <c r="P929" s="31"/>
      <c r="Q929" s="31"/>
      <c r="R929" s="31"/>
      <c r="S929" s="31"/>
      <c r="T929" s="31"/>
      <c r="U929" s="31"/>
      <c r="V929" s="31"/>
      <c r="W929" s="31"/>
      <c r="X929" s="31"/>
      <c r="Y929" s="31"/>
      <c r="Z929" s="31"/>
    </row>
    <row r="930" spans="1:26" ht="18" customHeight="1">
      <c r="A930" s="31"/>
      <c r="B930" s="11"/>
      <c r="C930" s="2"/>
      <c r="D930" s="24"/>
      <c r="E930" s="24"/>
      <c r="F930" s="24"/>
      <c r="G930" s="11"/>
      <c r="H930" s="31"/>
      <c r="I930" s="31"/>
      <c r="J930" s="31"/>
      <c r="K930" s="31"/>
      <c r="L930" s="31"/>
      <c r="M930" s="31"/>
      <c r="N930" s="31"/>
      <c r="O930" s="31"/>
      <c r="P930" s="31"/>
      <c r="Q930" s="31"/>
      <c r="R930" s="31"/>
      <c r="S930" s="31"/>
      <c r="T930" s="31"/>
      <c r="U930" s="31"/>
      <c r="V930" s="31"/>
      <c r="W930" s="31"/>
      <c r="X930" s="31"/>
      <c r="Y930" s="31"/>
      <c r="Z930" s="31"/>
    </row>
    <row r="931" spans="1:26" ht="18" customHeight="1">
      <c r="A931" s="31"/>
      <c r="B931" s="11"/>
      <c r="C931" s="2"/>
      <c r="D931" s="24"/>
      <c r="E931" s="24"/>
      <c r="F931" s="24"/>
      <c r="G931" s="11"/>
      <c r="H931" s="31"/>
      <c r="I931" s="31"/>
      <c r="J931" s="31"/>
      <c r="K931" s="31"/>
      <c r="L931" s="31"/>
      <c r="M931" s="31"/>
      <c r="N931" s="31"/>
      <c r="O931" s="31"/>
      <c r="P931" s="31"/>
      <c r="Q931" s="31"/>
      <c r="R931" s="31"/>
      <c r="S931" s="31"/>
      <c r="T931" s="31"/>
      <c r="U931" s="31"/>
      <c r="V931" s="31"/>
      <c r="W931" s="31"/>
      <c r="X931" s="31"/>
      <c r="Y931" s="31"/>
      <c r="Z931" s="31"/>
    </row>
    <row r="932" spans="1:26" ht="18" customHeight="1">
      <c r="A932" s="31"/>
      <c r="B932" s="11"/>
      <c r="C932" s="2"/>
      <c r="D932" s="24"/>
      <c r="E932" s="24"/>
      <c r="F932" s="24"/>
      <c r="G932" s="11"/>
      <c r="H932" s="31"/>
      <c r="I932" s="31"/>
      <c r="J932" s="31"/>
      <c r="K932" s="31"/>
      <c r="L932" s="31"/>
      <c r="M932" s="31"/>
      <c r="N932" s="31"/>
      <c r="O932" s="31"/>
      <c r="P932" s="31"/>
      <c r="Q932" s="31"/>
      <c r="R932" s="31"/>
      <c r="S932" s="31"/>
      <c r="T932" s="31"/>
      <c r="U932" s="31"/>
      <c r="V932" s="31"/>
      <c r="W932" s="31"/>
      <c r="X932" s="31"/>
      <c r="Y932" s="31"/>
      <c r="Z932" s="31"/>
    </row>
    <row r="933" spans="1:26" ht="18" customHeight="1">
      <c r="A933" s="31"/>
      <c r="B933" s="11"/>
      <c r="C933" s="2"/>
      <c r="D933" s="24"/>
      <c r="E933" s="24"/>
      <c r="F933" s="24"/>
      <c r="G933" s="11"/>
      <c r="H933" s="31"/>
      <c r="I933" s="31"/>
      <c r="J933" s="31"/>
      <c r="K933" s="31"/>
      <c r="L933" s="31"/>
      <c r="M933" s="31"/>
      <c r="N933" s="31"/>
      <c r="O933" s="31"/>
      <c r="P933" s="31"/>
      <c r="Q933" s="31"/>
      <c r="R933" s="31"/>
      <c r="S933" s="31"/>
      <c r="T933" s="31"/>
      <c r="U933" s="31"/>
      <c r="V933" s="31"/>
      <c r="W933" s="31"/>
      <c r="X933" s="31"/>
      <c r="Y933" s="31"/>
      <c r="Z933" s="31"/>
    </row>
    <row r="934" spans="1:26" ht="18" customHeight="1">
      <c r="A934" s="31"/>
      <c r="B934" s="11"/>
      <c r="C934" s="2"/>
      <c r="D934" s="24"/>
      <c r="E934" s="24"/>
      <c r="F934" s="24"/>
      <c r="G934" s="11"/>
      <c r="H934" s="31"/>
      <c r="I934" s="31"/>
      <c r="J934" s="31"/>
      <c r="K934" s="31"/>
      <c r="L934" s="31"/>
      <c r="M934" s="31"/>
      <c r="N934" s="31"/>
      <c r="O934" s="31"/>
      <c r="P934" s="31"/>
      <c r="Q934" s="31"/>
      <c r="R934" s="31"/>
      <c r="S934" s="31"/>
      <c r="T934" s="31"/>
      <c r="U934" s="31"/>
      <c r="V934" s="31"/>
      <c r="W934" s="31"/>
      <c r="X934" s="31"/>
      <c r="Y934" s="31"/>
      <c r="Z934" s="31"/>
    </row>
    <row r="935" spans="1:26" ht="18" customHeight="1">
      <c r="A935" s="31"/>
      <c r="B935" s="11"/>
      <c r="C935" s="2"/>
      <c r="D935" s="24"/>
      <c r="E935" s="24"/>
      <c r="F935" s="24"/>
      <c r="G935" s="11"/>
      <c r="H935" s="31"/>
      <c r="I935" s="31"/>
      <c r="J935" s="31"/>
      <c r="K935" s="31"/>
      <c r="L935" s="31"/>
      <c r="M935" s="31"/>
      <c r="N935" s="31"/>
      <c r="O935" s="31"/>
      <c r="P935" s="31"/>
      <c r="Q935" s="31"/>
      <c r="R935" s="31"/>
      <c r="S935" s="31"/>
      <c r="T935" s="31"/>
      <c r="U935" s="31"/>
      <c r="V935" s="31"/>
      <c r="W935" s="31"/>
      <c r="X935" s="31"/>
      <c r="Y935" s="31"/>
      <c r="Z935" s="31"/>
    </row>
    <row r="936" spans="1:26" ht="18" customHeight="1">
      <c r="A936" s="31"/>
      <c r="B936" s="11"/>
      <c r="C936" s="2"/>
      <c r="D936" s="24"/>
      <c r="E936" s="24"/>
      <c r="F936" s="24"/>
      <c r="G936" s="11"/>
      <c r="H936" s="31"/>
      <c r="I936" s="31"/>
      <c r="J936" s="31"/>
      <c r="K936" s="31"/>
      <c r="L936" s="31"/>
      <c r="M936" s="31"/>
      <c r="N936" s="31"/>
      <c r="O936" s="31"/>
      <c r="P936" s="31"/>
      <c r="Q936" s="31"/>
      <c r="R936" s="31"/>
      <c r="S936" s="31"/>
      <c r="T936" s="31"/>
      <c r="U936" s="31"/>
      <c r="V936" s="31"/>
      <c r="W936" s="31"/>
      <c r="X936" s="31"/>
      <c r="Y936" s="31"/>
      <c r="Z936" s="31"/>
    </row>
    <row r="937" spans="1:26" ht="18" customHeight="1">
      <c r="A937" s="31"/>
      <c r="B937" s="11"/>
      <c r="C937" s="2"/>
      <c r="D937" s="24"/>
      <c r="E937" s="24"/>
      <c r="F937" s="24"/>
      <c r="G937" s="11"/>
      <c r="H937" s="31"/>
      <c r="I937" s="31"/>
      <c r="J937" s="31"/>
      <c r="K937" s="31"/>
      <c r="L937" s="31"/>
      <c r="M937" s="31"/>
      <c r="N937" s="31"/>
      <c r="O937" s="31"/>
      <c r="P937" s="31"/>
      <c r="Q937" s="31"/>
      <c r="R937" s="31"/>
      <c r="S937" s="31"/>
      <c r="T937" s="31"/>
      <c r="U937" s="31"/>
      <c r="V937" s="31"/>
      <c r="W937" s="31"/>
      <c r="X937" s="31"/>
      <c r="Y937" s="31"/>
      <c r="Z937" s="31"/>
    </row>
    <row r="938" spans="1:26" ht="18" customHeight="1">
      <c r="A938" s="31"/>
      <c r="B938" s="11"/>
      <c r="C938" s="2"/>
      <c r="D938" s="24"/>
      <c r="E938" s="24"/>
      <c r="F938" s="24"/>
      <c r="G938" s="11"/>
      <c r="H938" s="31"/>
      <c r="I938" s="31"/>
      <c r="J938" s="31"/>
      <c r="K938" s="31"/>
      <c r="L938" s="31"/>
      <c r="M938" s="31"/>
      <c r="N938" s="31"/>
      <c r="O938" s="31"/>
      <c r="P938" s="31"/>
      <c r="Q938" s="31"/>
      <c r="R938" s="31"/>
      <c r="S938" s="31"/>
      <c r="T938" s="31"/>
      <c r="U938" s="31"/>
      <c r="V938" s="31"/>
      <c r="W938" s="31"/>
      <c r="X938" s="31"/>
      <c r="Y938" s="31"/>
      <c r="Z938" s="31"/>
    </row>
    <row r="939" spans="1:26" ht="18" customHeight="1">
      <c r="A939" s="31"/>
      <c r="B939" s="11"/>
      <c r="C939" s="2"/>
      <c r="D939" s="24"/>
      <c r="E939" s="24"/>
      <c r="F939" s="24"/>
      <c r="G939" s="11"/>
      <c r="H939" s="31"/>
      <c r="I939" s="31"/>
      <c r="J939" s="31"/>
      <c r="K939" s="31"/>
      <c r="L939" s="31"/>
      <c r="M939" s="31"/>
      <c r="N939" s="31"/>
      <c r="O939" s="31"/>
      <c r="P939" s="31"/>
      <c r="Q939" s="31"/>
      <c r="R939" s="31"/>
      <c r="S939" s="31"/>
      <c r="T939" s="31"/>
      <c r="U939" s="31"/>
      <c r="V939" s="31"/>
      <c r="W939" s="31"/>
      <c r="X939" s="31"/>
      <c r="Y939" s="31"/>
      <c r="Z939" s="31"/>
    </row>
    <row r="940" spans="1:26" ht="18" customHeight="1">
      <c r="A940" s="31"/>
      <c r="B940" s="11"/>
      <c r="C940" s="2"/>
      <c r="D940" s="24"/>
      <c r="E940" s="24"/>
      <c r="F940" s="24"/>
      <c r="G940" s="11"/>
      <c r="H940" s="31"/>
      <c r="I940" s="31"/>
      <c r="J940" s="31"/>
      <c r="K940" s="31"/>
      <c r="L940" s="31"/>
      <c r="M940" s="31"/>
      <c r="N940" s="31"/>
      <c r="O940" s="31"/>
      <c r="P940" s="31"/>
      <c r="Q940" s="31"/>
      <c r="R940" s="31"/>
      <c r="S940" s="31"/>
      <c r="T940" s="31"/>
      <c r="U940" s="31"/>
      <c r="V940" s="31"/>
      <c r="W940" s="31"/>
      <c r="X940" s="31"/>
      <c r="Y940" s="31"/>
      <c r="Z940" s="31"/>
    </row>
    <row r="941" spans="1:26" ht="18" customHeight="1">
      <c r="A941" s="31"/>
      <c r="B941" s="11"/>
      <c r="C941" s="2"/>
      <c r="D941" s="24"/>
      <c r="E941" s="24"/>
      <c r="F941" s="24"/>
      <c r="G941" s="11"/>
      <c r="H941" s="31"/>
      <c r="I941" s="31"/>
      <c r="J941" s="31"/>
      <c r="K941" s="31"/>
      <c r="L941" s="31"/>
      <c r="M941" s="31"/>
      <c r="N941" s="31"/>
      <c r="O941" s="31"/>
      <c r="P941" s="31"/>
      <c r="Q941" s="31"/>
      <c r="R941" s="31"/>
      <c r="S941" s="31"/>
      <c r="T941" s="31"/>
      <c r="U941" s="31"/>
      <c r="V941" s="31"/>
      <c r="W941" s="31"/>
      <c r="X941" s="31"/>
      <c r="Y941" s="31"/>
      <c r="Z941" s="31"/>
    </row>
    <row r="942" spans="1:26" ht="18" customHeight="1">
      <c r="A942" s="31"/>
      <c r="B942" s="11"/>
      <c r="C942" s="2"/>
      <c r="D942" s="24"/>
      <c r="E942" s="24"/>
      <c r="F942" s="24"/>
      <c r="G942" s="11"/>
      <c r="H942" s="31"/>
      <c r="I942" s="31"/>
      <c r="J942" s="31"/>
      <c r="K942" s="31"/>
      <c r="L942" s="31"/>
      <c r="M942" s="31"/>
      <c r="N942" s="31"/>
      <c r="O942" s="31"/>
      <c r="P942" s="31"/>
      <c r="Q942" s="31"/>
      <c r="R942" s="31"/>
      <c r="S942" s="31"/>
      <c r="T942" s="31"/>
      <c r="U942" s="31"/>
      <c r="V942" s="31"/>
      <c r="W942" s="31"/>
      <c r="X942" s="31"/>
      <c r="Y942" s="31"/>
      <c r="Z942" s="31"/>
    </row>
    <row r="943" spans="1:26" ht="18" customHeight="1">
      <c r="A943" s="31"/>
      <c r="B943" s="11"/>
      <c r="C943" s="2"/>
      <c r="D943" s="24"/>
      <c r="E943" s="24"/>
      <c r="F943" s="24"/>
      <c r="G943" s="11"/>
      <c r="H943" s="31"/>
      <c r="I943" s="31"/>
      <c r="J943" s="31"/>
      <c r="K943" s="31"/>
      <c r="L943" s="31"/>
      <c r="M943" s="31"/>
      <c r="N943" s="31"/>
      <c r="O943" s="31"/>
      <c r="P943" s="31"/>
      <c r="Q943" s="31"/>
      <c r="R943" s="31"/>
      <c r="S943" s="31"/>
      <c r="T943" s="31"/>
      <c r="U943" s="31"/>
      <c r="V943" s="31"/>
      <c r="W943" s="31"/>
      <c r="X943" s="31"/>
      <c r="Y943" s="31"/>
      <c r="Z943" s="31"/>
    </row>
    <row r="944" spans="1:26" ht="18" customHeight="1">
      <c r="A944" s="31"/>
      <c r="B944" s="11"/>
      <c r="C944" s="2"/>
      <c r="D944" s="24"/>
      <c r="E944" s="24"/>
      <c r="F944" s="24"/>
      <c r="G944" s="11"/>
      <c r="H944" s="31"/>
      <c r="I944" s="31"/>
      <c r="J944" s="31"/>
      <c r="K944" s="31"/>
      <c r="L944" s="31"/>
      <c r="M944" s="31"/>
      <c r="N944" s="31"/>
      <c r="O944" s="31"/>
      <c r="P944" s="31"/>
      <c r="Q944" s="31"/>
      <c r="R944" s="31"/>
      <c r="S944" s="31"/>
      <c r="T944" s="31"/>
      <c r="U944" s="31"/>
      <c r="V944" s="31"/>
      <c r="W944" s="31"/>
      <c r="X944" s="31"/>
      <c r="Y944" s="31"/>
      <c r="Z944" s="31"/>
    </row>
    <row r="945" spans="1:26" ht="18" customHeight="1">
      <c r="A945" s="31"/>
      <c r="B945" s="11"/>
      <c r="C945" s="2"/>
      <c r="D945" s="24"/>
      <c r="E945" s="24"/>
      <c r="F945" s="24"/>
      <c r="G945" s="11"/>
      <c r="H945" s="31"/>
      <c r="I945" s="31"/>
      <c r="J945" s="31"/>
      <c r="K945" s="31"/>
      <c r="L945" s="31"/>
      <c r="M945" s="31"/>
      <c r="N945" s="31"/>
      <c r="O945" s="31"/>
      <c r="P945" s="31"/>
      <c r="Q945" s="31"/>
      <c r="R945" s="31"/>
      <c r="S945" s="31"/>
      <c r="T945" s="31"/>
      <c r="U945" s="31"/>
      <c r="V945" s="31"/>
      <c r="W945" s="31"/>
      <c r="X945" s="31"/>
      <c r="Y945" s="31"/>
      <c r="Z945" s="31"/>
    </row>
    <row r="946" spans="1:26" ht="18" customHeight="1">
      <c r="A946" s="31"/>
      <c r="B946" s="11"/>
      <c r="C946" s="2"/>
      <c r="D946" s="24"/>
      <c r="E946" s="24"/>
      <c r="F946" s="24"/>
      <c r="G946" s="11"/>
      <c r="H946" s="31"/>
      <c r="I946" s="31"/>
      <c r="J946" s="31"/>
      <c r="K946" s="31"/>
      <c r="L946" s="31"/>
      <c r="M946" s="31"/>
      <c r="N946" s="31"/>
      <c r="O946" s="31"/>
      <c r="P946" s="31"/>
      <c r="Q946" s="31"/>
      <c r="R946" s="31"/>
      <c r="S946" s="31"/>
      <c r="T946" s="31"/>
      <c r="U946" s="31"/>
      <c r="V946" s="31"/>
      <c r="W946" s="31"/>
      <c r="X946" s="31"/>
      <c r="Y946" s="31"/>
      <c r="Z946" s="31"/>
    </row>
    <row r="947" spans="1:26" ht="18" customHeight="1">
      <c r="A947" s="31"/>
      <c r="B947" s="11"/>
      <c r="C947" s="2"/>
      <c r="D947" s="24"/>
      <c r="E947" s="24"/>
      <c r="F947" s="24"/>
      <c r="G947" s="11"/>
      <c r="H947" s="31"/>
      <c r="I947" s="31"/>
      <c r="J947" s="31"/>
      <c r="K947" s="31"/>
      <c r="L947" s="31"/>
      <c r="M947" s="31"/>
      <c r="N947" s="31"/>
      <c r="O947" s="31"/>
      <c r="P947" s="31"/>
      <c r="Q947" s="31"/>
      <c r="R947" s="31"/>
      <c r="S947" s="31"/>
      <c r="T947" s="31"/>
      <c r="U947" s="31"/>
      <c r="V947" s="31"/>
      <c r="W947" s="31"/>
      <c r="X947" s="31"/>
      <c r="Y947" s="31"/>
      <c r="Z947" s="31"/>
    </row>
    <row r="948" spans="1:26" ht="18" customHeight="1">
      <c r="A948" s="31"/>
      <c r="B948" s="11"/>
      <c r="C948" s="2"/>
      <c r="D948" s="24"/>
      <c r="E948" s="24"/>
      <c r="F948" s="24"/>
      <c r="G948" s="11"/>
      <c r="H948" s="31"/>
      <c r="I948" s="31"/>
      <c r="J948" s="31"/>
      <c r="K948" s="31"/>
      <c r="L948" s="31"/>
      <c r="M948" s="31"/>
      <c r="N948" s="31"/>
      <c r="O948" s="31"/>
      <c r="P948" s="31"/>
      <c r="Q948" s="31"/>
      <c r="R948" s="31"/>
      <c r="S948" s="31"/>
      <c r="T948" s="31"/>
      <c r="U948" s="31"/>
      <c r="V948" s="31"/>
      <c r="W948" s="31"/>
      <c r="X948" s="31"/>
      <c r="Y948" s="31"/>
      <c r="Z948" s="31"/>
    </row>
    <row r="949" spans="1:26" ht="18" customHeight="1">
      <c r="A949" s="31"/>
      <c r="B949" s="11"/>
      <c r="C949" s="2"/>
      <c r="D949" s="24"/>
      <c r="E949" s="24"/>
      <c r="F949" s="24"/>
      <c r="G949" s="11"/>
      <c r="H949" s="31"/>
      <c r="I949" s="31"/>
      <c r="J949" s="31"/>
      <c r="K949" s="31"/>
      <c r="L949" s="31"/>
      <c r="M949" s="31"/>
      <c r="N949" s="31"/>
      <c r="O949" s="31"/>
      <c r="P949" s="31"/>
      <c r="Q949" s="31"/>
      <c r="R949" s="31"/>
      <c r="S949" s="31"/>
      <c r="T949" s="31"/>
      <c r="U949" s="31"/>
      <c r="V949" s="31"/>
      <c r="W949" s="31"/>
      <c r="X949" s="31"/>
      <c r="Y949" s="31"/>
      <c r="Z949" s="31"/>
    </row>
    <row r="950" spans="1:26" ht="18" customHeight="1">
      <c r="A950" s="31"/>
      <c r="B950" s="11"/>
      <c r="C950" s="2"/>
      <c r="D950" s="24"/>
      <c r="E950" s="24"/>
      <c r="F950" s="24"/>
      <c r="G950" s="11"/>
      <c r="H950" s="31"/>
      <c r="I950" s="31"/>
      <c r="J950" s="31"/>
      <c r="K950" s="31"/>
      <c r="L950" s="31"/>
      <c r="M950" s="31"/>
      <c r="N950" s="31"/>
      <c r="O950" s="31"/>
      <c r="P950" s="31"/>
      <c r="Q950" s="31"/>
      <c r="R950" s="31"/>
      <c r="S950" s="31"/>
      <c r="T950" s="31"/>
      <c r="U950" s="31"/>
      <c r="V950" s="31"/>
      <c r="W950" s="31"/>
      <c r="X950" s="31"/>
      <c r="Y950" s="31"/>
      <c r="Z950" s="31"/>
    </row>
    <row r="951" spans="1:26" ht="18" customHeight="1">
      <c r="A951" s="31"/>
      <c r="B951" s="11"/>
      <c r="C951" s="2"/>
      <c r="D951" s="24"/>
      <c r="E951" s="24"/>
      <c r="F951" s="24"/>
      <c r="G951" s="11"/>
      <c r="H951" s="31"/>
      <c r="I951" s="31"/>
      <c r="J951" s="31"/>
      <c r="K951" s="31"/>
      <c r="L951" s="31"/>
      <c r="M951" s="31"/>
      <c r="N951" s="31"/>
      <c r="O951" s="31"/>
      <c r="P951" s="31"/>
      <c r="Q951" s="31"/>
      <c r="R951" s="31"/>
      <c r="S951" s="31"/>
      <c r="T951" s="31"/>
      <c r="U951" s="31"/>
      <c r="V951" s="31"/>
      <c r="W951" s="31"/>
      <c r="X951" s="31"/>
      <c r="Y951" s="31"/>
      <c r="Z951" s="31"/>
    </row>
    <row r="952" spans="1:26" ht="18" customHeight="1">
      <c r="A952" s="31"/>
      <c r="B952" s="11"/>
      <c r="C952" s="2"/>
      <c r="D952" s="24"/>
      <c r="E952" s="24"/>
      <c r="F952" s="24"/>
      <c r="G952" s="11"/>
      <c r="H952" s="31"/>
      <c r="I952" s="31"/>
      <c r="J952" s="31"/>
      <c r="K952" s="31"/>
      <c r="L952" s="31"/>
      <c r="M952" s="31"/>
      <c r="N952" s="31"/>
      <c r="O952" s="31"/>
      <c r="P952" s="31"/>
      <c r="Q952" s="31"/>
      <c r="R952" s="31"/>
      <c r="S952" s="31"/>
      <c r="T952" s="31"/>
      <c r="U952" s="31"/>
      <c r="V952" s="31"/>
      <c r="W952" s="31"/>
      <c r="X952" s="31"/>
      <c r="Y952" s="31"/>
      <c r="Z952" s="31"/>
    </row>
    <row r="953" spans="1:26" ht="18" customHeight="1">
      <c r="A953" s="31"/>
      <c r="B953" s="11"/>
      <c r="C953" s="2"/>
      <c r="D953" s="24"/>
      <c r="E953" s="24"/>
      <c r="F953" s="24"/>
      <c r="G953" s="11"/>
      <c r="H953" s="31"/>
      <c r="I953" s="31"/>
      <c r="J953" s="31"/>
      <c r="K953" s="31"/>
      <c r="L953" s="31"/>
      <c r="M953" s="31"/>
      <c r="N953" s="31"/>
      <c r="O953" s="31"/>
      <c r="P953" s="31"/>
      <c r="Q953" s="31"/>
      <c r="R953" s="31"/>
      <c r="S953" s="31"/>
      <c r="T953" s="31"/>
      <c r="U953" s="31"/>
      <c r="V953" s="31"/>
      <c r="W953" s="31"/>
      <c r="X953" s="31"/>
      <c r="Y953" s="31"/>
      <c r="Z953" s="31"/>
    </row>
    <row r="954" spans="1:26" ht="18" customHeight="1">
      <c r="A954" s="31"/>
      <c r="B954" s="11"/>
      <c r="C954" s="2"/>
      <c r="D954" s="24"/>
      <c r="E954" s="24"/>
      <c r="F954" s="24"/>
      <c r="G954" s="11"/>
      <c r="H954" s="31"/>
      <c r="I954" s="31"/>
      <c r="J954" s="31"/>
      <c r="K954" s="31"/>
      <c r="L954" s="31"/>
      <c r="M954" s="31"/>
      <c r="N954" s="31"/>
      <c r="O954" s="31"/>
      <c r="P954" s="31"/>
      <c r="Q954" s="31"/>
      <c r="R954" s="31"/>
      <c r="S954" s="31"/>
      <c r="T954" s="31"/>
      <c r="U954" s="31"/>
      <c r="V954" s="31"/>
      <c r="W954" s="31"/>
      <c r="X954" s="31"/>
      <c r="Y954" s="31"/>
      <c r="Z954" s="31"/>
    </row>
    <row r="955" spans="1:26" ht="18" customHeight="1">
      <c r="A955" s="31"/>
      <c r="B955" s="11"/>
      <c r="C955" s="2"/>
      <c r="D955" s="24"/>
      <c r="E955" s="24"/>
      <c r="F955" s="24"/>
      <c r="G955" s="11"/>
      <c r="H955" s="31"/>
      <c r="I955" s="31"/>
      <c r="J955" s="31"/>
      <c r="K955" s="31"/>
      <c r="L955" s="31"/>
      <c r="M955" s="31"/>
      <c r="N955" s="31"/>
      <c r="O955" s="31"/>
      <c r="P955" s="31"/>
      <c r="Q955" s="31"/>
      <c r="R955" s="31"/>
      <c r="S955" s="31"/>
      <c r="T955" s="31"/>
      <c r="U955" s="31"/>
      <c r="V955" s="31"/>
      <c r="W955" s="31"/>
      <c r="X955" s="31"/>
      <c r="Y955" s="31"/>
      <c r="Z955" s="31"/>
    </row>
    <row r="956" spans="1:26" ht="18" customHeight="1">
      <c r="A956" s="31"/>
      <c r="B956" s="11"/>
      <c r="C956" s="2"/>
      <c r="D956" s="24"/>
      <c r="E956" s="24"/>
      <c r="F956" s="24"/>
      <c r="G956" s="11"/>
      <c r="H956" s="31"/>
      <c r="I956" s="31"/>
      <c r="J956" s="31"/>
      <c r="K956" s="31"/>
      <c r="L956" s="31"/>
      <c r="M956" s="31"/>
      <c r="N956" s="31"/>
      <c r="O956" s="31"/>
      <c r="P956" s="31"/>
      <c r="Q956" s="31"/>
      <c r="R956" s="31"/>
      <c r="S956" s="31"/>
      <c r="T956" s="31"/>
      <c r="U956" s="31"/>
      <c r="V956" s="31"/>
      <c r="W956" s="31"/>
      <c r="X956" s="31"/>
      <c r="Y956" s="31"/>
      <c r="Z956" s="31"/>
    </row>
    <row r="957" spans="1:26" ht="18" customHeight="1">
      <c r="A957" s="31"/>
      <c r="B957" s="11"/>
      <c r="C957" s="2"/>
      <c r="D957" s="24"/>
      <c r="E957" s="24"/>
      <c r="F957" s="24"/>
      <c r="G957" s="11"/>
      <c r="H957" s="31"/>
      <c r="I957" s="31"/>
      <c r="J957" s="31"/>
      <c r="K957" s="31"/>
      <c r="L957" s="31"/>
      <c r="M957" s="31"/>
      <c r="N957" s="31"/>
      <c r="O957" s="31"/>
      <c r="P957" s="31"/>
      <c r="Q957" s="31"/>
      <c r="R957" s="31"/>
      <c r="S957" s="31"/>
      <c r="T957" s="31"/>
      <c r="U957" s="31"/>
      <c r="V957" s="31"/>
      <c r="W957" s="31"/>
      <c r="X957" s="31"/>
      <c r="Y957" s="31"/>
      <c r="Z957" s="31"/>
    </row>
    <row r="958" spans="1:26" ht="18" customHeight="1">
      <c r="A958" s="31"/>
      <c r="B958" s="11"/>
      <c r="C958" s="2"/>
      <c r="D958" s="24"/>
      <c r="E958" s="24"/>
      <c r="F958" s="24"/>
      <c r="G958" s="11"/>
      <c r="H958" s="31"/>
      <c r="I958" s="31"/>
      <c r="J958" s="31"/>
      <c r="K958" s="31"/>
      <c r="L958" s="31"/>
      <c r="M958" s="31"/>
      <c r="N958" s="31"/>
      <c r="O958" s="31"/>
      <c r="P958" s="31"/>
      <c r="Q958" s="31"/>
      <c r="R958" s="31"/>
      <c r="S958" s="31"/>
      <c r="T958" s="31"/>
      <c r="U958" s="31"/>
      <c r="V958" s="31"/>
      <c r="W958" s="31"/>
      <c r="X958" s="31"/>
      <c r="Y958" s="31"/>
      <c r="Z958" s="31"/>
    </row>
    <row r="959" spans="1:26" ht="18" customHeight="1">
      <c r="A959" s="31"/>
      <c r="B959" s="11"/>
      <c r="C959" s="2"/>
      <c r="D959" s="24"/>
      <c r="E959" s="24"/>
      <c r="F959" s="24"/>
      <c r="G959" s="11"/>
      <c r="H959" s="31"/>
      <c r="I959" s="31"/>
      <c r="J959" s="31"/>
      <c r="K959" s="31"/>
      <c r="L959" s="31"/>
      <c r="M959" s="31"/>
      <c r="N959" s="31"/>
      <c r="O959" s="31"/>
      <c r="P959" s="31"/>
      <c r="Q959" s="31"/>
      <c r="R959" s="31"/>
      <c r="S959" s="31"/>
      <c r="T959" s="31"/>
      <c r="U959" s="31"/>
      <c r="V959" s="31"/>
      <c r="W959" s="31"/>
      <c r="X959" s="31"/>
      <c r="Y959" s="31"/>
      <c r="Z959" s="31"/>
    </row>
    <row r="960" spans="1:26" ht="18" customHeight="1">
      <c r="A960" s="31"/>
      <c r="B960" s="11"/>
      <c r="C960" s="2"/>
      <c r="D960" s="24"/>
      <c r="E960" s="24"/>
      <c r="F960" s="24"/>
      <c r="G960" s="11"/>
      <c r="H960" s="31"/>
      <c r="I960" s="31"/>
      <c r="J960" s="31"/>
      <c r="K960" s="31"/>
      <c r="L960" s="31"/>
      <c r="M960" s="31"/>
      <c r="N960" s="31"/>
      <c r="O960" s="31"/>
      <c r="P960" s="31"/>
      <c r="Q960" s="31"/>
      <c r="R960" s="31"/>
      <c r="S960" s="31"/>
      <c r="T960" s="31"/>
      <c r="U960" s="31"/>
      <c r="V960" s="31"/>
      <c r="W960" s="31"/>
      <c r="X960" s="31"/>
      <c r="Y960" s="31"/>
      <c r="Z960" s="31"/>
    </row>
    <row r="961" spans="1:26" ht="18" customHeight="1">
      <c r="A961" s="31"/>
      <c r="B961" s="11"/>
      <c r="C961" s="2"/>
      <c r="D961" s="24"/>
      <c r="E961" s="24"/>
      <c r="F961" s="24"/>
      <c r="G961" s="11"/>
      <c r="H961" s="31"/>
      <c r="I961" s="31"/>
      <c r="J961" s="31"/>
      <c r="K961" s="31"/>
      <c r="L961" s="31"/>
      <c r="M961" s="31"/>
      <c r="N961" s="31"/>
      <c r="O961" s="31"/>
      <c r="P961" s="31"/>
      <c r="Q961" s="31"/>
      <c r="R961" s="31"/>
      <c r="S961" s="31"/>
      <c r="T961" s="31"/>
      <c r="U961" s="31"/>
      <c r="V961" s="31"/>
      <c r="W961" s="31"/>
      <c r="X961" s="31"/>
      <c r="Y961" s="31"/>
      <c r="Z961" s="31"/>
    </row>
    <row r="962" spans="1:26" ht="18" customHeight="1">
      <c r="A962" s="31"/>
      <c r="B962" s="11"/>
      <c r="C962" s="2"/>
      <c r="D962" s="24"/>
      <c r="E962" s="24"/>
      <c r="F962" s="24"/>
      <c r="G962" s="11"/>
      <c r="H962" s="31"/>
      <c r="I962" s="31"/>
      <c r="J962" s="31"/>
      <c r="K962" s="31"/>
      <c r="L962" s="31"/>
      <c r="M962" s="31"/>
      <c r="N962" s="31"/>
      <c r="O962" s="31"/>
      <c r="P962" s="31"/>
      <c r="Q962" s="31"/>
      <c r="R962" s="31"/>
      <c r="S962" s="31"/>
      <c r="T962" s="31"/>
      <c r="U962" s="31"/>
      <c r="V962" s="31"/>
      <c r="W962" s="31"/>
      <c r="X962" s="31"/>
      <c r="Y962" s="31"/>
      <c r="Z962" s="31"/>
    </row>
    <row r="963" spans="1:26" ht="18" customHeight="1">
      <c r="A963" s="31"/>
      <c r="B963" s="11"/>
      <c r="C963" s="2"/>
      <c r="D963" s="24"/>
      <c r="E963" s="24"/>
      <c r="F963" s="24"/>
      <c r="G963" s="11"/>
      <c r="H963" s="31"/>
      <c r="I963" s="31"/>
      <c r="J963" s="31"/>
      <c r="K963" s="31"/>
      <c r="L963" s="31"/>
      <c r="M963" s="31"/>
      <c r="N963" s="31"/>
      <c r="O963" s="31"/>
      <c r="P963" s="31"/>
      <c r="Q963" s="31"/>
      <c r="R963" s="31"/>
      <c r="S963" s="31"/>
      <c r="T963" s="31"/>
      <c r="U963" s="31"/>
      <c r="V963" s="31"/>
      <c r="W963" s="31"/>
      <c r="X963" s="31"/>
      <c r="Y963" s="31"/>
      <c r="Z963" s="31"/>
    </row>
    <row r="964" spans="1:26" ht="18" customHeight="1">
      <c r="A964" s="31"/>
      <c r="B964" s="11"/>
      <c r="C964" s="2"/>
      <c r="D964" s="24"/>
      <c r="E964" s="24"/>
      <c r="F964" s="24"/>
      <c r="G964" s="11"/>
      <c r="H964" s="31"/>
      <c r="I964" s="31"/>
      <c r="J964" s="31"/>
      <c r="K964" s="31"/>
      <c r="L964" s="31"/>
      <c r="M964" s="31"/>
      <c r="N964" s="31"/>
      <c r="O964" s="31"/>
      <c r="P964" s="31"/>
      <c r="Q964" s="31"/>
      <c r="R964" s="31"/>
      <c r="S964" s="31"/>
      <c r="T964" s="31"/>
      <c r="U964" s="31"/>
      <c r="V964" s="31"/>
      <c r="W964" s="31"/>
      <c r="X964" s="31"/>
      <c r="Y964" s="31"/>
      <c r="Z964" s="31"/>
    </row>
    <row r="965" spans="1:26" ht="18" customHeight="1">
      <c r="A965" s="31"/>
      <c r="B965" s="11"/>
      <c r="C965" s="2"/>
      <c r="D965" s="24"/>
      <c r="E965" s="24"/>
      <c r="F965" s="24"/>
      <c r="G965" s="11"/>
      <c r="H965" s="31"/>
      <c r="I965" s="31"/>
      <c r="J965" s="31"/>
      <c r="K965" s="31"/>
      <c r="L965" s="31"/>
      <c r="M965" s="31"/>
      <c r="N965" s="31"/>
      <c r="O965" s="31"/>
      <c r="P965" s="31"/>
      <c r="Q965" s="31"/>
      <c r="R965" s="31"/>
      <c r="S965" s="31"/>
      <c r="T965" s="31"/>
      <c r="U965" s="31"/>
      <c r="V965" s="31"/>
      <c r="W965" s="31"/>
      <c r="X965" s="31"/>
      <c r="Y965" s="31"/>
      <c r="Z965" s="31"/>
    </row>
    <row r="966" spans="1:26" ht="18" customHeight="1">
      <c r="A966" s="31"/>
      <c r="B966" s="11"/>
      <c r="C966" s="2"/>
      <c r="D966" s="24"/>
      <c r="E966" s="24"/>
      <c r="F966" s="24"/>
      <c r="G966" s="11"/>
      <c r="H966" s="31"/>
      <c r="I966" s="31"/>
      <c r="J966" s="31"/>
      <c r="K966" s="31"/>
      <c r="L966" s="31"/>
      <c r="M966" s="31"/>
      <c r="N966" s="31"/>
      <c r="O966" s="31"/>
      <c r="P966" s="31"/>
      <c r="Q966" s="31"/>
      <c r="R966" s="31"/>
      <c r="S966" s="31"/>
      <c r="T966" s="31"/>
      <c r="U966" s="31"/>
      <c r="V966" s="31"/>
      <c r="W966" s="31"/>
      <c r="X966" s="31"/>
      <c r="Y966" s="31"/>
      <c r="Z966" s="31"/>
    </row>
    <row r="967" spans="1:26" ht="18" customHeight="1">
      <c r="A967" s="31"/>
      <c r="B967" s="11"/>
      <c r="C967" s="2"/>
      <c r="D967" s="24"/>
      <c r="E967" s="24"/>
      <c r="F967" s="24"/>
      <c r="G967" s="11"/>
      <c r="H967" s="31"/>
      <c r="I967" s="31"/>
      <c r="J967" s="31"/>
      <c r="K967" s="31"/>
      <c r="L967" s="31"/>
      <c r="M967" s="31"/>
      <c r="N967" s="31"/>
      <c r="O967" s="31"/>
      <c r="P967" s="31"/>
      <c r="Q967" s="31"/>
      <c r="R967" s="31"/>
      <c r="S967" s="31"/>
      <c r="T967" s="31"/>
      <c r="U967" s="31"/>
      <c r="V967" s="31"/>
      <c r="W967" s="31"/>
      <c r="X967" s="31"/>
      <c r="Y967" s="31"/>
      <c r="Z967" s="31"/>
    </row>
    <row r="968" spans="1:26" ht="18" customHeight="1">
      <c r="A968" s="31"/>
      <c r="B968" s="11"/>
      <c r="C968" s="2"/>
      <c r="D968" s="24"/>
      <c r="E968" s="24"/>
      <c r="F968" s="24"/>
      <c r="G968" s="11"/>
      <c r="H968" s="31"/>
      <c r="I968" s="31"/>
      <c r="J968" s="31"/>
      <c r="K968" s="31"/>
      <c r="L968" s="31"/>
      <c r="M968" s="31"/>
      <c r="N968" s="31"/>
      <c r="O968" s="31"/>
      <c r="P968" s="31"/>
      <c r="Q968" s="31"/>
      <c r="R968" s="31"/>
      <c r="S968" s="31"/>
      <c r="T968" s="31"/>
      <c r="U968" s="31"/>
      <c r="V968" s="31"/>
      <c r="W968" s="31"/>
      <c r="X968" s="31"/>
      <c r="Y968" s="31"/>
      <c r="Z968" s="31"/>
    </row>
    <row r="969" spans="1:26" ht="18" customHeight="1">
      <c r="A969" s="31"/>
      <c r="B969" s="11"/>
      <c r="C969" s="2"/>
      <c r="D969" s="24"/>
      <c r="E969" s="24"/>
      <c r="F969" s="24"/>
      <c r="G969" s="11"/>
      <c r="H969" s="31"/>
      <c r="I969" s="31"/>
      <c r="J969" s="31"/>
      <c r="K969" s="31"/>
      <c r="L969" s="31"/>
      <c r="M969" s="31"/>
      <c r="N969" s="31"/>
      <c r="O969" s="31"/>
      <c r="P969" s="31"/>
      <c r="Q969" s="31"/>
      <c r="R969" s="31"/>
      <c r="S969" s="31"/>
      <c r="T969" s="31"/>
      <c r="U969" s="31"/>
      <c r="V969" s="31"/>
      <c r="W969" s="31"/>
      <c r="X969" s="31"/>
      <c r="Y969" s="31"/>
      <c r="Z969" s="31"/>
    </row>
    <row r="970" spans="1:26" ht="18" customHeight="1">
      <c r="A970" s="31"/>
      <c r="B970" s="11"/>
      <c r="C970" s="2"/>
      <c r="D970" s="24"/>
      <c r="E970" s="24"/>
      <c r="F970" s="24"/>
      <c r="G970" s="11"/>
      <c r="H970" s="31"/>
      <c r="I970" s="31"/>
      <c r="J970" s="31"/>
      <c r="K970" s="31"/>
      <c r="L970" s="31"/>
      <c r="M970" s="31"/>
      <c r="N970" s="31"/>
      <c r="O970" s="31"/>
      <c r="P970" s="31"/>
      <c r="Q970" s="31"/>
      <c r="R970" s="31"/>
      <c r="S970" s="31"/>
      <c r="T970" s="31"/>
      <c r="U970" s="31"/>
      <c r="V970" s="31"/>
      <c r="W970" s="31"/>
      <c r="X970" s="31"/>
      <c r="Y970" s="31"/>
      <c r="Z970" s="31"/>
    </row>
    <row r="971" spans="1:26" ht="18" customHeight="1">
      <c r="A971" s="31"/>
      <c r="B971" s="11"/>
      <c r="C971" s="2"/>
      <c r="D971" s="24"/>
      <c r="E971" s="24"/>
      <c r="F971" s="24"/>
      <c r="G971" s="11"/>
      <c r="H971" s="31"/>
      <c r="I971" s="31"/>
      <c r="J971" s="31"/>
      <c r="K971" s="31"/>
      <c r="L971" s="31"/>
      <c r="M971" s="31"/>
      <c r="N971" s="31"/>
      <c r="O971" s="31"/>
      <c r="P971" s="31"/>
      <c r="Q971" s="31"/>
      <c r="R971" s="31"/>
      <c r="S971" s="31"/>
      <c r="T971" s="31"/>
      <c r="U971" s="31"/>
      <c r="V971" s="31"/>
      <c r="W971" s="31"/>
      <c r="X971" s="31"/>
      <c r="Y971" s="31"/>
      <c r="Z971" s="31"/>
    </row>
    <row r="972" spans="1:26" ht="18" customHeight="1">
      <c r="A972" s="31"/>
      <c r="B972" s="11"/>
      <c r="C972" s="2"/>
      <c r="D972" s="24"/>
      <c r="E972" s="24"/>
      <c r="F972" s="24"/>
      <c r="G972" s="11"/>
      <c r="H972" s="31"/>
      <c r="I972" s="31"/>
      <c r="J972" s="31"/>
      <c r="K972" s="31"/>
      <c r="L972" s="31"/>
      <c r="M972" s="31"/>
      <c r="N972" s="31"/>
      <c r="O972" s="31"/>
      <c r="P972" s="31"/>
      <c r="Q972" s="31"/>
      <c r="R972" s="31"/>
      <c r="S972" s="31"/>
      <c r="T972" s="31"/>
      <c r="U972" s="31"/>
      <c r="V972" s="31"/>
      <c r="W972" s="31"/>
      <c r="X972" s="31"/>
      <c r="Y972" s="31"/>
      <c r="Z972" s="31"/>
    </row>
    <row r="973" spans="1:26" ht="18" customHeight="1">
      <c r="A973" s="31"/>
      <c r="B973" s="11"/>
      <c r="C973" s="2"/>
      <c r="D973" s="24"/>
      <c r="E973" s="24"/>
      <c r="F973" s="24"/>
      <c r="G973" s="11"/>
      <c r="H973" s="31"/>
      <c r="I973" s="31"/>
      <c r="J973" s="31"/>
      <c r="K973" s="31"/>
      <c r="L973" s="31"/>
      <c r="M973" s="31"/>
      <c r="N973" s="31"/>
      <c r="O973" s="31"/>
      <c r="P973" s="31"/>
      <c r="Q973" s="31"/>
      <c r="R973" s="31"/>
      <c r="S973" s="31"/>
      <c r="T973" s="31"/>
      <c r="U973" s="31"/>
      <c r="V973" s="31"/>
      <c r="W973" s="31"/>
      <c r="X973" s="31"/>
      <c r="Y973" s="31"/>
      <c r="Z973" s="31"/>
    </row>
    <row r="974" spans="1:26" ht="18" customHeight="1">
      <c r="A974" s="31"/>
      <c r="B974" s="11"/>
      <c r="C974" s="2"/>
      <c r="D974" s="24"/>
      <c r="E974" s="24"/>
      <c r="F974" s="24"/>
      <c r="G974" s="11"/>
      <c r="H974" s="31"/>
      <c r="I974" s="31"/>
      <c r="J974" s="31"/>
      <c r="K974" s="31"/>
      <c r="L974" s="31"/>
      <c r="M974" s="31"/>
      <c r="N974" s="31"/>
      <c r="O974" s="31"/>
      <c r="P974" s="31"/>
      <c r="Q974" s="31"/>
      <c r="R974" s="31"/>
      <c r="S974" s="31"/>
      <c r="T974" s="31"/>
      <c r="U974" s="31"/>
      <c r="V974" s="31"/>
      <c r="W974" s="31"/>
      <c r="X974" s="31"/>
      <c r="Y974" s="31"/>
      <c r="Z974" s="31"/>
    </row>
    <row r="975" spans="1:26" ht="18" customHeight="1">
      <c r="A975" s="31"/>
      <c r="B975" s="11"/>
      <c r="C975" s="2"/>
      <c r="D975" s="24"/>
      <c r="E975" s="24"/>
      <c r="F975" s="24"/>
      <c r="G975" s="11"/>
      <c r="H975" s="31"/>
      <c r="I975" s="31"/>
      <c r="J975" s="31"/>
      <c r="K975" s="31"/>
      <c r="L975" s="31"/>
      <c r="M975" s="31"/>
      <c r="N975" s="31"/>
      <c r="O975" s="31"/>
      <c r="P975" s="31"/>
      <c r="Q975" s="31"/>
      <c r="R975" s="31"/>
      <c r="S975" s="31"/>
      <c r="T975" s="31"/>
      <c r="U975" s="31"/>
      <c r="V975" s="31"/>
      <c r="W975" s="31"/>
      <c r="X975" s="31"/>
      <c r="Y975" s="31"/>
      <c r="Z975" s="31"/>
    </row>
    <row r="976" spans="1:26" ht="18" customHeight="1">
      <c r="A976" s="31"/>
      <c r="B976" s="11"/>
      <c r="C976" s="2"/>
      <c r="D976" s="24"/>
      <c r="E976" s="24"/>
      <c r="F976" s="24"/>
      <c r="G976" s="11"/>
      <c r="H976" s="31"/>
      <c r="I976" s="31"/>
      <c r="J976" s="31"/>
      <c r="K976" s="31"/>
      <c r="L976" s="31"/>
      <c r="M976" s="31"/>
      <c r="N976" s="31"/>
      <c r="O976" s="31"/>
      <c r="P976" s="31"/>
      <c r="Q976" s="31"/>
      <c r="R976" s="31"/>
      <c r="S976" s="31"/>
      <c r="T976" s="31"/>
      <c r="U976" s="31"/>
      <c r="V976" s="31"/>
      <c r="W976" s="31"/>
      <c r="X976" s="31"/>
      <c r="Y976" s="31"/>
      <c r="Z976" s="31"/>
    </row>
    <row r="977" spans="1:26" ht="18" customHeight="1">
      <c r="A977" s="31"/>
      <c r="B977" s="11"/>
      <c r="C977" s="2"/>
      <c r="D977" s="24"/>
      <c r="E977" s="24"/>
      <c r="F977" s="24"/>
      <c r="G977" s="11"/>
      <c r="H977" s="31"/>
      <c r="I977" s="31"/>
      <c r="J977" s="31"/>
      <c r="K977" s="31"/>
      <c r="L977" s="31"/>
      <c r="M977" s="31"/>
      <c r="N977" s="31"/>
      <c r="O977" s="31"/>
      <c r="P977" s="31"/>
      <c r="Q977" s="31"/>
      <c r="R977" s="31"/>
      <c r="S977" s="31"/>
      <c r="T977" s="31"/>
      <c r="U977" s="31"/>
      <c r="V977" s="31"/>
      <c r="W977" s="31"/>
      <c r="X977" s="31"/>
      <c r="Y977" s="31"/>
      <c r="Z977" s="31"/>
    </row>
    <row r="978" spans="1:26" ht="18" customHeight="1">
      <c r="A978" s="31"/>
      <c r="B978" s="11"/>
      <c r="C978" s="2"/>
      <c r="D978" s="24"/>
      <c r="E978" s="24"/>
      <c r="F978" s="24"/>
      <c r="G978" s="11"/>
      <c r="H978" s="31"/>
      <c r="I978" s="31"/>
      <c r="J978" s="31"/>
      <c r="K978" s="31"/>
      <c r="L978" s="31"/>
      <c r="M978" s="31"/>
      <c r="N978" s="31"/>
      <c r="O978" s="31"/>
      <c r="P978" s="31"/>
      <c r="Q978" s="31"/>
      <c r="R978" s="31"/>
      <c r="S978" s="31"/>
      <c r="T978" s="31"/>
      <c r="U978" s="31"/>
      <c r="V978" s="31"/>
      <c r="W978" s="31"/>
      <c r="X978" s="31"/>
      <c r="Y978" s="31"/>
      <c r="Z978" s="31"/>
    </row>
    <row r="979" spans="1:26" ht="18" customHeight="1">
      <c r="A979" s="31"/>
      <c r="B979" s="11"/>
      <c r="C979" s="2"/>
      <c r="D979" s="24"/>
      <c r="E979" s="24"/>
      <c r="F979" s="24"/>
      <c r="G979" s="11"/>
      <c r="H979" s="31"/>
      <c r="I979" s="31"/>
      <c r="J979" s="31"/>
      <c r="K979" s="31"/>
      <c r="L979" s="31"/>
      <c r="M979" s="31"/>
      <c r="N979" s="31"/>
      <c r="O979" s="31"/>
      <c r="P979" s="31"/>
      <c r="Q979" s="31"/>
      <c r="R979" s="31"/>
      <c r="S979" s="31"/>
      <c r="T979" s="31"/>
      <c r="U979" s="31"/>
      <c r="V979" s="31"/>
      <c r="W979" s="31"/>
      <c r="X979" s="31"/>
      <c r="Y979" s="31"/>
      <c r="Z979" s="31"/>
    </row>
    <row r="980" spans="1:26" ht="18" customHeight="1">
      <c r="A980" s="31"/>
      <c r="B980" s="11"/>
      <c r="C980" s="2"/>
      <c r="D980" s="24"/>
      <c r="E980" s="24"/>
      <c r="F980" s="24"/>
      <c r="G980" s="11"/>
      <c r="H980" s="31"/>
      <c r="I980" s="31"/>
      <c r="J980" s="31"/>
      <c r="K980" s="31"/>
      <c r="L980" s="31"/>
      <c r="M980" s="31"/>
      <c r="N980" s="31"/>
      <c r="O980" s="31"/>
      <c r="P980" s="31"/>
      <c r="Q980" s="31"/>
      <c r="R980" s="31"/>
      <c r="S980" s="31"/>
      <c r="T980" s="31"/>
      <c r="U980" s="31"/>
      <c r="V980" s="31"/>
      <c r="W980" s="31"/>
      <c r="X980" s="31"/>
      <c r="Y980" s="31"/>
      <c r="Z980" s="31"/>
    </row>
    <row r="981" spans="1:26" ht="18" customHeight="1">
      <c r="A981" s="31"/>
      <c r="B981" s="11"/>
      <c r="C981" s="2"/>
      <c r="D981" s="24"/>
      <c r="E981" s="24"/>
      <c r="F981" s="24"/>
      <c r="G981" s="11"/>
      <c r="H981" s="31"/>
      <c r="I981" s="31"/>
      <c r="J981" s="31"/>
      <c r="K981" s="31"/>
      <c r="L981" s="31"/>
      <c r="M981" s="31"/>
      <c r="N981" s="31"/>
      <c r="O981" s="31"/>
      <c r="P981" s="31"/>
      <c r="Q981" s="31"/>
      <c r="R981" s="31"/>
      <c r="S981" s="31"/>
      <c r="T981" s="31"/>
      <c r="U981" s="31"/>
      <c r="V981" s="31"/>
      <c r="W981" s="31"/>
      <c r="X981" s="31"/>
      <c r="Y981" s="31"/>
      <c r="Z981" s="31"/>
    </row>
    <row r="982" spans="1:26" ht="18" customHeight="1">
      <c r="A982" s="31"/>
      <c r="B982" s="11"/>
      <c r="C982" s="2"/>
      <c r="D982" s="24"/>
      <c r="E982" s="24"/>
      <c r="F982" s="24"/>
      <c r="G982" s="11"/>
      <c r="H982" s="31"/>
      <c r="I982" s="31"/>
      <c r="J982" s="31"/>
      <c r="K982" s="31"/>
      <c r="L982" s="31"/>
      <c r="M982" s="31"/>
      <c r="N982" s="31"/>
      <c r="O982" s="31"/>
      <c r="P982" s="31"/>
      <c r="Q982" s="31"/>
      <c r="R982" s="31"/>
      <c r="S982" s="31"/>
      <c r="T982" s="31"/>
      <c r="U982" s="31"/>
      <c r="V982" s="31"/>
      <c r="W982" s="31"/>
      <c r="X982" s="31"/>
      <c r="Y982" s="31"/>
      <c r="Z982" s="31"/>
    </row>
    <row r="983" spans="1:26" ht="18" customHeight="1">
      <c r="A983" s="31"/>
      <c r="B983" s="11"/>
      <c r="C983" s="2"/>
      <c r="D983" s="24"/>
      <c r="E983" s="24"/>
      <c r="F983" s="24"/>
      <c r="G983" s="11"/>
      <c r="H983" s="31"/>
      <c r="I983" s="31"/>
      <c r="J983" s="31"/>
      <c r="K983" s="31"/>
      <c r="L983" s="31"/>
      <c r="M983" s="31"/>
      <c r="N983" s="31"/>
      <c r="O983" s="31"/>
      <c r="P983" s="31"/>
      <c r="Q983" s="31"/>
      <c r="R983" s="31"/>
      <c r="S983" s="31"/>
      <c r="T983" s="31"/>
      <c r="U983" s="31"/>
      <c r="V983" s="31"/>
      <c r="W983" s="31"/>
      <c r="X983" s="31"/>
      <c r="Y983" s="31"/>
      <c r="Z983" s="31"/>
    </row>
    <row r="984" spans="1:26" ht="18" customHeight="1">
      <c r="A984" s="31"/>
      <c r="B984" s="11"/>
      <c r="C984" s="2"/>
      <c r="D984" s="24"/>
      <c r="E984" s="24"/>
      <c r="F984" s="24"/>
      <c r="G984" s="11"/>
      <c r="H984" s="31"/>
      <c r="I984" s="31"/>
      <c r="J984" s="31"/>
      <c r="K984" s="31"/>
      <c r="L984" s="31"/>
      <c r="M984" s="31"/>
      <c r="N984" s="31"/>
      <c r="O984" s="31"/>
      <c r="P984" s="31"/>
      <c r="Q984" s="31"/>
      <c r="R984" s="31"/>
      <c r="S984" s="31"/>
      <c r="T984" s="31"/>
      <c r="U984" s="31"/>
      <c r="V984" s="31"/>
      <c r="W984" s="31"/>
      <c r="X984" s="31"/>
      <c r="Y984" s="31"/>
      <c r="Z984" s="31"/>
    </row>
    <row r="985" spans="1:26" ht="18" customHeight="1">
      <c r="A985" s="31"/>
      <c r="B985" s="11"/>
      <c r="C985" s="2"/>
      <c r="D985" s="24"/>
      <c r="E985" s="24"/>
      <c r="F985" s="24"/>
      <c r="G985" s="11"/>
      <c r="H985" s="31"/>
      <c r="I985" s="31"/>
      <c r="J985" s="31"/>
      <c r="K985" s="31"/>
      <c r="L985" s="31"/>
      <c r="M985" s="31"/>
      <c r="N985" s="31"/>
      <c r="O985" s="31"/>
      <c r="P985" s="31"/>
      <c r="Q985" s="31"/>
      <c r="R985" s="31"/>
      <c r="S985" s="31"/>
      <c r="T985" s="31"/>
      <c r="U985" s="31"/>
      <c r="V985" s="31"/>
      <c r="W985" s="31"/>
      <c r="X985" s="31"/>
      <c r="Y985" s="31"/>
      <c r="Z985" s="31"/>
    </row>
    <row r="986" spans="1:26" ht="18" customHeight="1">
      <c r="A986" s="31"/>
      <c r="B986" s="11"/>
      <c r="C986" s="2"/>
      <c r="D986" s="24"/>
      <c r="E986" s="24"/>
      <c r="F986" s="24"/>
      <c r="G986" s="11"/>
      <c r="H986" s="31"/>
      <c r="I986" s="31"/>
      <c r="J986" s="31"/>
      <c r="K986" s="31"/>
      <c r="L986" s="31"/>
      <c r="M986" s="31"/>
      <c r="N986" s="31"/>
      <c r="O986" s="31"/>
      <c r="P986" s="31"/>
      <c r="Q986" s="31"/>
      <c r="R986" s="31"/>
      <c r="S986" s="31"/>
      <c r="T986" s="31"/>
      <c r="U986" s="31"/>
      <c r="V986" s="31"/>
      <c r="W986" s="31"/>
      <c r="X986" s="31"/>
      <c r="Y986" s="31"/>
      <c r="Z986" s="31"/>
    </row>
    <row r="987" spans="1:26" ht="18" customHeight="1">
      <c r="A987" s="31"/>
      <c r="B987" s="11"/>
      <c r="C987" s="2"/>
      <c r="D987" s="24"/>
      <c r="E987" s="24"/>
      <c r="F987" s="24"/>
      <c r="G987" s="11"/>
      <c r="H987" s="31"/>
      <c r="I987" s="31"/>
      <c r="J987" s="31"/>
      <c r="K987" s="31"/>
      <c r="L987" s="31"/>
      <c r="M987" s="31"/>
      <c r="N987" s="31"/>
      <c r="O987" s="31"/>
      <c r="P987" s="31"/>
      <c r="Q987" s="31"/>
      <c r="R987" s="31"/>
      <c r="S987" s="31"/>
      <c r="T987" s="31"/>
      <c r="U987" s="31"/>
      <c r="V987" s="31"/>
      <c r="W987" s="31"/>
      <c r="X987" s="31"/>
      <c r="Y987" s="31"/>
      <c r="Z987" s="31"/>
    </row>
    <row r="988" spans="1:26" ht="18" customHeight="1">
      <c r="A988" s="31"/>
      <c r="B988" s="11"/>
      <c r="C988" s="2"/>
      <c r="D988" s="24"/>
      <c r="E988" s="24"/>
      <c r="F988" s="24"/>
      <c r="G988" s="11"/>
      <c r="H988" s="31"/>
      <c r="I988" s="31"/>
      <c r="J988" s="31"/>
      <c r="K988" s="31"/>
      <c r="L988" s="31"/>
      <c r="M988" s="31"/>
      <c r="N988" s="31"/>
      <c r="O988" s="31"/>
      <c r="P988" s="31"/>
      <c r="Q988" s="31"/>
      <c r="R988" s="31"/>
      <c r="S988" s="31"/>
      <c r="T988" s="31"/>
      <c r="U988" s="31"/>
      <c r="V988" s="31"/>
      <c r="W988" s="31"/>
      <c r="X988" s="31"/>
      <c r="Y988" s="31"/>
      <c r="Z988" s="31"/>
    </row>
    <row r="989" spans="1:26" ht="18" customHeight="1">
      <c r="A989" s="31"/>
      <c r="B989" s="11"/>
      <c r="C989" s="2"/>
      <c r="D989" s="24"/>
      <c r="E989" s="24"/>
      <c r="F989" s="24"/>
      <c r="G989" s="11"/>
      <c r="H989" s="31"/>
      <c r="I989" s="31"/>
      <c r="J989" s="31"/>
      <c r="K989" s="31"/>
      <c r="L989" s="31"/>
      <c r="M989" s="31"/>
      <c r="N989" s="31"/>
      <c r="O989" s="31"/>
      <c r="P989" s="31"/>
      <c r="Q989" s="31"/>
      <c r="R989" s="31"/>
      <c r="S989" s="31"/>
      <c r="T989" s="31"/>
      <c r="U989" s="31"/>
      <c r="V989" s="31"/>
      <c r="W989" s="31"/>
      <c r="X989" s="31"/>
      <c r="Y989" s="31"/>
      <c r="Z989" s="31"/>
    </row>
    <row r="990" spans="1:26" ht="18" customHeight="1">
      <c r="A990" s="31"/>
      <c r="B990" s="11"/>
      <c r="C990" s="2"/>
      <c r="D990" s="24"/>
      <c r="E990" s="24"/>
      <c r="F990" s="24"/>
      <c r="G990" s="11"/>
      <c r="H990" s="31"/>
      <c r="I990" s="31"/>
      <c r="J990" s="31"/>
      <c r="K990" s="31"/>
      <c r="L990" s="31"/>
      <c r="M990" s="31"/>
      <c r="N990" s="31"/>
      <c r="O990" s="31"/>
      <c r="P990" s="31"/>
      <c r="Q990" s="31"/>
      <c r="R990" s="31"/>
      <c r="S990" s="31"/>
      <c r="T990" s="31"/>
      <c r="U990" s="31"/>
      <c r="V990" s="31"/>
      <c r="W990" s="31"/>
      <c r="X990" s="31"/>
      <c r="Y990" s="31"/>
      <c r="Z990" s="31"/>
    </row>
    <row r="991" spans="1:26" ht="18" customHeight="1">
      <c r="A991" s="31"/>
      <c r="B991" s="11"/>
      <c r="C991" s="2"/>
      <c r="D991" s="24"/>
      <c r="E991" s="24"/>
      <c r="F991" s="24"/>
      <c r="G991" s="11"/>
      <c r="H991" s="31"/>
      <c r="I991" s="31"/>
      <c r="J991" s="31"/>
      <c r="K991" s="31"/>
      <c r="L991" s="31"/>
      <c r="M991" s="31"/>
      <c r="N991" s="31"/>
      <c r="O991" s="31"/>
      <c r="P991" s="31"/>
      <c r="Q991" s="31"/>
      <c r="R991" s="31"/>
      <c r="S991" s="31"/>
      <c r="T991" s="31"/>
      <c r="U991" s="31"/>
      <c r="V991" s="31"/>
      <c r="W991" s="31"/>
      <c r="X991" s="31"/>
      <c r="Y991" s="31"/>
      <c r="Z991" s="31"/>
    </row>
    <row r="992" spans="1:26" ht="18" customHeight="1">
      <c r="A992" s="31"/>
      <c r="B992" s="11"/>
      <c r="C992" s="2"/>
      <c r="D992" s="24"/>
      <c r="E992" s="24"/>
      <c r="F992" s="24"/>
      <c r="G992" s="11"/>
      <c r="H992" s="31"/>
      <c r="I992" s="31"/>
      <c r="J992" s="31"/>
      <c r="K992" s="31"/>
      <c r="L992" s="31"/>
      <c r="M992" s="31"/>
      <c r="N992" s="31"/>
      <c r="O992" s="31"/>
      <c r="P992" s="31"/>
      <c r="Q992" s="31"/>
      <c r="R992" s="31"/>
      <c r="S992" s="31"/>
      <c r="T992" s="31"/>
      <c r="U992" s="31"/>
      <c r="V992" s="31"/>
      <c r="W992" s="31"/>
      <c r="X992" s="31"/>
      <c r="Y992" s="31"/>
      <c r="Z992" s="31"/>
    </row>
    <row r="993" spans="1:26" ht="18" customHeight="1">
      <c r="A993" s="31"/>
      <c r="B993" s="11"/>
      <c r="C993" s="2"/>
      <c r="D993" s="24"/>
      <c r="E993" s="24"/>
      <c r="F993" s="24"/>
      <c r="G993" s="11"/>
      <c r="H993" s="31"/>
      <c r="I993" s="31"/>
      <c r="J993" s="31"/>
      <c r="K993" s="31"/>
      <c r="L993" s="31"/>
      <c r="M993" s="31"/>
      <c r="N993" s="31"/>
      <c r="O993" s="31"/>
      <c r="P993" s="31"/>
      <c r="Q993" s="31"/>
      <c r="R993" s="31"/>
      <c r="S993" s="31"/>
      <c r="T993" s="31"/>
      <c r="U993" s="31"/>
      <c r="V993" s="31"/>
      <c r="W993" s="31"/>
      <c r="X993" s="31"/>
      <c r="Y993" s="31"/>
      <c r="Z993" s="31"/>
    </row>
    <row r="994" spans="1:26" ht="18" customHeight="1">
      <c r="A994" s="31"/>
      <c r="B994" s="11"/>
      <c r="C994" s="2"/>
      <c r="D994" s="24"/>
      <c r="E994" s="24"/>
      <c r="F994" s="24"/>
      <c r="G994" s="11"/>
      <c r="H994" s="31"/>
      <c r="I994" s="31"/>
      <c r="J994" s="31"/>
      <c r="K994" s="31"/>
      <c r="L994" s="31"/>
      <c r="M994" s="31"/>
      <c r="N994" s="31"/>
      <c r="O994" s="31"/>
      <c r="P994" s="31"/>
      <c r="Q994" s="31"/>
      <c r="R994" s="31"/>
      <c r="S994" s="31"/>
      <c r="T994" s="31"/>
      <c r="U994" s="31"/>
      <c r="V994" s="31"/>
      <c r="W994" s="31"/>
      <c r="X994" s="31"/>
      <c r="Y994" s="31"/>
      <c r="Z994" s="31"/>
    </row>
    <row r="995" spans="1:26" ht="18" customHeight="1">
      <c r="A995" s="31"/>
      <c r="B995" s="11"/>
      <c r="C995" s="2"/>
      <c r="D995" s="24"/>
      <c r="E995" s="24"/>
      <c r="F995" s="24"/>
      <c r="G995" s="11"/>
      <c r="H995" s="31"/>
      <c r="I995" s="31"/>
      <c r="J995" s="31"/>
      <c r="K995" s="31"/>
      <c r="L995" s="31"/>
      <c r="M995" s="31"/>
      <c r="N995" s="31"/>
      <c r="O995" s="31"/>
      <c r="P995" s="31"/>
      <c r="Q995" s="31"/>
      <c r="R995" s="31"/>
      <c r="S995" s="31"/>
      <c r="T995" s="31"/>
      <c r="U995" s="31"/>
      <c r="V995" s="31"/>
      <c r="W995" s="31"/>
      <c r="X995" s="31"/>
      <c r="Y995" s="31"/>
      <c r="Z995" s="31"/>
    </row>
    <row r="996" spans="1:26" ht="18" customHeight="1">
      <c r="A996" s="31"/>
      <c r="B996" s="11"/>
      <c r="C996" s="2"/>
      <c r="D996" s="24"/>
      <c r="E996" s="24"/>
      <c r="F996" s="24"/>
      <c r="G996" s="11"/>
      <c r="H996" s="31"/>
      <c r="I996" s="31"/>
      <c r="J996" s="31"/>
      <c r="K996" s="31"/>
      <c r="L996" s="31"/>
      <c r="M996" s="31"/>
      <c r="N996" s="31"/>
      <c r="O996" s="31"/>
      <c r="P996" s="31"/>
      <c r="Q996" s="31"/>
      <c r="R996" s="31"/>
      <c r="S996" s="31"/>
      <c r="T996" s="31"/>
      <c r="U996" s="31"/>
      <c r="V996" s="31"/>
      <c r="W996" s="31"/>
      <c r="X996" s="31"/>
      <c r="Y996" s="31"/>
      <c r="Z996" s="31"/>
    </row>
    <row r="997" spans="1:26" ht="18" customHeight="1">
      <c r="A997" s="31"/>
      <c r="B997" s="11"/>
      <c r="C997" s="2"/>
      <c r="D997" s="24"/>
      <c r="E997" s="24"/>
      <c r="F997" s="24"/>
      <c r="G997" s="11"/>
      <c r="H997" s="31"/>
      <c r="I997" s="31"/>
      <c r="J997" s="31"/>
      <c r="K997" s="31"/>
      <c r="L997" s="31"/>
      <c r="M997" s="31"/>
      <c r="N997" s="31"/>
      <c r="O997" s="31"/>
      <c r="P997" s="31"/>
      <c r="Q997" s="31"/>
      <c r="R997" s="31"/>
      <c r="S997" s="31"/>
      <c r="T997" s="31"/>
      <c r="U997" s="31"/>
      <c r="V997" s="31"/>
      <c r="W997" s="31"/>
      <c r="X997" s="31"/>
      <c r="Y997" s="31"/>
      <c r="Z997" s="31"/>
    </row>
    <row r="998" spans="1:26" ht="18" customHeight="1">
      <c r="A998" s="31"/>
      <c r="B998" s="11"/>
      <c r="C998" s="2"/>
      <c r="D998" s="24"/>
      <c r="E998" s="24"/>
      <c r="F998" s="24"/>
      <c r="G998" s="11"/>
      <c r="H998" s="31"/>
      <c r="I998" s="31"/>
      <c r="J998" s="31"/>
      <c r="K998" s="31"/>
      <c r="L998" s="31"/>
      <c r="M998" s="31"/>
      <c r="N998" s="31"/>
      <c r="O998" s="31"/>
      <c r="P998" s="31"/>
      <c r="Q998" s="31"/>
      <c r="R998" s="31"/>
      <c r="S998" s="31"/>
      <c r="T998" s="31"/>
      <c r="U998" s="31"/>
      <c r="V998" s="31"/>
      <c r="W998" s="31"/>
      <c r="X998" s="31"/>
      <c r="Y998" s="31"/>
      <c r="Z998" s="31"/>
    </row>
    <row r="999" spans="1:26" ht="18" customHeight="1">
      <c r="A999" s="31"/>
      <c r="B999" s="11"/>
      <c r="C999" s="2"/>
      <c r="D999" s="24"/>
      <c r="E999" s="24"/>
      <c r="F999" s="24"/>
      <c r="G999" s="11"/>
      <c r="H999" s="31"/>
      <c r="I999" s="31"/>
      <c r="J999" s="31"/>
      <c r="K999" s="31"/>
      <c r="L999" s="31"/>
      <c r="M999" s="31"/>
      <c r="N999" s="31"/>
      <c r="O999" s="31"/>
      <c r="P999" s="31"/>
      <c r="Q999" s="31"/>
      <c r="R999" s="31"/>
      <c r="S999" s="31"/>
      <c r="T999" s="31"/>
      <c r="U999" s="31"/>
      <c r="V999" s="31"/>
      <c r="W999" s="31"/>
      <c r="X999" s="31"/>
      <c r="Y999" s="31"/>
      <c r="Z999" s="31"/>
    </row>
    <row r="1000" spans="1:26" ht="18" customHeight="1">
      <c r="A1000" s="31"/>
      <c r="B1000" s="11"/>
      <c r="C1000" s="2"/>
      <c r="D1000" s="24"/>
      <c r="E1000" s="24"/>
      <c r="F1000" s="24"/>
      <c r="G1000" s="11"/>
      <c r="H1000" s="31"/>
      <c r="I1000" s="31"/>
      <c r="J1000" s="31"/>
      <c r="K1000" s="31"/>
      <c r="L1000" s="31"/>
      <c r="M1000" s="31"/>
      <c r="N1000" s="31"/>
      <c r="O1000" s="31"/>
      <c r="P1000" s="31"/>
      <c r="Q1000" s="31"/>
      <c r="R1000" s="31"/>
      <c r="S1000" s="31"/>
      <c r="T1000" s="31"/>
      <c r="U1000" s="31"/>
      <c r="V1000" s="31"/>
      <c r="W1000" s="31"/>
      <c r="X1000" s="31"/>
      <c r="Y1000" s="31"/>
      <c r="Z1000" s="31"/>
    </row>
  </sheetData>
  <mergeCells count="3">
    <mergeCell ref="B1:G1"/>
    <mergeCell ref="A3:B3"/>
    <mergeCell ref="J3:K3"/>
  </mergeCells>
  <pageMargins left="0.2" right="0.2" top="0.43" bottom="0.24" header="0" footer="0"/>
  <pageSetup paperSize="9" fitToHeight="0" orientation="portrait" r:id="rId1"/>
  <headerFooter>
    <oddHeader>&amp;C&amp;P</oddHead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Z1000"/>
  <sheetViews>
    <sheetView topLeftCell="A126" workbookViewId="0">
      <selection activeCell="C130" sqref="C130"/>
    </sheetView>
    <sheetView workbookViewId="1"/>
  </sheetViews>
  <sheetFormatPr defaultColWidth="14.44140625" defaultRowHeight="15" customHeight="1"/>
  <cols>
    <col min="1" max="2" width="9.109375" customWidth="1"/>
    <col min="3" max="3" width="108.33203125" customWidth="1"/>
    <col min="4" max="4" width="14.5546875" customWidth="1"/>
    <col min="5" max="5" width="12" customWidth="1"/>
    <col min="6" max="8" width="8.6640625" customWidth="1"/>
    <col min="9" max="9" width="80.5546875" customWidth="1"/>
    <col min="10" max="26" width="8.6640625" customWidth="1"/>
  </cols>
  <sheetData>
    <row r="1" spans="1:9" ht="18" customHeight="1">
      <c r="A1" s="104"/>
      <c r="B1" s="105"/>
      <c r="D1" s="106"/>
    </row>
    <row r="2" spans="1:9" ht="45" customHeight="1">
      <c r="A2" s="104"/>
      <c r="B2" s="105"/>
      <c r="C2" s="107"/>
      <c r="D2" s="106"/>
      <c r="E2" s="108">
        <v>257</v>
      </c>
      <c r="F2" s="108">
        <f>+E2-E3</f>
        <v>54</v>
      </c>
    </row>
    <row r="3" spans="1:9" ht="45" customHeight="1">
      <c r="A3" s="104"/>
      <c r="B3" s="109"/>
      <c r="C3" s="110" t="s">
        <v>137</v>
      </c>
      <c r="D3" s="111">
        <f>+COUNTA(D5:D226)</f>
        <v>203</v>
      </c>
      <c r="E3" s="108">
        <f>+B15+B20+B59+B61+B72+B81+B87+B89+B136+B139+B171+B183+B188+B190+B196+B198+B201+B221+B226</f>
        <v>203</v>
      </c>
      <c r="F3" s="108">
        <f>+COUNTA(E5:E226)</f>
        <v>54</v>
      </c>
      <c r="H3" s="108">
        <f>+D3-213</f>
        <v>-10</v>
      </c>
    </row>
    <row r="4" spans="1:9" ht="35.25" customHeight="1">
      <c r="A4" s="104"/>
      <c r="B4" s="109"/>
      <c r="C4" s="58" t="s">
        <v>9</v>
      </c>
      <c r="D4" s="111"/>
      <c r="H4" s="108">
        <v>1</v>
      </c>
      <c r="I4" s="112" t="s">
        <v>45</v>
      </c>
    </row>
    <row r="5" spans="1:9" ht="34.5" customHeight="1">
      <c r="A5" s="109">
        <v>1</v>
      </c>
      <c r="B5" s="109">
        <v>1</v>
      </c>
      <c r="C5" s="112" t="s">
        <v>45</v>
      </c>
      <c r="D5" s="113">
        <v>1</v>
      </c>
      <c r="E5" s="113">
        <v>1</v>
      </c>
      <c r="H5" s="108">
        <v>2</v>
      </c>
      <c r="I5" s="112" t="s">
        <v>209</v>
      </c>
    </row>
    <row r="6" spans="1:9" ht="34.5" customHeight="1">
      <c r="A6" s="109">
        <v>2</v>
      </c>
      <c r="B6" s="109">
        <v>2</v>
      </c>
      <c r="C6" s="112" t="s">
        <v>209</v>
      </c>
      <c r="D6" s="113">
        <v>1</v>
      </c>
      <c r="H6" s="108">
        <v>3</v>
      </c>
      <c r="I6" s="112" t="s">
        <v>208</v>
      </c>
    </row>
    <row r="7" spans="1:9" ht="34.5" customHeight="1">
      <c r="A7" s="109">
        <v>3</v>
      </c>
      <c r="B7" s="109">
        <v>3</v>
      </c>
      <c r="C7" s="112" t="s">
        <v>208</v>
      </c>
      <c r="D7" s="113">
        <v>1</v>
      </c>
      <c r="H7" s="108">
        <v>4</v>
      </c>
      <c r="I7" s="112" t="s">
        <v>212</v>
      </c>
    </row>
    <row r="8" spans="1:9" ht="34.5" customHeight="1">
      <c r="A8" s="109">
        <v>4</v>
      </c>
      <c r="B8" s="109">
        <v>4</v>
      </c>
      <c r="C8" s="112" t="s">
        <v>212</v>
      </c>
      <c r="D8" s="113">
        <v>1</v>
      </c>
      <c r="H8" s="108">
        <v>5</v>
      </c>
      <c r="I8" s="112" t="s">
        <v>144</v>
      </c>
    </row>
    <row r="9" spans="1:9" ht="34.5" customHeight="1">
      <c r="A9" s="109">
        <v>5</v>
      </c>
      <c r="B9" s="109">
        <v>5</v>
      </c>
      <c r="C9" s="112" t="s">
        <v>144</v>
      </c>
      <c r="D9" s="113">
        <v>1</v>
      </c>
      <c r="H9" s="108">
        <v>6</v>
      </c>
      <c r="I9" s="112" t="s">
        <v>199</v>
      </c>
    </row>
    <row r="10" spans="1:9" ht="34.5" customHeight="1">
      <c r="A10" s="109">
        <v>6</v>
      </c>
      <c r="B10" s="109">
        <v>6</v>
      </c>
      <c r="C10" s="112" t="s">
        <v>199</v>
      </c>
      <c r="D10" s="113">
        <v>1</v>
      </c>
      <c r="E10" s="108">
        <v>1</v>
      </c>
      <c r="H10" s="108">
        <v>7</v>
      </c>
      <c r="I10" s="112" t="s">
        <v>201</v>
      </c>
    </row>
    <row r="11" spans="1:9" ht="34.5" customHeight="1">
      <c r="A11" s="109">
        <v>7</v>
      </c>
      <c r="B11" s="109">
        <v>7</v>
      </c>
      <c r="C11" s="112" t="s">
        <v>201</v>
      </c>
      <c r="D11" s="113">
        <v>1</v>
      </c>
      <c r="E11" s="108">
        <v>1</v>
      </c>
      <c r="H11" s="108">
        <v>8</v>
      </c>
      <c r="I11" s="112" t="s">
        <v>204</v>
      </c>
    </row>
    <row r="12" spans="1:9" ht="34.5" customHeight="1">
      <c r="A12" s="109">
        <v>8</v>
      </c>
      <c r="B12" s="109">
        <v>8</v>
      </c>
      <c r="C12" s="112" t="s">
        <v>204</v>
      </c>
      <c r="D12" s="113">
        <v>1</v>
      </c>
      <c r="H12" s="108">
        <v>9</v>
      </c>
      <c r="I12" s="112" t="s">
        <v>210</v>
      </c>
    </row>
    <row r="13" spans="1:9" ht="34.5" customHeight="1">
      <c r="A13" s="109">
        <v>9</v>
      </c>
      <c r="B13" s="109">
        <v>9</v>
      </c>
      <c r="C13" s="112" t="s">
        <v>210</v>
      </c>
      <c r="D13" s="113">
        <v>1</v>
      </c>
      <c r="H13" s="108">
        <v>10</v>
      </c>
      <c r="I13" s="112" t="s">
        <v>327</v>
      </c>
    </row>
    <row r="14" spans="1:9" ht="34.5" customHeight="1">
      <c r="A14" s="109">
        <v>10</v>
      </c>
      <c r="B14" s="109">
        <v>10</v>
      </c>
      <c r="C14" s="112" t="s">
        <v>327</v>
      </c>
      <c r="D14" s="113">
        <v>1</v>
      </c>
      <c r="H14" s="108">
        <v>11</v>
      </c>
      <c r="I14" s="112" t="s">
        <v>325</v>
      </c>
    </row>
    <row r="15" spans="1:9" ht="34.5" customHeight="1">
      <c r="A15" s="109">
        <v>11</v>
      </c>
      <c r="B15" s="109">
        <v>11</v>
      </c>
      <c r="C15" s="112" t="s">
        <v>325</v>
      </c>
      <c r="D15" s="113">
        <v>1</v>
      </c>
      <c r="H15" s="108">
        <v>12</v>
      </c>
      <c r="I15" s="112" t="s">
        <v>214</v>
      </c>
    </row>
    <row r="16" spans="1:9" ht="34.5" customHeight="1">
      <c r="A16" s="104"/>
      <c r="B16" s="109"/>
      <c r="C16" s="58" t="s">
        <v>10</v>
      </c>
      <c r="D16" s="113"/>
      <c r="H16" s="108">
        <v>13</v>
      </c>
      <c r="I16" s="112" t="s">
        <v>213</v>
      </c>
    </row>
    <row r="17" spans="1:9" ht="34.5" customHeight="1">
      <c r="A17" s="104">
        <v>12</v>
      </c>
      <c r="B17" s="109">
        <v>1</v>
      </c>
      <c r="C17" s="112" t="s">
        <v>214</v>
      </c>
      <c r="D17" s="113">
        <v>1</v>
      </c>
      <c r="H17" s="108">
        <v>14</v>
      </c>
      <c r="I17" s="112" t="s">
        <v>331</v>
      </c>
    </row>
    <row r="18" spans="1:9" ht="34.5" customHeight="1">
      <c r="A18" s="104">
        <v>13</v>
      </c>
      <c r="B18" s="109">
        <v>2</v>
      </c>
      <c r="C18" s="112" t="s">
        <v>213</v>
      </c>
      <c r="D18" s="113">
        <v>1</v>
      </c>
      <c r="H18" s="108">
        <v>15</v>
      </c>
      <c r="I18" s="112" t="s">
        <v>215</v>
      </c>
    </row>
    <row r="19" spans="1:9" ht="34.5" customHeight="1">
      <c r="A19" s="104">
        <v>14</v>
      </c>
      <c r="B19" s="109">
        <v>3</v>
      </c>
      <c r="C19" s="112" t="s">
        <v>331</v>
      </c>
      <c r="D19" s="113">
        <v>1</v>
      </c>
      <c r="H19" s="108">
        <v>16</v>
      </c>
      <c r="I19" s="114" t="s">
        <v>226</v>
      </c>
    </row>
    <row r="20" spans="1:9" ht="34.5" customHeight="1">
      <c r="A20" s="104">
        <v>15</v>
      </c>
      <c r="B20" s="109">
        <v>4</v>
      </c>
      <c r="C20" s="112" t="s">
        <v>215</v>
      </c>
      <c r="D20" s="113">
        <v>1</v>
      </c>
      <c r="E20" s="108">
        <v>1</v>
      </c>
      <c r="H20" s="108">
        <v>17</v>
      </c>
      <c r="I20" s="114" t="s">
        <v>316</v>
      </c>
    </row>
    <row r="21" spans="1:9" ht="34.5" customHeight="1">
      <c r="A21" s="104"/>
      <c r="B21" s="109"/>
      <c r="C21" s="58" t="s">
        <v>11</v>
      </c>
      <c r="D21" s="113"/>
      <c r="H21" s="108">
        <v>18</v>
      </c>
      <c r="I21" s="114" t="s">
        <v>317</v>
      </c>
    </row>
    <row r="22" spans="1:9" ht="34.5" customHeight="1">
      <c r="A22" s="104">
        <v>16</v>
      </c>
      <c r="B22" s="109">
        <v>1</v>
      </c>
      <c r="C22" s="114" t="s">
        <v>226</v>
      </c>
      <c r="D22" s="113">
        <v>1</v>
      </c>
      <c r="H22" s="108">
        <v>19</v>
      </c>
      <c r="I22" s="114" t="s">
        <v>313</v>
      </c>
    </row>
    <row r="23" spans="1:9" ht="34.5" customHeight="1">
      <c r="A23" s="104">
        <v>17</v>
      </c>
      <c r="B23" s="109">
        <v>2</v>
      </c>
      <c r="C23" s="114" t="s">
        <v>316</v>
      </c>
      <c r="D23" s="113">
        <v>1</v>
      </c>
      <c r="H23" s="108">
        <v>20</v>
      </c>
      <c r="I23" s="115" t="s">
        <v>146</v>
      </c>
    </row>
    <row r="24" spans="1:9" ht="34.5" customHeight="1">
      <c r="A24" s="104">
        <v>18</v>
      </c>
      <c r="B24" s="109">
        <v>3</v>
      </c>
      <c r="C24" s="114" t="s">
        <v>317</v>
      </c>
      <c r="D24" s="113">
        <v>1</v>
      </c>
      <c r="H24" s="108">
        <v>21</v>
      </c>
      <c r="I24" s="114" t="s">
        <v>219</v>
      </c>
    </row>
    <row r="25" spans="1:9" ht="34.5" customHeight="1">
      <c r="A25" s="104">
        <v>19</v>
      </c>
      <c r="B25" s="109">
        <v>4</v>
      </c>
      <c r="C25" s="114" t="s">
        <v>313</v>
      </c>
      <c r="D25" s="113">
        <v>1</v>
      </c>
      <c r="H25" s="108">
        <v>22</v>
      </c>
      <c r="I25" s="114" t="s">
        <v>220</v>
      </c>
    </row>
    <row r="26" spans="1:9" ht="34.5" customHeight="1">
      <c r="A26" s="104">
        <v>20</v>
      </c>
      <c r="B26" s="109">
        <v>5</v>
      </c>
      <c r="C26" s="115" t="s">
        <v>146</v>
      </c>
      <c r="D26" s="113">
        <v>1</v>
      </c>
      <c r="H26" s="108">
        <v>23</v>
      </c>
      <c r="I26" s="115" t="s">
        <v>222</v>
      </c>
    </row>
    <row r="27" spans="1:9" ht="34.5" customHeight="1">
      <c r="A27" s="104">
        <v>21</v>
      </c>
      <c r="B27" s="109">
        <v>6</v>
      </c>
      <c r="C27" s="114" t="s">
        <v>219</v>
      </c>
      <c r="D27" s="113">
        <v>1</v>
      </c>
      <c r="H27" s="108">
        <v>24</v>
      </c>
      <c r="I27" s="114" t="s">
        <v>218</v>
      </c>
    </row>
    <row r="28" spans="1:9" ht="34.5" customHeight="1">
      <c r="A28" s="104">
        <v>22</v>
      </c>
      <c r="B28" s="109">
        <v>7</v>
      </c>
      <c r="C28" s="114" t="s">
        <v>220</v>
      </c>
      <c r="D28" s="113">
        <v>1</v>
      </c>
      <c r="H28" s="108">
        <v>25</v>
      </c>
      <c r="I28" s="114" t="s">
        <v>217</v>
      </c>
    </row>
    <row r="29" spans="1:9" ht="34.5" customHeight="1">
      <c r="A29" s="104">
        <v>23</v>
      </c>
      <c r="B29" s="109">
        <v>8</v>
      </c>
      <c r="C29" s="115" t="s">
        <v>222</v>
      </c>
      <c r="D29" s="113">
        <v>1</v>
      </c>
      <c r="H29" s="108">
        <v>26</v>
      </c>
      <c r="I29" s="114" t="s">
        <v>321</v>
      </c>
    </row>
    <row r="30" spans="1:9" ht="34.5" customHeight="1">
      <c r="A30" s="104">
        <v>24</v>
      </c>
      <c r="B30" s="109">
        <v>9</v>
      </c>
      <c r="C30" s="114" t="s">
        <v>218</v>
      </c>
      <c r="D30" s="113">
        <v>1</v>
      </c>
      <c r="H30" s="108">
        <v>27</v>
      </c>
      <c r="I30" s="114" t="s">
        <v>320</v>
      </c>
    </row>
    <row r="31" spans="1:9" ht="34.5" customHeight="1">
      <c r="A31" s="104">
        <v>25</v>
      </c>
      <c r="B31" s="109">
        <v>10</v>
      </c>
      <c r="C31" s="114" t="s">
        <v>217</v>
      </c>
      <c r="D31" s="113">
        <v>1</v>
      </c>
      <c r="H31" s="108">
        <v>28</v>
      </c>
      <c r="I31" s="114" t="s">
        <v>314</v>
      </c>
    </row>
    <row r="32" spans="1:9" ht="34.5" customHeight="1">
      <c r="A32" s="104">
        <v>26</v>
      </c>
      <c r="B32" s="109">
        <v>11</v>
      </c>
      <c r="C32" s="114" t="s">
        <v>321</v>
      </c>
      <c r="D32" s="113">
        <v>1</v>
      </c>
      <c r="H32" s="108">
        <v>29</v>
      </c>
      <c r="I32" s="115" t="s">
        <v>421</v>
      </c>
    </row>
    <row r="33" spans="1:9" ht="34.5" customHeight="1">
      <c r="A33" s="104">
        <v>27</v>
      </c>
      <c r="B33" s="109">
        <v>12</v>
      </c>
      <c r="C33" s="114" t="s">
        <v>320</v>
      </c>
      <c r="D33" s="113">
        <v>1</v>
      </c>
      <c r="H33" s="108">
        <v>30</v>
      </c>
      <c r="I33" s="115" t="s">
        <v>225</v>
      </c>
    </row>
    <row r="34" spans="1:9" ht="34.5" customHeight="1">
      <c r="A34" s="104">
        <v>28</v>
      </c>
      <c r="B34" s="109">
        <v>13</v>
      </c>
      <c r="C34" s="114" t="s">
        <v>314</v>
      </c>
      <c r="D34" s="113">
        <v>1</v>
      </c>
      <c r="E34" s="108">
        <v>1</v>
      </c>
      <c r="H34" s="108">
        <v>31</v>
      </c>
      <c r="I34" s="114" t="s">
        <v>216</v>
      </c>
    </row>
    <row r="35" spans="1:9" ht="34.5" customHeight="1">
      <c r="A35" s="104">
        <v>29</v>
      </c>
      <c r="B35" s="109">
        <v>14</v>
      </c>
      <c r="C35" s="115" t="s">
        <v>421</v>
      </c>
      <c r="D35" s="113">
        <v>1</v>
      </c>
      <c r="E35" s="108">
        <v>1</v>
      </c>
      <c r="H35" s="108">
        <v>32</v>
      </c>
      <c r="I35" s="116" t="s">
        <v>48</v>
      </c>
    </row>
    <row r="36" spans="1:9" ht="34.5" customHeight="1">
      <c r="A36" s="104">
        <v>30</v>
      </c>
      <c r="B36" s="109">
        <v>15</v>
      </c>
      <c r="C36" s="115" t="s">
        <v>225</v>
      </c>
      <c r="D36" s="113">
        <v>1</v>
      </c>
      <c r="H36" s="108">
        <v>33</v>
      </c>
      <c r="I36" s="114" t="s">
        <v>318</v>
      </c>
    </row>
    <row r="37" spans="1:9" ht="34.5" customHeight="1">
      <c r="A37" s="104">
        <v>31</v>
      </c>
      <c r="B37" s="109">
        <v>16</v>
      </c>
      <c r="C37" s="114" t="s">
        <v>216</v>
      </c>
      <c r="D37" s="113">
        <v>1</v>
      </c>
      <c r="E37" s="108">
        <v>1</v>
      </c>
      <c r="H37" s="108">
        <v>34</v>
      </c>
      <c r="I37" s="114" t="s">
        <v>319</v>
      </c>
    </row>
    <row r="38" spans="1:9" ht="34.5" customHeight="1">
      <c r="A38" s="104">
        <v>32</v>
      </c>
      <c r="B38" s="109">
        <v>17</v>
      </c>
      <c r="C38" s="116" t="s">
        <v>48</v>
      </c>
      <c r="D38" s="113">
        <v>1</v>
      </c>
      <c r="H38" s="108">
        <v>35</v>
      </c>
      <c r="I38" s="114" t="s">
        <v>315</v>
      </c>
    </row>
    <row r="39" spans="1:9" ht="34.5" customHeight="1">
      <c r="A39" s="104">
        <v>33</v>
      </c>
      <c r="B39" s="109">
        <v>18</v>
      </c>
      <c r="C39" s="114" t="s">
        <v>318</v>
      </c>
      <c r="D39" s="113">
        <v>1</v>
      </c>
      <c r="H39" s="108">
        <v>36</v>
      </c>
      <c r="I39" s="114" t="s">
        <v>228</v>
      </c>
    </row>
    <row r="40" spans="1:9" ht="34.5" customHeight="1">
      <c r="A40" s="104">
        <v>34</v>
      </c>
      <c r="B40" s="109">
        <v>19</v>
      </c>
      <c r="C40" s="114" t="s">
        <v>319</v>
      </c>
      <c r="D40" s="113">
        <v>1</v>
      </c>
      <c r="H40" s="108">
        <v>37</v>
      </c>
      <c r="I40" s="114" t="s">
        <v>312</v>
      </c>
    </row>
    <row r="41" spans="1:9" ht="34.5" customHeight="1">
      <c r="A41" s="104">
        <v>35</v>
      </c>
      <c r="B41" s="109">
        <v>20</v>
      </c>
      <c r="C41" s="114" t="s">
        <v>315</v>
      </c>
      <c r="D41" s="113">
        <v>1</v>
      </c>
      <c r="H41" s="108">
        <v>38</v>
      </c>
      <c r="I41" s="117" t="s">
        <v>156</v>
      </c>
    </row>
    <row r="42" spans="1:9" ht="34.5" customHeight="1">
      <c r="A42" s="104">
        <v>36</v>
      </c>
      <c r="B42" s="109">
        <v>21</v>
      </c>
      <c r="C42" s="114" t="s">
        <v>228</v>
      </c>
      <c r="D42" s="113">
        <v>1</v>
      </c>
      <c r="E42" s="108">
        <v>1</v>
      </c>
      <c r="H42" s="108">
        <v>39</v>
      </c>
      <c r="I42" s="116" t="s">
        <v>154</v>
      </c>
    </row>
    <row r="43" spans="1:9" ht="34.5" customHeight="1">
      <c r="A43" s="104">
        <v>37</v>
      </c>
      <c r="B43" s="109">
        <v>22</v>
      </c>
      <c r="C43" s="114" t="s">
        <v>312</v>
      </c>
      <c r="D43" s="113">
        <v>1</v>
      </c>
      <c r="H43" s="108">
        <v>40</v>
      </c>
      <c r="I43" s="116" t="s">
        <v>365</v>
      </c>
    </row>
    <row r="44" spans="1:9" ht="34.5" customHeight="1">
      <c r="A44" s="104">
        <v>38</v>
      </c>
      <c r="B44" s="109">
        <v>23</v>
      </c>
      <c r="C44" s="117" t="s">
        <v>156</v>
      </c>
      <c r="D44" s="113">
        <v>1</v>
      </c>
      <c r="H44" s="108">
        <v>41</v>
      </c>
      <c r="I44" s="116" t="s">
        <v>166</v>
      </c>
    </row>
    <row r="45" spans="1:9" ht="34.5" customHeight="1">
      <c r="A45" s="104">
        <v>39</v>
      </c>
      <c r="B45" s="109">
        <v>24</v>
      </c>
      <c r="C45" s="116" t="s">
        <v>154</v>
      </c>
      <c r="D45" s="113">
        <v>1</v>
      </c>
      <c r="E45" s="108">
        <v>1</v>
      </c>
      <c r="H45" s="108">
        <v>42</v>
      </c>
      <c r="I45" s="117" t="s">
        <v>167</v>
      </c>
    </row>
    <row r="46" spans="1:9" ht="34.5" customHeight="1">
      <c r="A46" s="104">
        <v>40</v>
      </c>
      <c r="B46" s="109">
        <v>25</v>
      </c>
      <c r="C46" s="116" t="s">
        <v>365</v>
      </c>
      <c r="D46" s="113">
        <v>1</v>
      </c>
      <c r="E46" s="108">
        <v>1</v>
      </c>
      <c r="H46" s="108">
        <v>43</v>
      </c>
      <c r="I46" s="116" t="s">
        <v>152</v>
      </c>
    </row>
    <row r="47" spans="1:9" ht="34.5" customHeight="1">
      <c r="A47" s="104">
        <v>41</v>
      </c>
      <c r="B47" s="109">
        <v>26</v>
      </c>
      <c r="C47" s="116" t="s">
        <v>166</v>
      </c>
      <c r="D47" s="113">
        <v>1</v>
      </c>
      <c r="E47" s="108">
        <v>1</v>
      </c>
      <c r="H47" s="108">
        <v>44</v>
      </c>
      <c r="I47" s="116" t="s">
        <v>231</v>
      </c>
    </row>
    <row r="48" spans="1:9" ht="34.5" customHeight="1">
      <c r="A48" s="104">
        <v>42</v>
      </c>
      <c r="B48" s="109">
        <v>27</v>
      </c>
      <c r="C48" s="117" t="s">
        <v>167</v>
      </c>
      <c r="D48" s="113">
        <v>1</v>
      </c>
      <c r="E48" s="108">
        <v>1</v>
      </c>
      <c r="H48" s="108">
        <v>45</v>
      </c>
      <c r="I48" s="112" t="s">
        <v>149</v>
      </c>
    </row>
    <row r="49" spans="1:9" ht="34.5" customHeight="1">
      <c r="A49" s="104">
        <v>43</v>
      </c>
      <c r="B49" s="109">
        <v>28</v>
      </c>
      <c r="C49" s="116" t="s">
        <v>152</v>
      </c>
      <c r="D49" s="113">
        <v>1</v>
      </c>
      <c r="E49" s="108">
        <v>1</v>
      </c>
      <c r="H49" s="108">
        <v>46</v>
      </c>
      <c r="I49" s="112" t="s">
        <v>148</v>
      </c>
    </row>
    <row r="50" spans="1:9" ht="34.5" customHeight="1">
      <c r="A50" s="104">
        <v>44</v>
      </c>
      <c r="B50" s="109">
        <v>29</v>
      </c>
      <c r="C50" s="116" t="s">
        <v>231</v>
      </c>
      <c r="D50" s="113">
        <v>1</v>
      </c>
      <c r="E50" s="108">
        <v>1</v>
      </c>
      <c r="H50" s="108">
        <v>47</v>
      </c>
      <c r="I50" s="112" t="s">
        <v>147</v>
      </c>
    </row>
    <row r="51" spans="1:9" ht="34.5" customHeight="1">
      <c r="A51" s="104">
        <v>45</v>
      </c>
      <c r="B51" s="109">
        <v>30</v>
      </c>
      <c r="C51" s="112" t="s">
        <v>149</v>
      </c>
      <c r="D51" s="113">
        <v>1</v>
      </c>
      <c r="E51" s="108">
        <v>1</v>
      </c>
      <c r="H51" s="108">
        <v>48</v>
      </c>
      <c r="I51" s="116" t="s">
        <v>151</v>
      </c>
    </row>
    <row r="52" spans="1:9" ht="42.75" customHeight="1">
      <c r="A52" s="104">
        <v>46</v>
      </c>
      <c r="B52" s="109">
        <v>31</v>
      </c>
      <c r="C52" s="112" t="s">
        <v>148</v>
      </c>
      <c r="D52" s="113">
        <v>1</v>
      </c>
      <c r="H52" s="108">
        <v>49</v>
      </c>
      <c r="I52" s="116" t="s">
        <v>150</v>
      </c>
    </row>
    <row r="53" spans="1:9" ht="34.5" customHeight="1">
      <c r="A53" s="104">
        <v>47</v>
      </c>
      <c r="B53" s="109">
        <v>32</v>
      </c>
      <c r="C53" s="112" t="s">
        <v>147</v>
      </c>
      <c r="D53" s="113">
        <v>1</v>
      </c>
      <c r="E53" s="108">
        <v>1</v>
      </c>
      <c r="H53" s="108">
        <v>50</v>
      </c>
      <c r="I53" s="114" t="s">
        <v>221</v>
      </c>
    </row>
    <row r="54" spans="1:9" ht="34.5" customHeight="1">
      <c r="A54" s="104">
        <v>48</v>
      </c>
      <c r="B54" s="109">
        <v>33</v>
      </c>
      <c r="C54" s="116" t="s">
        <v>151</v>
      </c>
      <c r="D54" s="113">
        <v>1</v>
      </c>
      <c r="E54" s="108">
        <v>1</v>
      </c>
      <c r="H54" s="108">
        <v>51</v>
      </c>
      <c r="I54" s="112" t="s">
        <v>224</v>
      </c>
    </row>
    <row r="55" spans="1:9" ht="34.5" customHeight="1">
      <c r="A55" s="104">
        <v>49</v>
      </c>
      <c r="B55" s="109">
        <v>34</v>
      </c>
      <c r="C55" s="116" t="s">
        <v>150</v>
      </c>
      <c r="D55" s="113">
        <v>1</v>
      </c>
      <c r="H55" s="108">
        <v>52</v>
      </c>
      <c r="I55" s="112" t="s">
        <v>223</v>
      </c>
    </row>
    <row r="56" spans="1:9" ht="34.5" customHeight="1">
      <c r="A56" s="104">
        <v>50</v>
      </c>
      <c r="B56" s="109">
        <v>35</v>
      </c>
      <c r="C56" s="114" t="s">
        <v>221</v>
      </c>
      <c r="D56" s="113">
        <v>1</v>
      </c>
      <c r="H56" s="108">
        <v>53</v>
      </c>
      <c r="I56" s="116" t="s">
        <v>230</v>
      </c>
    </row>
    <row r="57" spans="1:9" ht="34.5" customHeight="1">
      <c r="A57" s="104">
        <v>51</v>
      </c>
      <c r="B57" s="109">
        <v>36</v>
      </c>
      <c r="C57" s="112" t="s">
        <v>224</v>
      </c>
      <c r="D57" s="113">
        <v>1</v>
      </c>
      <c r="H57" s="108">
        <v>54</v>
      </c>
      <c r="I57" s="112" t="s">
        <v>169</v>
      </c>
    </row>
    <row r="58" spans="1:9" ht="34.5" customHeight="1">
      <c r="A58" s="104">
        <v>52</v>
      </c>
      <c r="B58" s="109">
        <v>37</v>
      </c>
      <c r="C58" s="112" t="s">
        <v>223</v>
      </c>
      <c r="D58" s="113">
        <v>1</v>
      </c>
      <c r="E58" s="106">
        <v>1</v>
      </c>
      <c r="H58" s="108">
        <v>55</v>
      </c>
      <c r="I58" s="112" t="s">
        <v>52</v>
      </c>
    </row>
    <row r="59" spans="1:9" ht="34.5" customHeight="1">
      <c r="A59" s="104">
        <v>53</v>
      </c>
      <c r="B59" s="109">
        <v>38</v>
      </c>
      <c r="C59" s="116" t="s">
        <v>230</v>
      </c>
      <c r="D59" s="113">
        <v>1</v>
      </c>
      <c r="H59" s="108">
        <v>56</v>
      </c>
      <c r="I59" s="112" t="s">
        <v>129</v>
      </c>
    </row>
    <row r="60" spans="1:9" ht="34.5" customHeight="1">
      <c r="A60" s="104"/>
      <c r="B60" s="109"/>
      <c r="C60" s="59" t="s">
        <v>366</v>
      </c>
      <c r="D60" s="113"/>
      <c r="H60" s="108">
        <v>57</v>
      </c>
      <c r="I60" s="112" t="s">
        <v>131</v>
      </c>
    </row>
    <row r="61" spans="1:9" ht="34.5" customHeight="1">
      <c r="A61" s="104">
        <v>54</v>
      </c>
      <c r="B61" s="109">
        <v>1</v>
      </c>
      <c r="C61" s="112" t="s">
        <v>169</v>
      </c>
      <c r="D61" s="113">
        <v>1</v>
      </c>
      <c r="H61" s="108">
        <v>58</v>
      </c>
      <c r="I61" s="112" t="s">
        <v>130</v>
      </c>
    </row>
    <row r="62" spans="1:9" ht="34.5" customHeight="1">
      <c r="A62" s="104"/>
      <c r="B62" s="109"/>
      <c r="C62" s="58" t="s">
        <v>13</v>
      </c>
      <c r="D62" s="113"/>
      <c r="H62" s="108">
        <v>59</v>
      </c>
      <c r="I62" s="112" t="s">
        <v>235</v>
      </c>
    </row>
    <row r="63" spans="1:9" ht="34.5" customHeight="1">
      <c r="A63" s="104">
        <v>55</v>
      </c>
      <c r="B63" s="109">
        <v>1</v>
      </c>
      <c r="C63" s="112" t="s">
        <v>52</v>
      </c>
      <c r="D63" s="113">
        <v>1</v>
      </c>
      <c r="E63" s="106">
        <v>1</v>
      </c>
      <c r="H63" s="108">
        <v>60</v>
      </c>
      <c r="I63" s="112" t="s">
        <v>234</v>
      </c>
    </row>
    <row r="64" spans="1:9" ht="34.5" customHeight="1">
      <c r="A64" s="104">
        <v>56</v>
      </c>
      <c r="B64" s="109">
        <v>2</v>
      </c>
      <c r="C64" s="112" t="s">
        <v>129</v>
      </c>
      <c r="D64" s="113">
        <v>1</v>
      </c>
      <c r="H64" s="108">
        <v>61</v>
      </c>
      <c r="I64" s="112" t="s">
        <v>53</v>
      </c>
    </row>
    <row r="65" spans="1:9" ht="34.5" customHeight="1">
      <c r="A65" s="104">
        <v>57</v>
      </c>
      <c r="B65" s="109">
        <v>3</v>
      </c>
      <c r="C65" s="112" t="s">
        <v>131</v>
      </c>
      <c r="D65" s="113">
        <v>1</v>
      </c>
      <c r="H65" s="108">
        <v>62</v>
      </c>
      <c r="I65" s="112" t="s">
        <v>157</v>
      </c>
    </row>
    <row r="66" spans="1:9" ht="34.5" customHeight="1">
      <c r="A66" s="104">
        <v>58</v>
      </c>
      <c r="B66" s="109">
        <v>4</v>
      </c>
      <c r="C66" s="112" t="s">
        <v>130</v>
      </c>
      <c r="D66" s="113">
        <v>1</v>
      </c>
      <c r="H66" s="108">
        <v>63</v>
      </c>
      <c r="I66" s="112" t="s">
        <v>50</v>
      </c>
    </row>
    <row r="67" spans="1:9" ht="34.5" customHeight="1">
      <c r="A67" s="104">
        <v>59</v>
      </c>
      <c r="B67" s="109">
        <v>5</v>
      </c>
      <c r="C67" s="112" t="s">
        <v>235</v>
      </c>
      <c r="D67" s="113">
        <v>1</v>
      </c>
      <c r="H67" s="108">
        <v>64</v>
      </c>
      <c r="I67" s="112" t="s">
        <v>236</v>
      </c>
    </row>
    <row r="68" spans="1:9" ht="34.5" customHeight="1">
      <c r="A68" s="104">
        <v>60</v>
      </c>
      <c r="B68" s="109">
        <v>6</v>
      </c>
      <c r="C68" s="112" t="s">
        <v>234</v>
      </c>
      <c r="D68" s="113">
        <v>1</v>
      </c>
      <c r="H68" s="108">
        <v>65</v>
      </c>
      <c r="I68" s="112" t="s">
        <v>238</v>
      </c>
    </row>
    <row r="69" spans="1:9" ht="34.5" customHeight="1">
      <c r="A69" s="104">
        <v>61</v>
      </c>
      <c r="B69" s="109">
        <v>7</v>
      </c>
      <c r="C69" s="112" t="s">
        <v>53</v>
      </c>
      <c r="D69" s="113">
        <v>1</v>
      </c>
      <c r="H69" s="108">
        <v>66</v>
      </c>
      <c r="I69" s="112" t="s">
        <v>242</v>
      </c>
    </row>
    <row r="70" spans="1:9" ht="34.5" customHeight="1">
      <c r="A70" s="104">
        <v>62</v>
      </c>
      <c r="B70" s="109">
        <v>8</v>
      </c>
      <c r="C70" s="112" t="s">
        <v>157</v>
      </c>
      <c r="D70" s="113">
        <v>1</v>
      </c>
      <c r="H70" s="108">
        <v>67</v>
      </c>
      <c r="I70" s="112" t="s">
        <v>57</v>
      </c>
    </row>
    <row r="71" spans="1:9" ht="34.5" customHeight="1">
      <c r="A71" s="104">
        <v>63</v>
      </c>
      <c r="B71" s="109">
        <v>9</v>
      </c>
      <c r="C71" s="112" t="s">
        <v>50</v>
      </c>
      <c r="D71" s="113">
        <v>1</v>
      </c>
      <c r="H71" s="108">
        <v>68</v>
      </c>
      <c r="I71" s="112" t="s">
        <v>239</v>
      </c>
    </row>
    <row r="72" spans="1:9" ht="34.5" customHeight="1">
      <c r="A72" s="104">
        <v>64</v>
      </c>
      <c r="B72" s="109">
        <v>10</v>
      </c>
      <c r="C72" s="112" t="s">
        <v>236</v>
      </c>
      <c r="D72" s="113">
        <v>1</v>
      </c>
      <c r="H72" s="108">
        <v>69</v>
      </c>
      <c r="I72" s="112" t="s">
        <v>237</v>
      </c>
    </row>
    <row r="73" spans="1:9" ht="34.5" customHeight="1">
      <c r="A73" s="104"/>
      <c r="B73" s="109"/>
      <c r="C73" s="58" t="s">
        <v>56</v>
      </c>
      <c r="D73" s="113"/>
      <c r="H73" s="108">
        <v>70</v>
      </c>
      <c r="I73" s="112" t="s">
        <v>332</v>
      </c>
    </row>
    <row r="74" spans="1:9" ht="34.5" customHeight="1">
      <c r="A74" s="104">
        <v>65</v>
      </c>
      <c r="B74" s="109">
        <v>1</v>
      </c>
      <c r="C74" s="112" t="s">
        <v>238</v>
      </c>
      <c r="D74" s="113">
        <v>1</v>
      </c>
      <c r="H74" s="108">
        <v>71</v>
      </c>
      <c r="I74" s="112" t="s">
        <v>241</v>
      </c>
    </row>
    <row r="75" spans="1:9" ht="34.5" customHeight="1">
      <c r="A75" s="104">
        <v>66</v>
      </c>
      <c r="B75" s="109">
        <v>2</v>
      </c>
      <c r="C75" s="112" t="s">
        <v>242</v>
      </c>
      <c r="D75" s="113">
        <v>1</v>
      </c>
      <c r="H75" s="108">
        <v>72</v>
      </c>
      <c r="I75" s="112" t="s">
        <v>243</v>
      </c>
    </row>
    <row r="76" spans="1:9" ht="34.5" customHeight="1">
      <c r="A76" s="104">
        <v>67</v>
      </c>
      <c r="B76" s="109">
        <v>3</v>
      </c>
      <c r="C76" s="112" t="s">
        <v>57</v>
      </c>
      <c r="D76" s="113">
        <v>1</v>
      </c>
      <c r="H76" s="108">
        <v>73</v>
      </c>
      <c r="I76" s="112" t="s">
        <v>172</v>
      </c>
    </row>
    <row r="77" spans="1:9" ht="34.5" customHeight="1">
      <c r="A77" s="104">
        <v>68</v>
      </c>
      <c r="B77" s="109">
        <v>4</v>
      </c>
      <c r="C77" s="112" t="s">
        <v>239</v>
      </c>
      <c r="D77" s="113">
        <v>1</v>
      </c>
      <c r="H77" s="108">
        <v>74</v>
      </c>
      <c r="I77" s="112" t="s">
        <v>59</v>
      </c>
    </row>
    <row r="78" spans="1:9" ht="34.5" customHeight="1">
      <c r="A78" s="104">
        <v>69</v>
      </c>
      <c r="B78" s="109">
        <v>5</v>
      </c>
      <c r="C78" s="112" t="s">
        <v>237</v>
      </c>
      <c r="D78" s="113">
        <v>1</v>
      </c>
      <c r="E78" s="106">
        <v>1</v>
      </c>
      <c r="H78" s="108">
        <v>75</v>
      </c>
      <c r="I78" s="118" t="s">
        <v>171</v>
      </c>
    </row>
    <row r="79" spans="1:9" ht="91.5" customHeight="1">
      <c r="A79" s="104">
        <v>70</v>
      </c>
      <c r="B79" s="109">
        <v>6</v>
      </c>
      <c r="C79" s="112" t="s">
        <v>332</v>
      </c>
      <c r="D79" s="113">
        <v>1</v>
      </c>
      <c r="H79" s="108">
        <v>76</v>
      </c>
      <c r="I79" s="118" t="s">
        <v>170</v>
      </c>
    </row>
    <row r="80" spans="1:9" ht="46.5" customHeight="1">
      <c r="A80" s="104">
        <v>71</v>
      </c>
      <c r="B80" s="109">
        <v>7</v>
      </c>
      <c r="C80" s="112" t="s">
        <v>241</v>
      </c>
      <c r="D80" s="113">
        <v>1</v>
      </c>
      <c r="E80" s="106">
        <v>1</v>
      </c>
      <c r="H80" s="108">
        <v>77</v>
      </c>
      <c r="I80" s="112" t="s">
        <v>244</v>
      </c>
    </row>
    <row r="81" spans="1:26" ht="34.5" customHeight="1">
      <c r="A81" s="104">
        <v>72</v>
      </c>
      <c r="B81" s="109">
        <v>8</v>
      </c>
      <c r="C81" s="112" t="s">
        <v>243</v>
      </c>
      <c r="D81" s="113">
        <v>1</v>
      </c>
      <c r="H81" s="108">
        <v>78</v>
      </c>
      <c r="I81" s="112" t="s">
        <v>122</v>
      </c>
    </row>
    <row r="82" spans="1:26" ht="34.5" customHeight="1">
      <c r="A82" s="104"/>
      <c r="B82" s="109"/>
      <c r="C82" s="58" t="s">
        <v>15</v>
      </c>
      <c r="D82" s="113"/>
      <c r="H82" s="108">
        <v>79</v>
      </c>
      <c r="I82" s="112" t="s">
        <v>267</v>
      </c>
    </row>
    <row r="83" spans="1:26" ht="34.5" customHeight="1">
      <c r="A83" s="104">
        <v>73</v>
      </c>
      <c r="B83" s="109">
        <v>1</v>
      </c>
      <c r="C83" s="112" t="s">
        <v>172</v>
      </c>
      <c r="D83" s="113">
        <v>1</v>
      </c>
      <c r="H83" s="108">
        <v>80</v>
      </c>
      <c r="I83" s="112" t="s">
        <v>266</v>
      </c>
    </row>
    <row r="84" spans="1:26" ht="34.5" customHeight="1">
      <c r="A84" s="104">
        <v>74</v>
      </c>
      <c r="B84" s="109">
        <v>2</v>
      </c>
      <c r="C84" s="112" t="s">
        <v>59</v>
      </c>
      <c r="D84" s="113">
        <v>1</v>
      </c>
      <c r="H84" s="108">
        <v>81</v>
      </c>
      <c r="I84" s="114" t="s">
        <v>69</v>
      </c>
    </row>
    <row r="85" spans="1:26" ht="67.5" customHeight="1">
      <c r="A85" s="104">
        <v>75</v>
      </c>
      <c r="B85" s="109">
        <v>3</v>
      </c>
      <c r="C85" s="118" t="s">
        <v>171</v>
      </c>
      <c r="D85" s="113">
        <v>1</v>
      </c>
      <c r="H85" s="108">
        <v>82</v>
      </c>
      <c r="I85" s="112" t="s">
        <v>370</v>
      </c>
    </row>
    <row r="86" spans="1:26" ht="34.5" customHeight="1">
      <c r="A86" s="104">
        <v>76</v>
      </c>
      <c r="B86" s="109">
        <v>4</v>
      </c>
      <c r="C86" s="118" t="s">
        <v>170</v>
      </c>
      <c r="D86" s="113">
        <v>1</v>
      </c>
      <c r="H86" s="108">
        <v>83</v>
      </c>
      <c r="I86" s="114" t="s">
        <v>395</v>
      </c>
    </row>
    <row r="87" spans="1:26" ht="34.5" customHeight="1">
      <c r="A87" s="104">
        <v>77</v>
      </c>
      <c r="B87" s="109">
        <v>5</v>
      </c>
      <c r="C87" s="112" t="s">
        <v>244</v>
      </c>
      <c r="D87" s="113">
        <v>1</v>
      </c>
      <c r="H87" s="108">
        <v>84</v>
      </c>
      <c r="I87" s="112" t="s">
        <v>255</v>
      </c>
    </row>
    <row r="88" spans="1:26" ht="34.5" customHeight="1">
      <c r="A88" s="104"/>
      <c r="B88" s="109"/>
      <c r="C88" s="60" t="s">
        <v>16</v>
      </c>
      <c r="D88" s="113"/>
      <c r="H88" s="108">
        <v>85</v>
      </c>
      <c r="I88" s="112" t="s">
        <v>251</v>
      </c>
    </row>
    <row r="89" spans="1:26" ht="34.5" customHeight="1">
      <c r="A89" s="104">
        <v>78</v>
      </c>
      <c r="B89" s="109">
        <v>1</v>
      </c>
      <c r="C89" s="112" t="s">
        <v>122</v>
      </c>
      <c r="D89" s="113">
        <v>1</v>
      </c>
      <c r="H89" s="108">
        <v>86</v>
      </c>
      <c r="I89" s="112" t="s">
        <v>119</v>
      </c>
    </row>
    <row r="90" spans="1:26" ht="34.5" customHeight="1">
      <c r="A90" s="104"/>
      <c r="B90" s="109"/>
      <c r="C90" s="58" t="s">
        <v>17</v>
      </c>
      <c r="D90" s="113"/>
      <c r="H90" s="108">
        <v>87</v>
      </c>
      <c r="I90" s="112" t="s">
        <v>260</v>
      </c>
    </row>
    <row r="91" spans="1:26" ht="34.5" customHeight="1">
      <c r="A91" s="104"/>
      <c r="B91" s="109"/>
      <c r="C91" s="60" t="s">
        <v>62</v>
      </c>
      <c r="D91" s="113"/>
      <c r="H91" s="108">
        <v>88</v>
      </c>
      <c r="I91" s="114" t="s">
        <v>63</v>
      </c>
    </row>
    <row r="92" spans="1:26" ht="34.5" customHeight="1">
      <c r="A92" s="104">
        <v>78</v>
      </c>
      <c r="B92" s="109">
        <v>1</v>
      </c>
      <c r="C92" s="112" t="s">
        <v>267</v>
      </c>
      <c r="D92" s="113">
        <v>1</v>
      </c>
      <c r="E92" s="106">
        <v>1</v>
      </c>
      <c r="H92" s="108">
        <v>89</v>
      </c>
      <c r="I92" s="112" t="s">
        <v>259</v>
      </c>
    </row>
    <row r="93" spans="1:26" ht="34.5" customHeight="1">
      <c r="A93" s="104">
        <v>79</v>
      </c>
      <c r="B93" s="109">
        <v>2</v>
      </c>
      <c r="C93" s="112" t="s">
        <v>266</v>
      </c>
      <c r="D93" s="113">
        <v>1</v>
      </c>
      <c r="E93" s="106">
        <v>1</v>
      </c>
      <c r="H93" s="108">
        <v>90</v>
      </c>
      <c r="I93" s="112" t="s">
        <v>270</v>
      </c>
    </row>
    <row r="94" spans="1:26" ht="34.5" customHeight="1">
      <c r="A94" s="104">
        <v>80</v>
      </c>
      <c r="B94" s="109">
        <v>3</v>
      </c>
      <c r="C94" s="114" t="s">
        <v>69</v>
      </c>
      <c r="D94" s="113">
        <v>1</v>
      </c>
      <c r="H94" s="108">
        <v>91</v>
      </c>
      <c r="I94" s="114" t="s">
        <v>333</v>
      </c>
    </row>
    <row r="95" spans="1:26" ht="36.75" customHeight="1">
      <c r="A95" s="104">
        <v>81</v>
      </c>
      <c r="B95" s="109">
        <v>4</v>
      </c>
      <c r="C95" s="112" t="s">
        <v>370</v>
      </c>
      <c r="D95" s="113">
        <v>1</v>
      </c>
      <c r="H95" s="108">
        <v>92</v>
      </c>
      <c r="I95" s="119" t="s">
        <v>173</v>
      </c>
    </row>
    <row r="96" spans="1:26" ht="34.5" customHeight="1">
      <c r="A96" s="104">
        <v>82</v>
      </c>
      <c r="B96" s="109">
        <v>5</v>
      </c>
      <c r="C96" s="114" t="s">
        <v>395</v>
      </c>
      <c r="D96" s="113">
        <v>1</v>
      </c>
      <c r="E96" s="106">
        <v>1</v>
      </c>
      <c r="F96" s="107"/>
      <c r="G96" s="107"/>
      <c r="H96" s="108">
        <v>93</v>
      </c>
      <c r="I96" s="112" t="s">
        <v>258</v>
      </c>
      <c r="J96" s="107"/>
      <c r="K96" s="107"/>
      <c r="L96" s="107"/>
      <c r="M96" s="107"/>
      <c r="N96" s="107"/>
      <c r="O96" s="107"/>
      <c r="P96" s="107"/>
      <c r="Q96" s="107"/>
      <c r="R96" s="107"/>
      <c r="S96" s="107"/>
      <c r="T96" s="107"/>
      <c r="U96" s="107"/>
      <c r="V96" s="107"/>
      <c r="W96" s="107"/>
      <c r="X96" s="107"/>
      <c r="Y96" s="107"/>
      <c r="Z96" s="107"/>
    </row>
    <row r="97" spans="1:9" ht="42.75" customHeight="1">
      <c r="A97" s="104">
        <v>83</v>
      </c>
      <c r="B97" s="109">
        <v>6</v>
      </c>
      <c r="C97" s="112" t="s">
        <v>255</v>
      </c>
      <c r="D97" s="113">
        <v>1</v>
      </c>
      <c r="H97" s="108">
        <v>94</v>
      </c>
      <c r="I97" s="119" t="s">
        <v>178</v>
      </c>
    </row>
    <row r="98" spans="1:9" ht="34.5" customHeight="1">
      <c r="A98" s="104">
        <v>84</v>
      </c>
      <c r="B98" s="109">
        <v>7</v>
      </c>
      <c r="C98" s="112" t="s">
        <v>251</v>
      </c>
      <c r="D98" s="113">
        <v>1</v>
      </c>
      <c r="E98" s="106">
        <v>1</v>
      </c>
      <c r="H98" s="108">
        <v>95</v>
      </c>
      <c r="I98" s="112" t="s">
        <v>272</v>
      </c>
    </row>
    <row r="99" spans="1:9" ht="34.5" customHeight="1">
      <c r="A99" s="104">
        <v>85</v>
      </c>
      <c r="B99" s="109">
        <v>8</v>
      </c>
      <c r="C99" s="112" t="s">
        <v>119</v>
      </c>
      <c r="D99" s="113">
        <v>1</v>
      </c>
      <c r="E99" s="106">
        <v>1</v>
      </c>
      <c r="H99" s="108">
        <v>96</v>
      </c>
      <c r="I99" s="112" t="s">
        <v>158</v>
      </c>
    </row>
    <row r="100" spans="1:9" ht="34.5" customHeight="1">
      <c r="A100" s="104">
        <v>86</v>
      </c>
      <c r="B100" s="109">
        <v>9</v>
      </c>
      <c r="C100" s="112" t="s">
        <v>260</v>
      </c>
      <c r="D100" s="113">
        <v>1</v>
      </c>
      <c r="H100" s="108">
        <v>97</v>
      </c>
      <c r="I100" s="112" t="s">
        <v>246</v>
      </c>
    </row>
    <row r="101" spans="1:9" ht="52.5" customHeight="1">
      <c r="A101" s="104">
        <v>87</v>
      </c>
      <c r="B101" s="109">
        <v>10</v>
      </c>
      <c r="C101" s="114" t="s">
        <v>63</v>
      </c>
      <c r="D101" s="113">
        <v>1</v>
      </c>
      <c r="E101" s="106">
        <v>1</v>
      </c>
      <c r="H101" s="108">
        <v>98</v>
      </c>
      <c r="I101" s="119" t="s">
        <v>179</v>
      </c>
    </row>
    <row r="102" spans="1:9" ht="34.5" customHeight="1">
      <c r="A102" s="104">
        <v>88</v>
      </c>
      <c r="B102" s="109">
        <v>11</v>
      </c>
      <c r="C102" s="112" t="s">
        <v>259</v>
      </c>
      <c r="D102" s="113">
        <v>1</v>
      </c>
      <c r="H102" s="108">
        <v>99</v>
      </c>
      <c r="I102" s="114" t="s">
        <v>64</v>
      </c>
    </row>
    <row r="103" spans="1:9" ht="34.5" customHeight="1">
      <c r="A103" s="104">
        <v>89</v>
      </c>
      <c r="B103" s="109">
        <v>12</v>
      </c>
      <c r="C103" s="112" t="s">
        <v>270</v>
      </c>
      <c r="D103" s="113">
        <v>1</v>
      </c>
      <c r="H103" s="108">
        <v>100</v>
      </c>
      <c r="I103" s="120" t="s">
        <v>247</v>
      </c>
    </row>
    <row r="104" spans="1:9" ht="34.5" customHeight="1">
      <c r="A104" s="104">
        <v>90</v>
      </c>
      <c r="B104" s="109">
        <v>13</v>
      </c>
      <c r="C104" s="114" t="s">
        <v>333</v>
      </c>
      <c r="D104" s="113">
        <v>1</v>
      </c>
      <c r="E104" s="106">
        <v>1</v>
      </c>
      <c r="H104" s="108">
        <v>101</v>
      </c>
      <c r="I104" s="114" t="s">
        <v>264</v>
      </c>
    </row>
    <row r="105" spans="1:9" ht="57.75" customHeight="1">
      <c r="A105" s="104">
        <v>91</v>
      </c>
      <c r="B105" s="109">
        <v>14</v>
      </c>
      <c r="C105" s="119" t="s">
        <v>173</v>
      </c>
      <c r="D105" s="113">
        <v>1</v>
      </c>
      <c r="H105" s="108">
        <v>102</v>
      </c>
      <c r="I105" s="120" t="s">
        <v>249</v>
      </c>
    </row>
    <row r="106" spans="1:9" ht="34.5" customHeight="1">
      <c r="A106" s="104">
        <v>92</v>
      </c>
      <c r="B106" s="109">
        <v>15</v>
      </c>
      <c r="C106" s="112" t="s">
        <v>258</v>
      </c>
      <c r="D106" s="113">
        <v>1</v>
      </c>
      <c r="H106" s="108">
        <v>103</v>
      </c>
      <c r="I106" s="112" t="s">
        <v>257</v>
      </c>
    </row>
    <row r="107" spans="1:9" ht="34.5" customHeight="1">
      <c r="A107" s="104">
        <v>93</v>
      </c>
      <c r="B107" s="109">
        <v>16</v>
      </c>
      <c r="C107" s="119" t="s">
        <v>178</v>
      </c>
      <c r="D107" s="113">
        <v>1</v>
      </c>
      <c r="H107" s="108">
        <v>104</v>
      </c>
      <c r="I107" s="112" t="s">
        <v>256</v>
      </c>
    </row>
    <row r="108" spans="1:9" ht="34.5" customHeight="1">
      <c r="A108" s="104">
        <v>94</v>
      </c>
      <c r="B108" s="109">
        <v>17</v>
      </c>
      <c r="C108" s="112" t="s">
        <v>272</v>
      </c>
      <c r="D108" s="113">
        <v>1</v>
      </c>
      <c r="H108" s="108">
        <v>105</v>
      </c>
      <c r="I108" s="112" t="s">
        <v>268</v>
      </c>
    </row>
    <row r="109" spans="1:9" ht="34.5" customHeight="1">
      <c r="A109" s="104">
        <v>95</v>
      </c>
      <c r="B109" s="109">
        <v>18</v>
      </c>
      <c r="C109" s="112" t="s">
        <v>158</v>
      </c>
      <c r="D109" s="113">
        <v>1</v>
      </c>
      <c r="H109" s="108">
        <v>106</v>
      </c>
      <c r="I109" s="114" t="s">
        <v>263</v>
      </c>
    </row>
    <row r="110" spans="1:9" ht="68.25" customHeight="1">
      <c r="A110" s="104">
        <v>96</v>
      </c>
      <c r="B110" s="109">
        <v>19</v>
      </c>
      <c r="C110" s="112" t="s">
        <v>246</v>
      </c>
      <c r="D110" s="113">
        <v>1</v>
      </c>
      <c r="H110" s="108">
        <v>107</v>
      </c>
      <c r="I110" s="114" t="s">
        <v>68</v>
      </c>
    </row>
    <row r="111" spans="1:9" ht="93.75" customHeight="1">
      <c r="A111" s="104">
        <v>97</v>
      </c>
      <c r="B111" s="109">
        <v>20</v>
      </c>
      <c r="C111" s="119" t="s">
        <v>179</v>
      </c>
      <c r="D111" s="113">
        <v>1</v>
      </c>
      <c r="E111" s="108">
        <v>1</v>
      </c>
      <c r="H111" s="108">
        <v>108</v>
      </c>
      <c r="I111" s="112" t="s">
        <v>250</v>
      </c>
    </row>
    <row r="112" spans="1:9" ht="34.5" customHeight="1">
      <c r="A112" s="104">
        <v>98</v>
      </c>
      <c r="B112" s="109">
        <v>21</v>
      </c>
      <c r="C112" s="114" t="s">
        <v>64</v>
      </c>
      <c r="D112" s="113">
        <v>1</v>
      </c>
      <c r="E112" s="108">
        <v>1</v>
      </c>
      <c r="H112" s="108">
        <v>109</v>
      </c>
      <c r="I112" s="112" t="s">
        <v>67</v>
      </c>
    </row>
    <row r="113" spans="1:9" ht="34.5" customHeight="1">
      <c r="A113" s="104">
        <v>99</v>
      </c>
      <c r="B113" s="109">
        <v>22</v>
      </c>
      <c r="C113" s="120" t="s">
        <v>247</v>
      </c>
      <c r="D113" s="113">
        <v>1</v>
      </c>
      <c r="H113" s="108">
        <v>110</v>
      </c>
      <c r="I113" s="121" t="s">
        <v>175</v>
      </c>
    </row>
    <row r="114" spans="1:9" ht="34.5" customHeight="1">
      <c r="A114" s="104">
        <v>100</v>
      </c>
      <c r="B114" s="109">
        <v>23</v>
      </c>
      <c r="C114" s="114" t="s">
        <v>264</v>
      </c>
      <c r="D114" s="113">
        <v>1</v>
      </c>
      <c r="H114" s="108">
        <v>111</v>
      </c>
      <c r="I114" s="114" t="s">
        <v>271</v>
      </c>
    </row>
    <row r="115" spans="1:9" ht="34.5" customHeight="1">
      <c r="A115" s="104">
        <v>101</v>
      </c>
      <c r="B115" s="109">
        <v>24</v>
      </c>
      <c r="C115" s="120" t="s">
        <v>249</v>
      </c>
      <c r="D115" s="113">
        <v>1</v>
      </c>
      <c r="E115" s="108">
        <v>1</v>
      </c>
      <c r="H115" s="108">
        <v>112</v>
      </c>
      <c r="I115" s="112" t="s">
        <v>253</v>
      </c>
    </row>
    <row r="116" spans="1:9" ht="34.5" customHeight="1">
      <c r="A116" s="104">
        <v>102</v>
      </c>
      <c r="B116" s="109">
        <v>25</v>
      </c>
      <c r="C116" s="112" t="s">
        <v>257</v>
      </c>
      <c r="D116" s="113">
        <v>1</v>
      </c>
      <c r="H116" s="108">
        <v>113</v>
      </c>
      <c r="I116" s="120" t="s">
        <v>254</v>
      </c>
    </row>
    <row r="117" spans="1:9" ht="34.5" customHeight="1">
      <c r="A117" s="104">
        <v>103</v>
      </c>
      <c r="B117" s="109">
        <v>26</v>
      </c>
      <c r="C117" s="112" t="s">
        <v>256</v>
      </c>
      <c r="D117" s="113">
        <v>1</v>
      </c>
      <c r="H117" s="108">
        <v>114</v>
      </c>
      <c r="I117" s="119" t="s">
        <v>180</v>
      </c>
    </row>
    <row r="118" spans="1:9" ht="34.5" customHeight="1">
      <c r="A118" s="104">
        <v>104</v>
      </c>
      <c r="B118" s="109">
        <v>27</v>
      </c>
      <c r="C118" s="112" t="s">
        <v>268</v>
      </c>
      <c r="D118" s="113">
        <v>1</v>
      </c>
      <c r="H118" s="108">
        <v>115</v>
      </c>
      <c r="I118" s="114" t="s">
        <v>262</v>
      </c>
    </row>
    <row r="119" spans="1:9" ht="34.5" customHeight="1">
      <c r="A119" s="104">
        <v>105</v>
      </c>
      <c r="B119" s="109">
        <v>28</v>
      </c>
      <c r="C119" s="114" t="s">
        <v>263</v>
      </c>
      <c r="D119" s="113">
        <v>1</v>
      </c>
      <c r="H119" s="108">
        <v>116</v>
      </c>
      <c r="I119" s="112" t="s">
        <v>252</v>
      </c>
    </row>
    <row r="120" spans="1:9" ht="34.5" customHeight="1">
      <c r="A120" s="104">
        <v>106</v>
      </c>
      <c r="B120" s="109">
        <v>29</v>
      </c>
      <c r="C120" s="114" t="s">
        <v>68</v>
      </c>
      <c r="D120" s="113">
        <v>1</v>
      </c>
      <c r="H120" s="108">
        <v>117</v>
      </c>
      <c r="I120" s="114" t="s">
        <v>65</v>
      </c>
    </row>
    <row r="121" spans="1:9" ht="34.5" customHeight="1">
      <c r="A121" s="104">
        <v>107</v>
      </c>
      <c r="B121" s="109">
        <v>30</v>
      </c>
      <c r="C121" s="112" t="s">
        <v>250</v>
      </c>
      <c r="D121" s="113">
        <v>1</v>
      </c>
      <c r="H121" s="108">
        <v>118</v>
      </c>
      <c r="I121" s="114" t="s">
        <v>159</v>
      </c>
    </row>
    <row r="122" spans="1:9" ht="34.5" customHeight="1">
      <c r="A122" s="104">
        <v>108</v>
      </c>
      <c r="B122" s="109">
        <v>31</v>
      </c>
      <c r="C122" s="112" t="s">
        <v>67</v>
      </c>
      <c r="D122" s="113">
        <v>1</v>
      </c>
      <c r="H122" s="108">
        <v>119</v>
      </c>
      <c r="I122" s="120" t="s">
        <v>248</v>
      </c>
    </row>
    <row r="123" spans="1:9" ht="34.5" customHeight="1">
      <c r="A123" s="104">
        <v>109</v>
      </c>
      <c r="B123" s="109">
        <v>32</v>
      </c>
      <c r="C123" s="121" t="s">
        <v>175</v>
      </c>
      <c r="D123" s="113">
        <v>1</v>
      </c>
      <c r="H123" s="108">
        <v>120</v>
      </c>
      <c r="I123" s="112" t="s">
        <v>265</v>
      </c>
    </row>
    <row r="124" spans="1:9" ht="34.5" customHeight="1">
      <c r="A124" s="104">
        <v>110</v>
      </c>
      <c r="B124" s="109">
        <v>33</v>
      </c>
      <c r="C124" s="114" t="s">
        <v>271</v>
      </c>
      <c r="D124" s="113">
        <v>1</v>
      </c>
      <c r="H124" s="108">
        <v>121</v>
      </c>
      <c r="I124" s="114" t="s">
        <v>174</v>
      </c>
    </row>
    <row r="125" spans="1:9" ht="66.75" customHeight="1">
      <c r="A125" s="104">
        <v>111</v>
      </c>
      <c r="B125" s="109">
        <v>34</v>
      </c>
      <c r="C125" s="112" t="s">
        <v>253</v>
      </c>
      <c r="D125" s="113">
        <v>1</v>
      </c>
      <c r="H125" s="108">
        <v>122</v>
      </c>
      <c r="I125" s="112" t="s">
        <v>274</v>
      </c>
    </row>
    <row r="126" spans="1:9" ht="34.5" customHeight="1">
      <c r="A126" s="104">
        <v>112</v>
      </c>
      <c r="B126" s="109">
        <v>35</v>
      </c>
      <c r="C126" s="120" t="s">
        <v>254</v>
      </c>
      <c r="D126" s="113">
        <v>1</v>
      </c>
      <c r="H126" s="108">
        <v>123</v>
      </c>
      <c r="I126" s="114" t="s">
        <v>261</v>
      </c>
    </row>
    <row r="127" spans="1:9" ht="54.75" customHeight="1">
      <c r="A127" s="104">
        <v>113</v>
      </c>
      <c r="B127" s="109">
        <v>36</v>
      </c>
      <c r="C127" s="119" t="s">
        <v>180</v>
      </c>
      <c r="D127" s="113">
        <v>1</v>
      </c>
      <c r="E127" s="108">
        <v>1</v>
      </c>
      <c r="H127" s="108">
        <v>124</v>
      </c>
      <c r="I127" s="114" t="s">
        <v>276</v>
      </c>
    </row>
    <row r="128" spans="1:9" ht="34.5" customHeight="1">
      <c r="A128" s="104">
        <v>114</v>
      </c>
      <c r="B128" s="109">
        <v>37</v>
      </c>
      <c r="C128" s="114" t="s">
        <v>262</v>
      </c>
      <c r="D128" s="113">
        <v>1</v>
      </c>
      <c r="H128" s="108">
        <v>125</v>
      </c>
      <c r="I128" s="112" t="s">
        <v>275</v>
      </c>
    </row>
    <row r="129" spans="1:9" ht="34.5" customHeight="1">
      <c r="A129" s="104">
        <v>115</v>
      </c>
      <c r="B129" s="109">
        <v>38</v>
      </c>
      <c r="C129" s="112" t="s">
        <v>252</v>
      </c>
      <c r="D129" s="113">
        <v>1</v>
      </c>
      <c r="E129" s="108">
        <v>1</v>
      </c>
      <c r="H129" s="108">
        <v>126</v>
      </c>
      <c r="I129" s="112" t="s">
        <v>79</v>
      </c>
    </row>
    <row r="130" spans="1:9" ht="34.5" customHeight="1">
      <c r="A130" s="104">
        <v>116</v>
      </c>
      <c r="B130" s="109">
        <v>39</v>
      </c>
      <c r="C130" s="114" t="s">
        <v>65</v>
      </c>
      <c r="D130" s="113">
        <v>1</v>
      </c>
      <c r="H130" s="108">
        <v>127</v>
      </c>
      <c r="I130" s="112" t="s">
        <v>286</v>
      </c>
    </row>
    <row r="131" spans="1:9" ht="34.5" customHeight="1">
      <c r="A131" s="104">
        <v>117</v>
      </c>
      <c r="B131" s="109">
        <v>40</v>
      </c>
      <c r="C131" s="114" t="s">
        <v>159</v>
      </c>
      <c r="D131" s="113">
        <v>1</v>
      </c>
      <c r="E131" s="108">
        <v>1</v>
      </c>
      <c r="H131" s="108">
        <v>128</v>
      </c>
      <c r="I131" s="112" t="s">
        <v>277</v>
      </c>
    </row>
    <row r="132" spans="1:9" ht="34.5" customHeight="1">
      <c r="A132" s="104">
        <v>118</v>
      </c>
      <c r="B132" s="109">
        <v>41</v>
      </c>
      <c r="C132" s="120" t="s">
        <v>248</v>
      </c>
      <c r="D132" s="113">
        <v>1</v>
      </c>
      <c r="H132" s="108">
        <v>129</v>
      </c>
      <c r="I132" s="112" t="s">
        <v>187</v>
      </c>
    </row>
    <row r="133" spans="1:9" ht="34.5" customHeight="1">
      <c r="A133" s="104">
        <v>119</v>
      </c>
      <c r="B133" s="109">
        <v>42</v>
      </c>
      <c r="C133" s="112" t="s">
        <v>265</v>
      </c>
      <c r="D133" s="113">
        <v>1</v>
      </c>
      <c r="H133" s="108">
        <v>130</v>
      </c>
      <c r="I133" s="114" t="s">
        <v>336</v>
      </c>
    </row>
    <row r="134" spans="1:9" ht="34.5" customHeight="1">
      <c r="A134" s="104">
        <v>120</v>
      </c>
      <c r="B134" s="109">
        <v>43</v>
      </c>
      <c r="C134" s="114" t="s">
        <v>174</v>
      </c>
      <c r="D134" s="113">
        <v>1</v>
      </c>
      <c r="E134" s="106">
        <v>1</v>
      </c>
      <c r="H134" s="108">
        <v>131</v>
      </c>
      <c r="I134" s="112" t="s">
        <v>328</v>
      </c>
    </row>
    <row r="135" spans="1:9" ht="34.5" customHeight="1">
      <c r="A135" s="104">
        <v>121</v>
      </c>
      <c r="B135" s="109">
        <v>44</v>
      </c>
      <c r="C135" s="112" t="s">
        <v>274</v>
      </c>
      <c r="D135" s="113">
        <v>1</v>
      </c>
      <c r="H135" s="108">
        <v>132</v>
      </c>
      <c r="I135" s="121" t="s">
        <v>189</v>
      </c>
    </row>
    <row r="136" spans="1:9" ht="34.5" customHeight="1">
      <c r="A136" s="104"/>
      <c r="B136" s="109">
        <v>45</v>
      </c>
      <c r="C136" s="114" t="s">
        <v>261</v>
      </c>
      <c r="D136" s="113">
        <v>1</v>
      </c>
      <c r="H136" s="108">
        <v>133</v>
      </c>
      <c r="I136" s="112" t="s">
        <v>193</v>
      </c>
    </row>
    <row r="137" spans="1:9" ht="34.5" customHeight="1">
      <c r="A137" s="104"/>
      <c r="B137" s="109"/>
      <c r="C137" s="58" t="s">
        <v>18</v>
      </c>
      <c r="D137" s="113"/>
      <c r="H137" s="108">
        <v>134</v>
      </c>
      <c r="I137" s="112" t="s">
        <v>200</v>
      </c>
    </row>
    <row r="138" spans="1:9" ht="34.5" customHeight="1">
      <c r="A138" s="104">
        <v>122</v>
      </c>
      <c r="B138" s="109">
        <v>1</v>
      </c>
      <c r="C138" s="114" t="s">
        <v>276</v>
      </c>
      <c r="D138" s="113">
        <v>1</v>
      </c>
      <c r="E138" s="106">
        <v>1</v>
      </c>
      <c r="H138" s="108">
        <v>135</v>
      </c>
      <c r="I138" s="112" t="s">
        <v>198</v>
      </c>
    </row>
    <row r="139" spans="1:9" ht="49.5" customHeight="1">
      <c r="A139" s="104">
        <v>123</v>
      </c>
      <c r="B139" s="109">
        <v>2</v>
      </c>
      <c r="C139" s="112" t="s">
        <v>275</v>
      </c>
      <c r="D139" s="113">
        <v>1</v>
      </c>
      <c r="H139" s="108">
        <v>136</v>
      </c>
      <c r="I139" s="112" t="s">
        <v>196</v>
      </c>
    </row>
    <row r="140" spans="1:9" ht="34.5" customHeight="1">
      <c r="A140" s="104"/>
      <c r="B140" s="109"/>
      <c r="C140" s="58" t="s">
        <v>19</v>
      </c>
      <c r="D140" s="113"/>
      <c r="H140" s="108">
        <v>137</v>
      </c>
      <c r="I140" s="112" t="s">
        <v>280</v>
      </c>
    </row>
    <row r="141" spans="1:9" ht="34.5" customHeight="1">
      <c r="A141" s="104">
        <v>124</v>
      </c>
      <c r="B141" s="109">
        <v>1</v>
      </c>
      <c r="C141" s="112" t="s">
        <v>79</v>
      </c>
      <c r="D141" s="113">
        <v>1</v>
      </c>
      <c r="E141" s="106">
        <v>1</v>
      </c>
      <c r="H141" s="108">
        <v>138</v>
      </c>
      <c r="I141" s="112" t="s">
        <v>281</v>
      </c>
    </row>
    <row r="142" spans="1:9" ht="34.5" customHeight="1">
      <c r="A142" s="104">
        <v>125</v>
      </c>
      <c r="B142" s="109">
        <v>2</v>
      </c>
      <c r="C142" s="112" t="s">
        <v>286</v>
      </c>
      <c r="D142" s="113">
        <v>1</v>
      </c>
      <c r="E142" s="106">
        <v>1</v>
      </c>
      <c r="H142" s="108">
        <v>139</v>
      </c>
      <c r="I142" s="114" t="s">
        <v>75</v>
      </c>
    </row>
    <row r="143" spans="1:9" ht="51" customHeight="1">
      <c r="A143" s="104">
        <v>126</v>
      </c>
      <c r="B143" s="109">
        <v>3</v>
      </c>
      <c r="C143" s="112" t="s">
        <v>277</v>
      </c>
      <c r="D143" s="113">
        <v>1</v>
      </c>
      <c r="E143" s="106">
        <v>1</v>
      </c>
      <c r="H143" s="108">
        <v>140</v>
      </c>
      <c r="I143" s="112" t="s">
        <v>287</v>
      </c>
    </row>
    <row r="144" spans="1:9" ht="34.5" customHeight="1">
      <c r="A144" s="104">
        <v>127</v>
      </c>
      <c r="B144" s="109">
        <v>4</v>
      </c>
      <c r="C144" s="112" t="s">
        <v>187</v>
      </c>
      <c r="D144" s="113">
        <v>1</v>
      </c>
      <c r="H144" s="108">
        <v>141</v>
      </c>
      <c r="I144" s="112" t="s">
        <v>282</v>
      </c>
    </row>
    <row r="145" spans="1:9" ht="34.5" customHeight="1">
      <c r="A145" s="104">
        <v>128</v>
      </c>
      <c r="B145" s="109">
        <v>5</v>
      </c>
      <c r="C145" s="114" t="s">
        <v>336</v>
      </c>
      <c r="D145" s="113">
        <v>1</v>
      </c>
      <c r="H145" s="108">
        <v>142</v>
      </c>
      <c r="I145" s="112" t="s">
        <v>337</v>
      </c>
    </row>
    <row r="146" spans="1:9" ht="53.25" customHeight="1">
      <c r="A146" s="104">
        <v>129</v>
      </c>
      <c r="B146" s="109">
        <v>6</v>
      </c>
      <c r="C146" s="112" t="s">
        <v>328</v>
      </c>
      <c r="D146" s="113">
        <v>1</v>
      </c>
      <c r="H146" s="108">
        <v>143</v>
      </c>
      <c r="I146" s="112" t="s">
        <v>81</v>
      </c>
    </row>
    <row r="147" spans="1:9" ht="53.25" customHeight="1">
      <c r="A147" s="104">
        <v>130</v>
      </c>
      <c r="B147" s="109">
        <v>7</v>
      </c>
      <c r="C147" s="121" t="s">
        <v>189</v>
      </c>
      <c r="D147" s="113">
        <v>1</v>
      </c>
      <c r="H147" s="108">
        <v>144</v>
      </c>
      <c r="I147" s="121" t="s">
        <v>186</v>
      </c>
    </row>
    <row r="148" spans="1:9" ht="34.5" customHeight="1">
      <c r="A148" s="104">
        <v>131</v>
      </c>
      <c r="B148" s="109">
        <v>8</v>
      </c>
      <c r="C148" s="112" t="s">
        <v>193</v>
      </c>
      <c r="D148" s="113">
        <v>1</v>
      </c>
      <c r="H148" s="108">
        <v>145</v>
      </c>
      <c r="I148" s="112" t="s">
        <v>283</v>
      </c>
    </row>
    <row r="149" spans="1:9" ht="34.5" customHeight="1">
      <c r="A149" s="104">
        <v>132</v>
      </c>
      <c r="B149" s="109">
        <v>9</v>
      </c>
      <c r="C149" s="112" t="s">
        <v>200</v>
      </c>
      <c r="D149" s="113">
        <v>1</v>
      </c>
      <c r="H149" s="108">
        <v>146</v>
      </c>
      <c r="I149" s="122" t="s">
        <v>72</v>
      </c>
    </row>
    <row r="150" spans="1:9" ht="34.5" customHeight="1">
      <c r="A150" s="104">
        <v>133</v>
      </c>
      <c r="B150" s="109">
        <v>10</v>
      </c>
      <c r="C150" s="112" t="s">
        <v>198</v>
      </c>
      <c r="D150" s="113">
        <v>1</v>
      </c>
      <c r="H150" s="108">
        <v>147</v>
      </c>
      <c r="I150" s="122" t="s">
        <v>76</v>
      </c>
    </row>
    <row r="151" spans="1:9" ht="34.5" customHeight="1">
      <c r="A151" s="104">
        <v>134</v>
      </c>
      <c r="B151" s="109">
        <v>11</v>
      </c>
      <c r="C151" s="112" t="s">
        <v>196</v>
      </c>
      <c r="D151" s="113">
        <v>1</v>
      </c>
      <c r="H151" s="108">
        <v>148</v>
      </c>
      <c r="I151" s="120" t="s">
        <v>278</v>
      </c>
    </row>
    <row r="152" spans="1:9" ht="34.5" customHeight="1">
      <c r="A152" s="104">
        <v>135</v>
      </c>
      <c r="B152" s="109">
        <v>12</v>
      </c>
      <c r="C152" s="112" t="s">
        <v>280</v>
      </c>
      <c r="D152" s="113">
        <v>1</v>
      </c>
      <c r="H152" s="108">
        <v>149</v>
      </c>
      <c r="I152" s="121" t="s">
        <v>182</v>
      </c>
    </row>
    <row r="153" spans="1:9" ht="34.5" customHeight="1">
      <c r="A153" s="104">
        <v>136</v>
      </c>
      <c r="B153" s="109">
        <v>13</v>
      </c>
      <c r="C153" s="112" t="s">
        <v>281</v>
      </c>
      <c r="D153" s="113">
        <v>1</v>
      </c>
      <c r="H153" s="108">
        <v>150</v>
      </c>
      <c r="I153" s="112" t="s">
        <v>184</v>
      </c>
    </row>
    <row r="154" spans="1:9" ht="34.5" customHeight="1">
      <c r="A154" s="104">
        <v>137</v>
      </c>
      <c r="B154" s="109">
        <v>14</v>
      </c>
      <c r="C154" s="114" t="s">
        <v>75</v>
      </c>
      <c r="D154" s="113">
        <v>1</v>
      </c>
      <c r="E154" s="108">
        <v>1</v>
      </c>
      <c r="H154" s="108">
        <v>151</v>
      </c>
      <c r="I154" s="114" t="s">
        <v>288</v>
      </c>
    </row>
    <row r="155" spans="1:9" ht="34.5" customHeight="1">
      <c r="A155" s="104">
        <v>138</v>
      </c>
      <c r="B155" s="109">
        <v>15</v>
      </c>
      <c r="C155" s="112" t="s">
        <v>287</v>
      </c>
      <c r="D155" s="113">
        <v>1</v>
      </c>
      <c r="E155" s="108">
        <v>1</v>
      </c>
      <c r="H155" s="108">
        <v>152</v>
      </c>
      <c r="I155" s="115" t="s">
        <v>74</v>
      </c>
    </row>
    <row r="156" spans="1:9" ht="34.5" customHeight="1">
      <c r="A156" s="104">
        <v>139</v>
      </c>
      <c r="B156" s="109">
        <v>16</v>
      </c>
      <c r="C156" s="112" t="s">
        <v>282</v>
      </c>
      <c r="D156" s="113">
        <v>1</v>
      </c>
      <c r="H156" s="108">
        <v>153</v>
      </c>
      <c r="I156" s="112" t="s">
        <v>78</v>
      </c>
    </row>
    <row r="157" spans="1:9" ht="34.5" customHeight="1">
      <c r="A157" s="104">
        <v>140</v>
      </c>
      <c r="B157" s="109">
        <v>17</v>
      </c>
      <c r="C157" s="112" t="s">
        <v>337</v>
      </c>
      <c r="D157" s="113">
        <v>1</v>
      </c>
      <c r="H157" s="108">
        <v>154</v>
      </c>
      <c r="I157" s="121" t="s">
        <v>181</v>
      </c>
    </row>
    <row r="158" spans="1:9" ht="34.5" customHeight="1">
      <c r="A158" s="104">
        <v>141</v>
      </c>
      <c r="B158" s="109">
        <v>18</v>
      </c>
      <c r="C158" s="112" t="s">
        <v>81</v>
      </c>
      <c r="D158" s="113">
        <v>1</v>
      </c>
      <c r="H158" s="108">
        <v>155</v>
      </c>
      <c r="I158" s="112" t="s">
        <v>80</v>
      </c>
    </row>
    <row r="159" spans="1:9" ht="33" customHeight="1">
      <c r="A159" s="104">
        <v>142</v>
      </c>
      <c r="B159" s="109">
        <v>19</v>
      </c>
      <c r="C159" s="121" t="s">
        <v>186</v>
      </c>
      <c r="D159" s="113">
        <v>1</v>
      </c>
      <c r="E159" s="108">
        <v>1</v>
      </c>
      <c r="H159" s="108">
        <v>156</v>
      </c>
      <c r="I159" s="114" t="s">
        <v>161</v>
      </c>
    </row>
    <row r="160" spans="1:9" ht="34.5" customHeight="1">
      <c r="A160" s="104">
        <v>143</v>
      </c>
      <c r="B160" s="109">
        <v>20</v>
      </c>
      <c r="C160" s="112" t="s">
        <v>283</v>
      </c>
      <c r="D160" s="113">
        <v>1</v>
      </c>
      <c r="H160" s="108">
        <v>157</v>
      </c>
      <c r="I160" s="93" t="s">
        <v>347</v>
      </c>
    </row>
    <row r="161" spans="1:26" ht="34.5" customHeight="1">
      <c r="A161" s="104">
        <v>144</v>
      </c>
      <c r="B161" s="109">
        <v>21</v>
      </c>
      <c r="C161" s="122" t="s">
        <v>72</v>
      </c>
      <c r="D161" s="123">
        <v>1</v>
      </c>
      <c r="E161" s="124"/>
      <c r="F161" s="124"/>
      <c r="G161" s="124"/>
      <c r="H161" s="108">
        <v>158</v>
      </c>
      <c r="I161" s="93" t="s">
        <v>350</v>
      </c>
      <c r="J161" s="124"/>
      <c r="K161" s="124"/>
      <c r="L161" s="124"/>
      <c r="M161" s="124"/>
      <c r="N161" s="124"/>
      <c r="O161" s="124"/>
      <c r="P161" s="124"/>
      <c r="Q161" s="124"/>
      <c r="R161" s="124"/>
      <c r="S161" s="124"/>
      <c r="T161" s="124"/>
      <c r="U161" s="124"/>
      <c r="V161" s="124"/>
      <c r="W161" s="124"/>
      <c r="X161" s="124"/>
      <c r="Y161" s="124"/>
      <c r="Z161" s="124"/>
    </row>
    <row r="162" spans="1:26" ht="34.5" customHeight="1">
      <c r="A162" s="104">
        <v>145</v>
      </c>
      <c r="B162" s="109">
        <v>22</v>
      </c>
      <c r="C162" s="122" t="s">
        <v>76</v>
      </c>
      <c r="D162" s="123">
        <v>1</v>
      </c>
      <c r="E162" s="124"/>
      <c r="F162" s="124"/>
      <c r="G162" s="124"/>
      <c r="H162" s="108">
        <v>159</v>
      </c>
      <c r="I162" s="93" t="s">
        <v>351</v>
      </c>
      <c r="J162" s="124"/>
      <c r="K162" s="124"/>
      <c r="L162" s="124"/>
      <c r="M162" s="124"/>
      <c r="N162" s="124"/>
      <c r="O162" s="124"/>
      <c r="P162" s="124"/>
      <c r="Q162" s="124"/>
      <c r="R162" s="124"/>
      <c r="S162" s="124"/>
      <c r="T162" s="124"/>
      <c r="U162" s="124"/>
      <c r="V162" s="124"/>
      <c r="W162" s="124"/>
      <c r="X162" s="124"/>
      <c r="Y162" s="124"/>
      <c r="Z162" s="124"/>
    </row>
    <row r="163" spans="1:26" ht="34.5" customHeight="1">
      <c r="A163" s="104">
        <v>146</v>
      </c>
      <c r="B163" s="109">
        <v>23</v>
      </c>
      <c r="C163" s="120" t="s">
        <v>278</v>
      </c>
      <c r="D163" s="113">
        <v>1</v>
      </c>
      <c r="H163" s="108">
        <v>160</v>
      </c>
      <c r="I163" s="93" t="s">
        <v>346</v>
      </c>
    </row>
    <row r="164" spans="1:26" ht="34.5" customHeight="1">
      <c r="A164" s="104">
        <v>147</v>
      </c>
      <c r="B164" s="109">
        <v>24</v>
      </c>
      <c r="C164" s="121" t="s">
        <v>182</v>
      </c>
      <c r="D164" s="113">
        <v>1</v>
      </c>
      <c r="H164" s="108">
        <v>161</v>
      </c>
      <c r="I164" s="93" t="s">
        <v>355</v>
      </c>
    </row>
    <row r="165" spans="1:26" ht="34.5" customHeight="1">
      <c r="A165" s="104">
        <v>148</v>
      </c>
      <c r="B165" s="109">
        <v>25</v>
      </c>
      <c r="C165" s="112" t="s">
        <v>184</v>
      </c>
      <c r="D165" s="113">
        <v>1</v>
      </c>
      <c r="H165" s="108">
        <v>162</v>
      </c>
      <c r="I165" s="93" t="s">
        <v>356</v>
      </c>
    </row>
    <row r="166" spans="1:26" ht="34.5" customHeight="1">
      <c r="A166" s="104">
        <v>149</v>
      </c>
      <c r="B166" s="109">
        <v>26</v>
      </c>
      <c r="C166" s="114" t="s">
        <v>288</v>
      </c>
      <c r="D166" s="113">
        <v>1</v>
      </c>
      <c r="H166" s="108">
        <v>163</v>
      </c>
      <c r="I166" s="93" t="s">
        <v>353</v>
      </c>
    </row>
    <row r="167" spans="1:26" ht="34.5" customHeight="1">
      <c r="A167" s="104">
        <v>150</v>
      </c>
      <c r="B167" s="109">
        <v>27</v>
      </c>
      <c r="C167" s="115" t="s">
        <v>74</v>
      </c>
      <c r="D167" s="113">
        <v>1</v>
      </c>
      <c r="H167" s="108">
        <v>164</v>
      </c>
      <c r="I167" s="93" t="s">
        <v>348</v>
      </c>
    </row>
    <row r="168" spans="1:26" ht="34.5" customHeight="1">
      <c r="A168" s="104">
        <v>151</v>
      </c>
      <c r="B168" s="109">
        <v>28</v>
      </c>
      <c r="C168" s="112" t="s">
        <v>78</v>
      </c>
      <c r="D168" s="113">
        <v>1</v>
      </c>
      <c r="H168" s="108">
        <v>165</v>
      </c>
      <c r="I168" s="93" t="s">
        <v>352</v>
      </c>
    </row>
    <row r="169" spans="1:26" ht="34.5" customHeight="1">
      <c r="A169" s="104">
        <v>152</v>
      </c>
      <c r="B169" s="109">
        <v>29</v>
      </c>
      <c r="C169" s="121" t="s">
        <v>181</v>
      </c>
      <c r="D169" s="113">
        <v>1</v>
      </c>
      <c r="H169" s="108">
        <v>166</v>
      </c>
      <c r="I169" s="93" t="s">
        <v>207</v>
      </c>
    </row>
    <row r="170" spans="1:26" ht="34.5" customHeight="1">
      <c r="A170" s="104">
        <v>153</v>
      </c>
      <c r="B170" s="109">
        <v>30</v>
      </c>
      <c r="C170" s="112" t="s">
        <v>80</v>
      </c>
      <c r="D170" s="113">
        <v>1</v>
      </c>
      <c r="H170" s="108">
        <v>167</v>
      </c>
      <c r="I170" s="93" t="s">
        <v>349</v>
      </c>
    </row>
    <row r="171" spans="1:26" ht="57.75" customHeight="1">
      <c r="A171" s="104">
        <v>154</v>
      </c>
      <c r="B171" s="109">
        <v>31</v>
      </c>
      <c r="C171" s="114" t="s">
        <v>161</v>
      </c>
      <c r="D171" s="113">
        <v>1</v>
      </c>
      <c r="H171" s="108">
        <v>168</v>
      </c>
      <c r="I171" s="112" t="s">
        <v>289</v>
      </c>
    </row>
    <row r="172" spans="1:26" ht="34.5" customHeight="1">
      <c r="A172" s="104"/>
      <c r="B172" s="109"/>
      <c r="C172" s="58" t="s">
        <v>377</v>
      </c>
      <c r="D172" s="113"/>
      <c r="H172" s="108">
        <v>169</v>
      </c>
      <c r="I172" s="112" t="s">
        <v>291</v>
      </c>
    </row>
    <row r="173" spans="1:26" ht="34.5" customHeight="1">
      <c r="A173" s="104">
        <v>155</v>
      </c>
      <c r="B173" s="109">
        <v>1</v>
      </c>
      <c r="C173" s="93" t="s">
        <v>347</v>
      </c>
      <c r="D173" s="113">
        <v>1</v>
      </c>
      <c r="H173" s="108">
        <v>170</v>
      </c>
      <c r="I173" s="112" t="s">
        <v>116</v>
      </c>
    </row>
    <row r="174" spans="1:26" ht="34.5" customHeight="1">
      <c r="A174" s="104">
        <v>156</v>
      </c>
      <c r="B174" s="109">
        <v>2</v>
      </c>
      <c r="C174" s="93" t="s">
        <v>350</v>
      </c>
      <c r="D174" s="113">
        <v>1</v>
      </c>
      <c r="H174" s="108">
        <v>171</v>
      </c>
      <c r="I174" s="112" t="s">
        <v>117</v>
      </c>
    </row>
    <row r="175" spans="1:26" ht="34.5" customHeight="1">
      <c r="A175" s="104">
        <v>157</v>
      </c>
      <c r="B175" s="109">
        <v>3</v>
      </c>
      <c r="C175" s="93" t="s">
        <v>351</v>
      </c>
      <c r="D175" s="113">
        <v>1</v>
      </c>
      <c r="H175" s="108">
        <v>172</v>
      </c>
      <c r="I175" s="122" t="s">
        <v>83</v>
      </c>
    </row>
    <row r="176" spans="1:26" ht="34.5" customHeight="1">
      <c r="A176" s="104">
        <v>158</v>
      </c>
      <c r="B176" s="109">
        <v>4</v>
      </c>
      <c r="C176" s="93" t="s">
        <v>346</v>
      </c>
      <c r="D176" s="113">
        <v>1</v>
      </c>
      <c r="H176" s="108">
        <v>173</v>
      </c>
      <c r="I176" s="112" t="s">
        <v>294</v>
      </c>
    </row>
    <row r="177" spans="1:26" ht="34.5" customHeight="1">
      <c r="A177" s="104">
        <v>159</v>
      </c>
      <c r="B177" s="109">
        <v>5</v>
      </c>
      <c r="C177" s="93" t="s">
        <v>355</v>
      </c>
      <c r="D177" s="113">
        <v>1</v>
      </c>
      <c r="H177" s="108">
        <v>174</v>
      </c>
      <c r="I177" s="112" t="s">
        <v>338</v>
      </c>
    </row>
    <row r="178" spans="1:26" ht="34.5" customHeight="1">
      <c r="A178" s="104">
        <v>160</v>
      </c>
      <c r="B178" s="109">
        <v>6</v>
      </c>
      <c r="C178" s="93" t="s">
        <v>356</v>
      </c>
      <c r="D178" s="113">
        <v>1</v>
      </c>
      <c r="H178" s="108">
        <v>175</v>
      </c>
      <c r="I178" s="112" t="s">
        <v>87</v>
      </c>
    </row>
    <row r="179" spans="1:26" ht="34.5" customHeight="1">
      <c r="A179" s="104">
        <v>161</v>
      </c>
      <c r="B179" s="109">
        <v>7</v>
      </c>
      <c r="C179" s="93" t="s">
        <v>353</v>
      </c>
      <c r="D179" s="113">
        <v>1</v>
      </c>
      <c r="H179" s="108">
        <v>176</v>
      </c>
      <c r="I179" s="114" t="s">
        <v>89</v>
      </c>
    </row>
    <row r="180" spans="1:26" ht="34.5" customHeight="1">
      <c r="A180" s="104">
        <v>162</v>
      </c>
      <c r="B180" s="109">
        <v>8</v>
      </c>
      <c r="C180" s="93" t="s">
        <v>348</v>
      </c>
      <c r="D180" s="113">
        <v>1</v>
      </c>
      <c r="H180" s="108">
        <v>177</v>
      </c>
      <c r="I180" s="112" t="s">
        <v>293</v>
      </c>
    </row>
    <row r="181" spans="1:26" ht="34.5" customHeight="1">
      <c r="A181" s="104">
        <v>163</v>
      </c>
      <c r="B181" s="109">
        <v>9</v>
      </c>
      <c r="C181" s="93" t="s">
        <v>352</v>
      </c>
      <c r="D181" s="113">
        <v>1</v>
      </c>
      <c r="H181" s="108">
        <v>178</v>
      </c>
      <c r="I181" s="112" t="s">
        <v>295</v>
      </c>
    </row>
    <row r="182" spans="1:26" ht="34.5" customHeight="1">
      <c r="A182" s="104">
        <v>164</v>
      </c>
      <c r="B182" s="109">
        <v>10</v>
      </c>
      <c r="C182" s="93" t="s">
        <v>207</v>
      </c>
      <c r="D182" s="113">
        <v>1</v>
      </c>
      <c r="E182" s="108">
        <v>1</v>
      </c>
      <c r="H182" s="108">
        <v>179</v>
      </c>
      <c r="I182" s="112" t="s">
        <v>124</v>
      </c>
    </row>
    <row r="183" spans="1:26" ht="34.5" customHeight="1">
      <c r="A183" s="104">
        <v>165</v>
      </c>
      <c r="B183" s="109">
        <v>11</v>
      </c>
      <c r="C183" s="93" t="s">
        <v>349</v>
      </c>
      <c r="D183" s="113">
        <v>1</v>
      </c>
      <c r="H183" s="108">
        <v>180</v>
      </c>
      <c r="I183" s="112" t="s">
        <v>125</v>
      </c>
    </row>
    <row r="184" spans="1:26" ht="34.5" customHeight="1">
      <c r="A184" s="104"/>
      <c r="B184" s="109"/>
      <c r="C184" s="58" t="s">
        <v>21</v>
      </c>
      <c r="D184" s="113"/>
      <c r="H184" s="108">
        <v>181</v>
      </c>
      <c r="I184" s="120" t="s">
        <v>297</v>
      </c>
    </row>
    <row r="185" spans="1:26" ht="34.5" customHeight="1">
      <c r="A185" s="104">
        <v>166</v>
      </c>
      <c r="B185" s="109">
        <v>1</v>
      </c>
      <c r="C185" s="112" t="s">
        <v>289</v>
      </c>
      <c r="D185" s="113">
        <v>1</v>
      </c>
      <c r="H185" s="108">
        <v>182</v>
      </c>
      <c r="I185" s="120" t="s">
        <v>296</v>
      </c>
    </row>
    <row r="186" spans="1:26" ht="34.5" customHeight="1">
      <c r="A186" s="104">
        <v>167</v>
      </c>
      <c r="B186" s="109">
        <v>2</v>
      </c>
      <c r="C186" s="112" t="s">
        <v>291</v>
      </c>
      <c r="D186" s="113">
        <v>1</v>
      </c>
      <c r="H186" s="108">
        <v>183</v>
      </c>
      <c r="I186" s="114" t="s">
        <v>307</v>
      </c>
    </row>
    <row r="187" spans="1:26" ht="34.5" customHeight="1">
      <c r="A187" s="104">
        <v>168</v>
      </c>
      <c r="B187" s="109">
        <v>3</v>
      </c>
      <c r="C187" s="112" t="s">
        <v>116</v>
      </c>
      <c r="D187" s="113">
        <v>1</v>
      </c>
      <c r="H187" s="108">
        <v>184</v>
      </c>
      <c r="I187" s="112" t="s">
        <v>343</v>
      </c>
    </row>
    <row r="188" spans="1:26" ht="34.5" customHeight="1">
      <c r="A188" s="104">
        <v>169</v>
      </c>
      <c r="B188" s="109">
        <v>4</v>
      </c>
      <c r="C188" s="112" t="s">
        <v>117</v>
      </c>
      <c r="D188" s="113">
        <v>1</v>
      </c>
      <c r="H188" s="108">
        <v>185</v>
      </c>
      <c r="I188" s="120" t="s">
        <v>300</v>
      </c>
    </row>
    <row r="189" spans="1:26" ht="34.5" customHeight="1">
      <c r="A189" s="104"/>
      <c r="B189" s="109"/>
      <c r="C189" s="58" t="s">
        <v>23</v>
      </c>
      <c r="D189" s="113"/>
      <c r="H189" s="108">
        <v>186</v>
      </c>
      <c r="I189" s="120" t="s">
        <v>299</v>
      </c>
    </row>
    <row r="190" spans="1:26" ht="34.5" customHeight="1">
      <c r="A190" s="104">
        <v>170</v>
      </c>
      <c r="B190" s="109">
        <v>1</v>
      </c>
      <c r="C190" s="122" t="s">
        <v>83</v>
      </c>
      <c r="D190" s="123">
        <v>1</v>
      </c>
      <c r="E190" s="124"/>
      <c r="F190" s="124"/>
      <c r="G190" s="124"/>
      <c r="H190" s="108">
        <v>187</v>
      </c>
      <c r="I190" s="114" t="s">
        <v>309</v>
      </c>
      <c r="J190" s="124"/>
      <c r="K190" s="124"/>
      <c r="L190" s="124"/>
      <c r="M190" s="124"/>
      <c r="N190" s="124"/>
      <c r="O190" s="124"/>
      <c r="P190" s="124"/>
      <c r="Q190" s="124"/>
      <c r="R190" s="124"/>
      <c r="S190" s="124"/>
      <c r="T190" s="124"/>
      <c r="U190" s="124"/>
      <c r="V190" s="124"/>
      <c r="W190" s="124"/>
      <c r="X190" s="124"/>
      <c r="Y190" s="124"/>
      <c r="Z190" s="124"/>
    </row>
    <row r="191" spans="1:26" ht="34.5" customHeight="1">
      <c r="A191" s="104"/>
      <c r="B191" s="109"/>
      <c r="C191" s="58" t="s">
        <v>26</v>
      </c>
      <c r="D191" s="113"/>
      <c r="H191" s="108">
        <v>188</v>
      </c>
      <c r="I191" s="114" t="s">
        <v>304</v>
      </c>
    </row>
    <row r="192" spans="1:26" ht="34.5" customHeight="1">
      <c r="A192" s="104">
        <v>171</v>
      </c>
      <c r="B192" s="109">
        <v>1</v>
      </c>
      <c r="C192" s="112" t="s">
        <v>294</v>
      </c>
      <c r="D192" s="113">
        <v>1</v>
      </c>
      <c r="H192" s="108">
        <v>189</v>
      </c>
      <c r="I192" s="114" t="s">
        <v>162</v>
      </c>
    </row>
    <row r="193" spans="1:9" ht="34.5" customHeight="1">
      <c r="A193" s="104">
        <v>172</v>
      </c>
      <c r="B193" s="109">
        <v>2</v>
      </c>
      <c r="C193" s="112" t="s">
        <v>338</v>
      </c>
      <c r="D193" s="113">
        <v>1</v>
      </c>
      <c r="H193" s="108">
        <v>190</v>
      </c>
      <c r="I193" s="120" t="s">
        <v>298</v>
      </c>
    </row>
    <row r="194" spans="1:9" ht="34.5" customHeight="1">
      <c r="A194" s="104">
        <v>173</v>
      </c>
      <c r="B194" s="109">
        <v>3</v>
      </c>
      <c r="C194" s="112" t="s">
        <v>87</v>
      </c>
      <c r="D194" s="113">
        <v>1</v>
      </c>
      <c r="H194" s="108">
        <v>191</v>
      </c>
      <c r="I194" s="114" t="s">
        <v>306</v>
      </c>
    </row>
    <row r="195" spans="1:9" ht="57.75" customHeight="1">
      <c r="A195" s="104">
        <v>174</v>
      </c>
      <c r="B195" s="109">
        <v>4</v>
      </c>
      <c r="C195" s="114" t="s">
        <v>89</v>
      </c>
      <c r="D195" s="113">
        <v>1</v>
      </c>
      <c r="E195" s="106">
        <v>1</v>
      </c>
      <c r="H195" s="108">
        <v>192</v>
      </c>
      <c r="I195" s="112" t="s">
        <v>303</v>
      </c>
    </row>
    <row r="196" spans="1:9" ht="34.5" customHeight="1">
      <c r="A196" s="104">
        <v>175</v>
      </c>
      <c r="B196" s="109">
        <v>5</v>
      </c>
      <c r="C196" s="112" t="s">
        <v>293</v>
      </c>
      <c r="D196" s="113">
        <v>1</v>
      </c>
      <c r="H196" s="108">
        <v>193</v>
      </c>
      <c r="I196" s="120" t="s">
        <v>302</v>
      </c>
    </row>
    <row r="197" spans="1:9" ht="33" customHeight="1">
      <c r="A197" s="104"/>
      <c r="B197" s="109"/>
      <c r="C197" s="58" t="s">
        <v>27</v>
      </c>
      <c r="D197" s="113"/>
      <c r="H197" s="108">
        <v>194</v>
      </c>
      <c r="I197" s="114" t="s">
        <v>163</v>
      </c>
    </row>
    <row r="198" spans="1:9" ht="34.5" customHeight="1">
      <c r="A198" s="104">
        <v>176</v>
      </c>
      <c r="B198" s="109">
        <v>1</v>
      </c>
      <c r="C198" s="112" t="s">
        <v>295</v>
      </c>
      <c r="D198" s="113">
        <v>1</v>
      </c>
      <c r="H198" s="108">
        <v>195</v>
      </c>
      <c r="I198" s="120" t="s">
        <v>301</v>
      </c>
    </row>
    <row r="199" spans="1:9" ht="34.5" customHeight="1">
      <c r="A199" s="104"/>
      <c r="B199" s="109"/>
      <c r="C199" s="58" t="s">
        <v>28</v>
      </c>
      <c r="D199" s="113"/>
      <c r="H199" s="108">
        <v>196</v>
      </c>
      <c r="I199" s="114" t="s">
        <v>308</v>
      </c>
    </row>
    <row r="200" spans="1:9" ht="34.5" customHeight="1">
      <c r="A200" s="104">
        <v>177</v>
      </c>
      <c r="B200" s="109">
        <v>1</v>
      </c>
      <c r="C200" s="112" t="s">
        <v>124</v>
      </c>
      <c r="D200" s="113">
        <v>1</v>
      </c>
      <c r="H200" s="108">
        <v>197</v>
      </c>
      <c r="I200" s="112" t="s">
        <v>341</v>
      </c>
    </row>
    <row r="201" spans="1:9" ht="34.5" customHeight="1">
      <c r="A201" s="104">
        <v>178</v>
      </c>
      <c r="B201" s="109">
        <v>2</v>
      </c>
      <c r="C201" s="112" t="s">
        <v>125</v>
      </c>
      <c r="D201" s="113">
        <v>1</v>
      </c>
      <c r="E201" s="106">
        <v>1</v>
      </c>
      <c r="H201" s="108">
        <v>198</v>
      </c>
      <c r="I201" s="114" t="s">
        <v>305</v>
      </c>
    </row>
    <row r="202" spans="1:9" ht="59.25" customHeight="1">
      <c r="A202" s="104"/>
      <c r="B202" s="109"/>
      <c r="C202" s="59" t="s">
        <v>29</v>
      </c>
      <c r="D202" s="113"/>
      <c r="H202" s="108">
        <v>199</v>
      </c>
      <c r="I202" s="112" t="s">
        <v>190</v>
      </c>
    </row>
    <row r="203" spans="1:9" ht="34.5" customHeight="1">
      <c r="A203" s="104">
        <v>179</v>
      </c>
      <c r="B203" s="109">
        <v>1</v>
      </c>
      <c r="C203" s="120" t="s">
        <v>297</v>
      </c>
      <c r="D203" s="113">
        <v>1</v>
      </c>
      <c r="H203" s="108">
        <v>200</v>
      </c>
      <c r="I203" s="112" t="s">
        <v>91</v>
      </c>
    </row>
    <row r="204" spans="1:9" ht="34.5" customHeight="1">
      <c r="A204" s="104">
        <v>180</v>
      </c>
      <c r="B204" s="109">
        <v>2</v>
      </c>
      <c r="C204" s="120" t="s">
        <v>296</v>
      </c>
      <c r="D204" s="113">
        <v>1</v>
      </c>
      <c r="H204" s="108">
        <v>201</v>
      </c>
      <c r="I204" s="114" t="s">
        <v>92</v>
      </c>
    </row>
    <row r="205" spans="1:9" ht="34.5" customHeight="1">
      <c r="A205" s="104">
        <v>181</v>
      </c>
      <c r="B205" s="109">
        <v>3</v>
      </c>
      <c r="C205" s="114" t="s">
        <v>307</v>
      </c>
      <c r="D205" s="113">
        <v>1</v>
      </c>
      <c r="H205" s="108">
        <v>202</v>
      </c>
      <c r="I205" s="112" t="s">
        <v>126</v>
      </c>
    </row>
    <row r="206" spans="1:9" ht="34.5" customHeight="1">
      <c r="A206" s="104">
        <v>182</v>
      </c>
      <c r="B206" s="109">
        <v>4</v>
      </c>
      <c r="C206" s="112" t="s">
        <v>343</v>
      </c>
      <c r="D206" s="113">
        <v>1</v>
      </c>
      <c r="E206" s="108">
        <v>1</v>
      </c>
      <c r="H206" s="108">
        <v>203</v>
      </c>
      <c r="I206" s="112" t="s">
        <v>191</v>
      </c>
    </row>
    <row r="207" spans="1:9" ht="34.5" customHeight="1">
      <c r="A207" s="104">
        <v>183</v>
      </c>
      <c r="B207" s="109">
        <v>5</v>
      </c>
      <c r="C207" s="120" t="s">
        <v>300</v>
      </c>
      <c r="D207" s="113">
        <v>1</v>
      </c>
      <c r="E207" s="108">
        <v>1</v>
      </c>
    </row>
    <row r="208" spans="1:9" ht="34.5" customHeight="1">
      <c r="A208" s="104">
        <v>184</v>
      </c>
      <c r="B208" s="109">
        <v>6</v>
      </c>
      <c r="C208" s="120" t="s">
        <v>299</v>
      </c>
      <c r="D208" s="113">
        <v>1</v>
      </c>
    </row>
    <row r="209" spans="1:5" ht="41.25" customHeight="1">
      <c r="A209" s="104">
        <v>185</v>
      </c>
      <c r="B209" s="109">
        <v>7</v>
      </c>
      <c r="C209" s="114" t="s">
        <v>309</v>
      </c>
      <c r="D209" s="113">
        <v>1</v>
      </c>
    </row>
    <row r="210" spans="1:5" ht="34.5" customHeight="1">
      <c r="A210" s="104">
        <v>186</v>
      </c>
      <c r="B210" s="109">
        <v>8</v>
      </c>
      <c r="C210" s="114" t="s">
        <v>304</v>
      </c>
      <c r="D210" s="113">
        <v>1</v>
      </c>
      <c r="E210" s="108">
        <v>1</v>
      </c>
    </row>
    <row r="211" spans="1:5" ht="34.5" customHeight="1">
      <c r="A211" s="104">
        <v>187</v>
      </c>
      <c r="B211" s="109">
        <v>9</v>
      </c>
      <c r="C211" s="114" t="s">
        <v>162</v>
      </c>
      <c r="D211" s="113">
        <v>1</v>
      </c>
      <c r="E211" s="108">
        <v>1</v>
      </c>
    </row>
    <row r="212" spans="1:5" ht="34.5" customHeight="1">
      <c r="A212" s="104">
        <v>188</v>
      </c>
      <c r="B212" s="109">
        <v>10</v>
      </c>
      <c r="C212" s="120" t="s">
        <v>298</v>
      </c>
      <c r="D212" s="113">
        <v>1</v>
      </c>
      <c r="E212" s="108">
        <v>1</v>
      </c>
    </row>
    <row r="213" spans="1:5" ht="34.5" customHeight="1">
      <c r="A213" s="104">
        <v>189</v>
      </c>
      <c r="B213" s="109">
        <v>11</v>
      </c>
      <c r="C213" s="114" t="s">
        <v>306</v>
      </c>
      <c r="D213" s="113">
        <v>1</v>
      </c>
      <c r="E213" s="108">
        <v>1</v>
      </c>
    </row>
    <row r="214" spans="1:5" ht="34.5" customHeight="1">
      <c r="A214" s="104">
        <v>190</v>
      </c>
      <c r="B214" s="109">
        <v>12</v>
      </c>
      <c r="C214" s="112" t="s">
        <v>303</v>
      </c>
      <c r="D214" s="113">
        <v>1</v>
      </c>
      <c r="E214" s="108">
        <v>1</v>
      </c>
    </row>
    <row r="215" spans="1:5" ht="34.5" customHeight="1">
      <c r="A215" s="104">
        <v>191</v>
      </c>
      <c r="B215" s="109">
        <v>13</v>
      </c>
      <c r="C215" s="120" t="s">
        <v>302</v>
      </c>
      <c r="D215" s="113">
        <v>1</v>
      </c>
    </row>
    <row r="216" spans="1:5" ht="34.5" customHeight="1">
      <c r="A216" s="104">
        <v>192</v>
      </c>
      <c r="B216" s="109">
        <v>14</v>
      </c>
      <c r="C216" s="114" t="s">
        <v>163</v>
      </c>
      <c r="D216" s="113">
        <v>1</v>
      </c>
      <c r="E216" s="108">
        <v>1</v>
      </c>
    </row>
    <row r="217" spans="1:5" ht="34.5" customHeight="1">
      <c r="A217" s="104">
        <v>193</v>
      </c>
      <c r="B217" s="109">
        <v>15</v>
      </c>
      <c r="C217" s="120" t="s">
        <v>301</v>
      </c>
      <c r="D217" s="113">
        <v>1</v>
      </c>
    </row>
    <row r="218" spans="1:5" ht="34.5" customHeight="1">
      <c r="A218" s="104">
        <v>194</v>
      </c>
      <c r="B218" s="109">
        <v>16</v>
      </c>
      <c r="C218" s="114" t="s">
        <v>308</v>
      </c>
      <c r="D218" s="113">
        <v>1</v>
      </c>
    </row>
    <row r="219" spans="1:5" ht="34.5" customHeight="1">
      <c r="A219" s="104">
        <v>195</v>
      </c>
      <c r="B219" s="109">
        <v>17</v>
      </c>
      <c r="C219" s="112" t="s">
        <v>341</v>
      </c>
      <c r="D219" s="113">
        <v>1</v>
      </c>
    </row>
    <row r="220" spans="1:5" ht="34.5" customHeight="1">
      <c r="A220" s="104">
        <v>196</v>
      </c>
      <c r="B220" s="109">
        <v>18</v>
      </c>
      <c r="C220" s="114" t="s">
        <v>305</v>
      </c>
      <c r="D220" s="113">
        <v>1</v>
      </c>
    </row>
    <row r="221" spans="1:5" ht="34.5" customHeight="1">
      <c r="A221" s="104">
        <v>197</v>
      </c>
      <c r="B221" s="109">
        <v>19</v>
      </c>
      <c r="C221" s="112" t="s">
        <v>190</v>
      </c>
      <c r="D221" s="113">
        <v>1</v>
      </c>
    </row>
    <row r="222" spans="1:5" ht="34.5" customHeight="1">
      <c r="A222" s="104"/>
      <c r="B222" s="109"/>
      <c r="C222" s="58" t="s">
        <v>30</v>
      </c>
      <c r="D222" s="113"/>
    </row>
    <row r="223" spans="1:5" ht="34.5" customHeight="1">
      <c r="A223" s="104">
        <v>198</v>
      </c>
      <c r="B223" s="109">
        <v>1</v>
      </c>
      <c r="C223" s="112" t="s">
        <v>91</v>
      </c>
      <c r="D223" s="113">
        <v>1</v>
      </c>
      <c r="E223" s="108">
        <v>1</v>
      </c>
    </row>
    <row r="224" spans="1:5" ht="34.5" customHeight="1">
      <c r="A224" s="104">
        <v>199</v>
      </c>
      <c r="B224" s="109">
        <v>2</v>
      </c>
      <c r="C224" s="114" t="s">
        <v>92</v>
      </c>
      <c r="D224" s="113">
        <v>1</v>
      </c>
    </row>
    <row r="225" spans="1:5" ht="34.5" customHeight="1">
      <c r="A225" s="104">
        <v>200</v>
      </c>
      <c r="B225" s="109">
        <v>3</v>
      </c>
      <c r="C225" s="112" t="s">
        <v>126</v>
      </c>
      <c r="D225" s="113">
        <v>1</v>
      </c>
    </row>
    <row r="226" spans="1:5" ht="42.75" customHeight="1">
      <c r="A226" s="104">
        <v>201</v>
      </c>
      <c r="B226" s="109">
        <v>4</v>
      </c>
      <c r="C226" s="112" t="s">
        <v>191</v>
      </c>
      <c r="D226" s="113">
        <v>1</v>
      </c>
    </row>
    <row r="227" spans="1:5" ht="34.5" customHeight="1">
      <c r="A227" s="104"/>
      <c r="B227" s="105"/>
      <c r="D227" s="106"/>
      <c r="E227" s="108">
        <v>1</v>
      </c>
    </row>
    <row r="228" spans="1:5" ht="34.5" customHeight="1">
      <c r="A228" s="104"/>
      <c r="B228" s="105"/>
      <c r="D228" s="106"/>
    </row>
    <row r="229" spans="1:5" ht="34.5" customHeight="1">
      <c r="A229" s="104"/>
      <c r="B229" s="105"/>
      <c r="D229" s="106"/>
    </row>
    <row r="230" spans="1:5" ht="34.5" customHeight="1">
      <c r="A230" s="104"/>
      <c r="B230" s="105"/>
      <c r="D230" s="106"/>
    </row>
    <row r="231" spans="1:5" ht="34.5" customHeight="1">
      <c r="A231" s="104"/>
      <c r="B231" s="105"/>
      <c r="D231" s="106"/>
    </row>
    <row r="232" spans="1:5" ht="34.5" customHeight="1">
      <c r="A232" s="104"/>
      <c r="B232" s="105"/>
      <c r="D232" s="106"/>
    </row>
    <row r="233" spans="1:5" ht="34.5" customHeight="1">
      <c r="A233" s="104"/>
      <c r="B233" s="105"/>
      <c r="D233" s="106"/>
      <c r="E233" s="108">
        <v>1</v>
      </c>
    </row>
    <row r="234" spans="1:5" ht="34.5" customHeight="1">
      <c r="A234" s="104"/>
      <c r="B234" s="105"/>
      <c r="D234" s="106"/>
    </row>
    <row r="235" spans="1:5" ht="34.5" customHeight="1">
      <c r="A235" s="104"/>
      <c r="B235" s="105"/>
      <c r="D235" s="106"/>
    </row>
    <row r="236" spans="1:5" ht="34.5" customHeight="1">
      <c r="A236" s="104"/>
      <c r="B236" s="105"/>
      <c r="D236" s="106"/>
    </row>
    <row r="237" spans="1:5" ht="34.5" customHeight="1">
      <c r="A237" s="104"/>
      <c r="B237" s="105"/>
      <c r="D237" s="106"/>
    </row>
    <row r="238" spans="1:5" ht="34.5" customHeight="1">
      <c r="A238" s="104"/>
      <c r="B238" s="105"/>
      <c r="D238" s="106"/>
    </row>
    <row r="239" spans="1:5" ht="34.5" customHeight="1">
      <c r="A239" s="104"/>
      <c r="B239" s="105"/>
      <c r="D239" s="106"/>
    </row>
    <row r="240" spans="1:5" ht="34.5" customHeight="1">
      <c r="A240" s="104"/>
      <c r="B240" s="105"/>
      <c r="D240" s="106"/>
      <c r="E240" s="108">
        <v>1</v>
      </c>
    </row>
    <row r="241" spans="1:5" ht="34.5" customHeight="1">
      <c r="A241" s="104"/>
      <c r="B241" s="105"/>
      <c r="D241" s="106"/>
      <c r="E241" s="108">
        <v>1</v>
      </c>
    </row>
    <row r="242" spans="1:5" ht="34.5" customHeight="1">
      <c r="A242" s="104"/>
      <c r="B242" s="105"/>
      <c r="D242" s="106"/>
    </row>
    <row r="243" spans="1:5" ht="34.5" customHeight="1">
      <c r="A243" s="104"/>
      <c r="B243" s="105"/>
      <c r="D243" s="106"/>
      <c r="E243" s="108">
        <v>1</v>
      </c>
    </row>
    <row r="244" spans="1:5" ht="34.5" customHeight="1">
      <c r="A244" s="104"/>
      <c r="B244" s="105"/>
      <c r="D244" s="106"/>
    </row>
    <row r="245" spans="1:5" ht="34.5" customHeight="1">
      <c r="A245" s="104"/>
      <c r="B245" s="105"/>
      <c r="D245" s="106"/>
    </row>
    <row r="246" spans="1:5" ht="34.5" customHeight="1">
      <c r="A246" s="104"/>
      <c r="B246" s="105"/>
      <c r="D246" s="106"/>
    </row>
    <row r="247" spans="1:5" ht="34.5" customHeight="1">
      <c r="A247" s="104"/>
      <c r="B247" s="105"/>
      <c r="D247" s="106"/>
    </row>
    <row r="248" spans="1:5" ht="34.5" customHeight="1">
      <c r="A248" s="104"/>
      <c r="B248" s="105"/>
      <c r="D248" s="106"/>
    </row>
    <row r="249" spans="1:5" ht="34.5" customHeight="1">
      <c r="A249" s="104"/>
      <c r="B249" s="105"/>
      <c r="D249" s="106"/>
    </row>
    <row r="250" spans="1:5" ht="34.5" customHeight="1">
      <c r="A250" s="104"/>
      <c r="B250" s="105"/>
      <c r="D250" s="106"/>
    </row>
    <row r="251" spans="1:5" ht="34.5" customHeight="1">
      <c r="A251" s="104"/>
      <c r="B251" s="105"/>
      <c r="D251" s="106"/>
    </row>
    <row r="252" spans="1:5" ht="34.5" customHeight="1">
      <c r="A252" s="104"/>
      <c r="B252" s="105"/>
      <c r="D252" s="106"/>
    </row>
    <row r="253" spans="1:5" ht="34.5" customHeight="1">
      <c r="A253" s="104"/>
      <c r="B253" s="105"/>
      <c r="D253" s="106"/>
    </row>
    <row r="254" spans="1:5" ht="34.5" customHeight="1">
      <c r="A254" s="104"/>
      <c r="B254" s="105"/>
      <c r="D254" s="106"/>
    </row>
    <row r="255" spans="1:5" ht="34.5" customHeight="1">
      <c r="A255" s="104"/>
      <c r="B255" s="105"/>
      <c r="D255" s="106"/>
    </row>
    <row r="256" spans="1:5" ht="34.5" customHeight="1">
      <c r="A256" s="104"/>
      <c r="B256" s="105"/>
      <c r="D256" s="106"/>
    </row>
    <row r="257" spans="1:4" ht="34.5" customHeight="1">
      <c r="A257" s="104"/>
      <c r="B257" s="105"/>
      <c r="D257" s="106"/>
    </row>
    <row r="258" spans="1:4" ht="34.5" customHeight="1">
      <c r="A258" s="104"/>
      <c r="B258" s="105"/>
      <c r="D258" s="106"/>
    </row>
    <row r="259" spans="1:4" ht="34.5" customHeight="1">
      <c r="A259" s="104"/>
      <c r="B259" s="105"/>
      <c r="D259" s="106"/>
    </row>
    <row r="260" spans="1:4" ht="18" customHeight="1">
      <c r="A260" s="104"/>
      <c r="B260" s="105"/>
      <c r="D260" s="106"/>
    </row>
    <row r="261" spans="1:4" ht="18" customHeight="1">
      <c r="A261" s="104"/>
      <c r="B261" s="105"/>
      <c r="C261" s="125"/>
      <c r="D261" s="106"/>
    </row>
    <row r="262" spans="1:4" ht="18" customHeight="1">
      <c r="A262" s="104"/>
      <c r="B262" s="105"/>
      <c r="D262" s="106"/>
    </row>
    <row r="263" spans="1:4" ht="18" customHeight="1">
      <c r="A263" s="104"/>
      <c r="B263" s="105"/>
      <c r="D263" s="106"/>
    </row>
    <row r="264" spans="1:4" ht="18" customHeight="1">
      <c r="A264" s="104"/>
      <c r="B264" s="105"/>
      <c r="D264" s="106"/>
    </row>
    <row r="265" spans="1:4" ht="18" customHeight="1">
      <c r="A265" s="104"/>
      <c r="B265" s="105"/>
      <c r="D265" s="106"/>
    </row>
    <row r="266" spans="1:4" ht="18" customHeight="1">
      <c r="A266" s="104"/>
      <c r="B266" s="105"/>
      <c r="D266" s="106"/>
    </row>
    <row r="267" spans="1:4" ht="18" customHeight="1">
      <c r="A267" s="104"/>
      <c r="B267" s="105"/>
      <c r="D267" s="106"/>
    </row>
    <row r="268" spans="1:4" ht="18" customHeight="1">
      <c r="A268" s="104"/>
      <c r="B268" s="105"/>
      <c r="D268" s="106"/>
    </row>
    <row r="269" spans="1:4" ht="18" customHeight="1">
      <c r="A269" s="104"/>
      <c r="B269" s="105"/>
      <c r="D269" s="106"/>
    </row>
    <row r="270" spans="1:4" ht="18" customHeight="1">
      <c r="A270" s="104"/>
      <c r="B270" s="105"/>
      <c r="D270" s="106"/>
    </row>
    <row r="271" spans="1:4" ht="18" customHeight="1">
      <c r="A271" s="104"/>
      <c r="B271" s="105"/>
      <c r="D271" s="106"/>
    </row>
    <row r="272" spans="1:4" ht="18" customHeight="1">
      <c r="A272" s="104"/>
      <c r="B272" s="105"/>
      <c r="D272" s="106"/>
    </row>
    <row r="273" spans="1:4" ht="18" customHeight="1">
      <c r="A273" s="104"/>
      <c r="B273" s="105"/>
      <c r="D273" s="106"/>
    </row>
    <row r="274" spans="1:4" ht="18" customHeight="1">
      <c r="A274" s="104"/>
      <c r="B274" s="105"/>
      <c r="D274" s="106"/>
    </row>
    <row r="275" spans="1:4" ht="18" customHeight="1">
      <c r="A275" s="104"/>
      <c r="B275" s="105"/>
      <c r="D275" s="106"/>
    </row>
    <row r="276" spans="1:4" ht="18" customHeight="1">
      <c r="A276" s="104"/>
      <c r="B276" s="105"/>
      <c r="D276" s="106"/>
    </row>
    <row r="277" spans="1:4" ht="18" customHeight="1">
      <c r="A277" s="104"/>
      <c r="B277" s="105"/>
      <c r="D277" s="106"/>
    </row>
    <row r="278" spans="1:4" ht="18" customHeight="1">
      <c r="A278" s="104"/>
      <c r="B278" s="105"/>
      <c r="D278" s="106"/>
    </row>
    <row r="279" spans="1:4" ht="18" customHeight="1">
      <c r="A279" s="104"/>
      <c r="B279" s="105"/>
      <c r="D279" s="106"/>
    </row>
    <row r="280" spans="1:4" ht="18" customHeight="1">
      <c r="A280" s="104"/>
      <c r="B280" s="105"/>
      <c r="D280" s="106"/>
    </row>
    <row r="281" spans="1:4" ht="18" customHeight="1">
      <c r="A281" s="104"/>
      <c r="B281" s="105"/>
      <c r="D281" s="106"/>
    </row>
    <row r="282" spans="1:4" ht="18" customHeight="1">
      <c r="A282" s="104"/>
      <c r="B282" s="105"/>
      <c r="D282" s="106"/>
    </row>
    <row r="283" spans="1:4" ht="18" customHeight="1">
      <c r="A283" s="104"/>
      <c r="B283" s="105"/>
      <c r="D283" s="106"/>
    </row>
    <row r="284" spans="1:4" ht="18" customHeight="1">
      <c r="A284" s="104"/>
      <c r="B284" s="105"/>
      <c r="D284" s="106"/>
    </row>
    <row r="285" spans="1:4" ht="18" customHeight="1">
      <c r="A285" s="104"/>
      <c r="B285" s="105"/>
      <c r="D285" s="106"/>
    </row>
    <row r="286" spans="1:4" ht="18" customHeight="1">
      <c r="A286" s="104"/>
      <c r="B286" s="105"/>
      <c r="D286" s="106"/>
    </row>
    <row r="287" spans="1:4" ht="18" customHeight="1">
      <c r="A287" s="104"/>
      <c r="B287" s="105"/>
      <c r="D287" s="106"/>
    </row>
    <row r="288" spans="1:4" ht="18" customHeight="1">
      <c r="A288" s="104"/>
      <c r="B288" s="105"/>
      <c r="D288" s="106"/>
    </row>
    <row r="289" spans="1:4" ht="18" customHeight="1">
      <c r="A289" s="104"/>
      <c r="B289" s="105"/>
      <c r="D289" s="106"/>
    </row>
    <row r="290" spans="1:4" ht="18" customHeight="1">
      <c r="A290" s="104"/>
      <c r="B290" s="105"/>
      <c r="D290" s="106"/>
    </row>
    <row r="291" spans="1:4" ht="18" customHeight="1">
      <c r="A291" s="104"/>
      <c r="B291" s="105"/>
      <c r="D291" s="106"/>
    </row>
    <row r="292" spans="1:4" ht="18" customHeight="1">
      <c r="A292" s="104"/>
      <c r="B292" s="105"/>
      <c r="D292" s="106"/>
    </row>
    <row r="293" spans="1:4" ht="18" customHeight="1">
      <c r="A293" s="104"/>
      <c r="B293" s="105"/>
      <c r="D293" s="106"/>
    </row>
    <row r="294" spans="1:4" ht="18" customHeight="1">
      <c r="A294" s="104"/>
      <c r="B294" s="105"/>
      <c r="D294" s="106"/>
    </row>
    <row r="295" spans="1:4" ht="18" customHeight="1">
      <c r="A295" s="104"/>
      <c r="B295" s="105"/>
      <c r="D295" s="106"/>
    </row>
    <row r="296" spans="1:4" ht="18" customHeight="1">
      <c r="A296" s="104"/>
      <c r="B296" s="105"/>
      <c r="D296" s="106"/>
    </row>
    <row r="297" spans="1:4" ht="18" customHeight="1">
      <c r="A297" s="104"/>
      <c r="B297" s="105"/>
      <c r="D297" s="106"/>
    </row>
    <row r="298" spans="1:4" ht="18" customHeight="1">
      <c r="A298" s="104"/>
      <c r="B298" s="105"/>
      <c r="D298" s="106"/>
    </row>
    <row r="299" spans="1:4" ht="18" customHeight="1">
      <c r="A299" s="104"/>
      <c r="B299" s="105"/>
      <c r="D299" s="106"/>
    </row>
    <row r="300" spans="1:4" ht="18" customHeight="1">
      <c r="A300" s="104"/>
      <c r="B300" s="105"/>
      <c r="D300" s="106"/>
    </row>
    <row r="301" spans="1:4" ht="18" customHeight="1">
      <c r="A301" s="104"/>
      <c r="B301" s="105"/>
      <c r="D301" s="106"/>
    </row>
    <row r="302" spans="1:4" ht="18" customHeight="1">
      <c r="A302" s="104"/>
      <c r="B302" s="105"/>
      <c r="D302" s="106"/>
    </row>
    <row r="303" spans="1:4" ht="18" customHeight="1">
      <c r="A303" s="104"/>
      <c r="B303" s="105"/>
      <c r="D303" s="106"/>
    </row>
    <row r="304" spans="1:4" ht="18" customHeight="1">
      <c r="A304" s="104"/>
      <c r="B304" s="105"/>
      <c r="D304" s="106"/>
    </row>
    <row r="305" spans="1:4" ht="18" customHeight="1">
      <c r="A305" s="104"/>
      <c r="B305" s="105"/>
      <c r="D305" s="106"/>
    </row>
    <row r="306" spans="1:4" ht="18" customHeight="1">
      <c r="A306" s="104"/>
      <c r="B306" s="105"/>
      <c r="D306" s="106"/>
    </row>
    <row r="307" spans="1:4" ht="18" customHeight="1">
      <c r="A307" s="104"/>
      <c r="B307" s="105"/>
      <c r="D307" s="106"/>
    </row>
    <row r="308" spans="1:4" ht="18" customHeight="1">
      <c r="A308" s="104"/>
      <c r="B308" s="105"/>
      <c r="D308" s="106"/>
    </row>
    <row r="309" spans="1:4" ht="18" customHeight="1">
      <c r="A309" s="104"/>
      <c r="B309" s="105"/>
      <c r="D309" s="106"/>
    </row>
    <row r="310" spans="1:4" ht="18" customHeight="1">
      <c r="A310" s="104"/>
      <c r="B310" s="105"/>
      <c r="D310" s="106"/>
    </row>
    <row r="311" spans="1:4" ht="18" customHeight="1">
      <c r="A311" s="104"/>
      <c r="B311" s="105"/>
      <c r="D311" s="106"/>
    </row>
    <row r="312" spans="1:4" ht="18" customHeight="1">
      <c r="A312" s="104"/>
      <c r="B312" s="105"/>
      <c r="D312" s="106"/>
    </row>
    <row r="313" spans="1:4" ht="18" customHeight="1">
      <c r="A313" s="104"/>
      <c r="B313" s="105"/>
      <c r="D313" s="106"/>
    </row>
    <row r="314" spans="1:4" ht="18" customHeight="1">
      <c r="A314" s="104"/>
      <c r="B314" s="105"/>
      <c r="D314" s="106"/>
    </row>
    <row r="315" spans="1:4" ht="18" customHeight="1">
      <c r="A315" s="104"/>
      <c r="B315" s="105"/>
      <c r="D315" s="106"/>
    </row>
    <row r="316" spans="1:4" ht="18" customHeight="1">
      <c r="A316" s="104"/>
      <c r="B316" s="105"/>
      <c r="D316" s="106"/>
    </row>
    <row r="317" spans="1:4" ht="18" customHeight="1">
      <c r="A317" s="104"/>
      <c r="B317" s="105"/>
      <c r="D317" s="106"/>
    </row>
    <row r="318" spans="1:4" ht="18" customHeight="1">
      <c r="A318" s="104"/>
      <c r="B318" s="105"/>
      <c r="D318" s="106"/>
    </row>
    <row r="319" spans="1:4" ht="18" customHeight="1">
      <c r="A319" s="104"/>
      <c r="B319" s="105"/>
      <c r="D319" s="106"/>
    </row>
    <row r="320" spans="1:4" ht="18" customHeight="1">
      <c r="A320" s="104"/>
      <c r="B320" s="105"/>
      <c r="D320" s="106"/>
    </row>
    <row r="321" spans="1:4" ht="18" customHeight="1">
      <c r="A321" s="104"/>
      <c r="B321" s="105"/>
      <c r="D321" s="106"/>
    </row>
    <row r="322" spans="1:4" ht="18" customHeight="1">
      <c r="A322" s="104"/>
      <c r="B322" s="105"/>
      <c r="D322" s="106"/>
    </row>
    <row r="323" spans="1:4" ht="18" customHeight="1">
      <c r="A323" s="104"/>
      <c r="B323" s="105"/>
      <c r="D323" s="106"/>
    </row>
    <row r="324" spans="1:4" ht="18" customHeight="1">
      <c r="A324" s="104"/>
      <c r="B324" s="105"/>
      <c r="D324" s="106"/>
    </row>
    <row r="325" spans="1:4" ht="18" customHeight="1">
      <c r="A325" s="104"/>
      <c r="B325" s="105"/>
      <c r="D325" s="106"/>
    </row>
    <row r="326" spans="1:4" ht="18" customHeight="1">
      <c r="A326" s="104"/>
      <c r="B326" s="105"/>
      <c r="D326" s="106"/>
    </row>
    <row r="327" spans="1:4" ht="18" customHeight="1">
      <c r="A327" s="104"/>
      <c r="B327" s="105"/>
      <c r="D327" s="106"/>
    </row>
    <row r="328" spans="1:4" ht="18" customHeight="1">
      <c r="A328" s="104"/>
      <c r="B328" s="105"/>
      <c r="D328" s="106"/>
    </row>
    <row r="329" spans="1:4" ht="18" customHeight="1">
      <c r="A329" s="104"/>
      <c r="B329" s="105"/>
      <c r="D329" s="106"/>
    </row>
    <row r="330" spans="1:4" ht="18" customHeight="1">
      <c r="A330" s="104"/>
      <c r="B330" s="105"/>
      <c r="D330" s="106"/>
    </row>
    <row r="331" spans="1:4" ht="18" customHeight="1">
      <c r="A331" s="104"/>
      <c r="B331" s="105"/>
      <c r="D331" s="106"/>
    </row>
    <row r="332" spans="1:4" ht="18" customHeight="1">
      <c r="A332" s="104"/>
      <c r="B332" s="105"/>
      <c r="D332" s="106"/>
    </row>
    <row r="333" spans="1:4" ht="18" customHeight="1">
      <c r="A333" s="104"/>
      <c r="B333" s="105"/>
      <c r="D333" s="106"/>
    </row>
    <row r="334" spans="1:4" ht="18" customHeight="1">
      <c r="A334" s="104"/>
      <c r="B334" s="105"/>
      <c r="D334" s="106"/>
    </row>
    <row r="335" spans="1:4" ht="18" customHeight="1">
      <c r="A335" s="104"/>
      <c r="B335" s="105"/>
      <c r="D335" s="106"/>
    </row>
    <row r="336" spans="1:4" ht="18" customHeight="1">
      <c r="A336" s="104"/>
      <c r="B336" s="105"/>
      <c r="D336" s="106"/>
    </row>
    <row r="337" spans="1:4" ht="18" customHeight="1">
      <c r="A337" s="104"/>
      <c r="B337" s="105"/>
      <c r="D337" s="106"/>
    </row>
    <row r="338" spans="1:4" ht="18" customHeight="1">
      <c r="A338" s="104"/>
      <c r="B338" s="105"/>
      <c r="D338" s="106"/>
    </row>
    <row r="339" spans="1:4" ht="18" customHeight="1">
      <c r="A339" s="104"/>
      <c r="B339" s="105"/>
      <c r="D339" s="106"/>
    </row>
    <row r="340" spans="1:4" ht="18" customHeight="1">
      <c r="A340" s="104"/>
      <c r="B340" s="105"/>
      <c r="D340" s="106"/>
    </row>
    <row r="341" spans="1:4" ht="18" customHeight="1">
      <c r="A341" s="104"/>
      <c r="B341" s="105"/>
      <c r="D341" s="106"/>
    </row>
    <row r="342" spans="1:4" ht="18" customHeight="1">
      <c r="A342" s="104"/>
      <c r="B342" s="105"/>
      <c r="D342" s="106"/>
    </row>
    <row r="343" spans="1:4" ht="18" customHeight="1">
      <c r="A343" s="104"/>
      <c r="B343" s="105"/>
      <c r="D343" s="106"/>
    </row>
    <row r="344" spans="1:4" ht="18" customHeight="1">
      <c r="A344" s="104"/>
      <c r="B344" s="105"/>
      <c r="D344" s="106"/>
    </row>
    <row r="345" spans="1:4" ht="18" customHeight="1">
      <c r="A345" s="104"/>
      <c r="B345" s="105"/>
      <c r="D345" s="106"/>
    </row>
    <row r="346" spans="1:4" ht="18" customHeight="1">
      <c r="A346" s="104"/>
      <c r="B346" s="105"/>
      <c r="D346" s="106"/>
    </row>
    <row r="347" spans="1:4" ht="18" customHeight="1">
      <c r="A347" s="104"/>
      <c r="B347" s="105"/>
      <c r="D347" s="106"/>
    </row>
    <row r="348" spans="1:4" ht="18" customHeight="1">
      <c r="A348" s="104"/>
      <c r="B348" s="105"/>
      <c r="D348" s="106"/>
    </row>
    <row r="349" spans="1:4" ht="18" customHeight="1">
      <c r="A349" s="104"/>
      <c r="B349" s="105"/>
      <c r="D349" s="106"/>
    </row>
    <row r="350" spans="1:4" ht="18" customHeight="1">
      <c r="A350" s="104"/>
      <c r="B350" s="105"/>
      <c r="D350" s="106"/>
    </row>
    <row r="351" spans="1:4" ht="18" customHeight="1">
      <c r="A351" s="104"/>
      <c r="B351" s="105"/>
      <c r="D351" s="106"/>
    </row>
    <row r="352" spans="1:4" ht="18" customHeight="1">
      <c r="A352" s="104"/>
      <c r="B352" s="105"/>
      <c r="D352" s="106"/>
    </row>
    <row r="353" spans="1:4" ht="18" customHeight="1">
      <c r="A353" s="104"/>
      <c r="B353" s="105"/>
      <c r="D353" s="106"/>
    </row>
    <row r="354" spans="1:4" ht="18" customHeight="1">
      <c r="A354" s="104"/>
      <c r="B354" s="105"/>
      <c r="D354" s="106"/>
    </row>
    <row r="355" spans="1:4" ht="18" customHeight="1">
      <c r="A355" s="104"/>
      <c r="B355" s="105"/>
      <c r="D355" s="106"/>
    </row>
    <row r="356" spans="1:4" ht="18" customHeight="1">
      <c r="A356" s="104"/>
      <c r="B356" s="105"/>
      <c r="D356" s="106"/>
    </row>
    <row r="357" spans="1:4" ht="18" customHeight="1">
      <c r="A357" s="104"/>
      <c r="B357" s="105"/>
      <c r="D357" s="106"/>
    </row>
    <row r="358" spans="1:4" ht="18" customHeight="1">
      <c r="A358" s="104"/>
      <c r="B358" s="105"/>
      <c r="D358" s="106"/>
    </row>
    <row r="359" spans="1:4" ht="18" customHeight="1">
      <c r="A359" s="104"/>
      <c r="B359" s="105"/>
      <c r="D359" s="106"/>
    </row>
    <row r="360" spans="1:4" ht="18" customHeight="1">
      <c r="A360" s="104"/>
      <c r="B360" s="105"/>
      <c r="D360" s="106"/>
    </row>
    <row r="361" spans="1:4" ht="18" customHeight="1">
      <c r="A361" s="104"/>
      <c r="B361" s="105"/>
      <c r="D361" s="106"/>
    </row>
    <row r="362" spans="1:4" ht="18" customHeight="1">
      <c r="A362" s="104"/>
      <c r="B362" s="105"/>
      <c r="D362" s="106"/>
    </row>
    <row r="363" spans="1:4" ht="18" customHeight="1">
      <c r="A363" s="104"/>
      <c r="B363" s="105"/>
      <c r="D363" s="106"/>
    </row>
    <row r="364" spans="1:4" ht="18" customHeight="1">
      <c r="A364" s="104"/>
      <c r="B364" s="105"/>
      <c r="D364" s="106"/>
    </row>
    <row r="365" spans="1:4" ht="18" customHeight="1">
      <c r="A365" s="104"/>
      <c r="B365" s="105"/>
      <c r="D365" s="106"/>
    </row>
    <row r="366" spans="1:4" ht="18" customHeight="1">
      <c r="A366" s="104"/>
      <c r="B366" s="105"/>
      <c r="D366" s="106"/>
    </row>
    <row r="367" spans="1:4" ht="18" customHeight="1">
      <c r="A367" s="104"/>
      <c r="B367" s="105"/>
      <c r="D367" s="106"/>
    </row>
    <row r="368" spans="1:4" ht="18" customHeight="1">
      <c r="A368" s="104"/>
      <c r="B368" s="105"/>
      <c r="D368" s="106"/>
    </row>
    <row r="369" spans="1:4" ht="18" customHeight="1">
      <c r="A369" s="104"/>
      <c r="B369" s="105"/>
      <c r="D369" s="106"/>
    </row>
    <row r="370" spans="1:4" ht="18" customHeight="1">
      <c r="A370" s="104"/>
      <c r="B370" s="105"/>
      <c r="D370" s="106"/>
    </row>
    <row r="371" spans="1:4" ht="18" customHeight="1">
      <c r="A371" s="104"/>
      <c r="B371" s="105"/>
      <c r="D371" s="106"/>
    </row>
    <row r="372" spans="1:4" ht="18" customHeight="1">
      <c r="A372" s="104"/>
      <c r="B372" s="105"/>
      <c r="D372" s="106"/>
    </row>
    <row r="373" spans="1:4" ht="18" customHeight="1">
      <c r="A373" s="104"/>
      <c r="B373" s="105"/>
      <c r="D373" s="106"/>
    </row>
    <row r="374" spans="1:4" ht="18" customHeight="1">
      <c r="A374" s="104"/>
      <c r="B374" s="105"/>
      <c r="D374" s="106"/>
    </row>
    <row r="375" spans="1:4" ht="18" customHeight="1">
      <c r="A375" s="104"/>
      <c r="B375" s="105"/>
      <c r="D375" s="106"/>
    </row>
    <row r="376" spans="1:4" ht="18" customHeight="1">
      <c r="A376" s="104"/>
      <c r="B376" s="105"/>
      <c r="D376" s="106"/>
    </row>
    <row r="377" spans="1:4" ht="18" customHeight="1">
      <c r="A377" s="104"/>
      <c r="B377" s="105"/>
      <c r="D377" s="106"/>
    </row>
    <row r="378" spans="1:4" ht="18" customHeight="1">
      <c r="A378" s="104"/>
      <c r="B378" s="105"/>
      <c r="D378" s="106"/>
    </row>
    <row r="379" spans="1:4" ht="18" customHeight="1">
      <c r="A379" s="104"/>
      <c r="B379" s="105"/>
      <c r="D379" s="106"/>
    </row>
    <row r="380" spans="1:4" ht="18" customHeight="1">
      <c r="A380" s="104"/>
      <c r="B380" s="105"/>
      <c r="D380" s="106"/>
    </row>
    <row r="381" spans="1:4" ht="18" customHeight="1">
      <c r="A381" s="104"/>
      <c r="B381" s="105"/>
      <c r="D381" s="106"/>
    </row>
    <row r="382" spans="1:4" ht="18" customHeight="1">
      <c r="A382" s="104"/>
      <c r="B382" s="105"/>
      <c r="D382" s="106"/>
    </row>
    <row r="383" spans="1:4" ht="18" customHeight="1">
      <c r="A383" s="104"/>
      <c r="B383" s="105"/>
      <c r="D383" s="106"/>
    </row>
    <row r="384" spans="1:4" ht="18" customHeight="1">
      <c r="A384" s="104"/>
      <c r="B384" s="105"/>
      <c r="D384" s="106"/>
    </row>
    <row r="385" spans="1:4" ht="18" customHeight="1">
      <c r="A385" s="104"/>
      <c r="B385" s="105"/>
      <c r="D385" s="106"/>
    </row>
    <row r="386" spans="1:4" ht="18" customHeight="1">
      <c r="A386" s="104"/>
      <c r="B386" s="105"/>
      <c r="D386" s="106"/>
    </row>
    <row r="387" spans="1:4" ht="18" customHeight="1">
      <c r="A387" s="104"/>
      <c r="B387" s="105"/>
      <c r="D387" s="106"/>
    </row>
    <row r="388" spans="1:4" ht="18" customHeight="1">
      <c r="A388" s="104"/>
      <c r="B388" s="105"/>
      <c r="D388" s="106"/>
    </row>
    <row r="389" spans="1:4" ht="18" customHeight="1">
      <c r="A389" s="104"/>
      <c r="B389" s="105"/>
      <c r="D389" s="106"/>
    </row>
    <row r="390" spans="1:4" ht="18" customHeight="1">
      <c r="A390" s="104"/>
      <c r="B390" s="105"/>
      <c r="D390" s="106"/>
    </row>
    <row r="391" spans="1:4" ht="18" customHeight="1">
      <c r="A391" s="104"/>
      <c r="B391" s="105"/>
      <c r="D391" s="106"/>
    </row>
    <row r="392" spans="1:4" ht="18" customHeight="1">
      <c r="A392" s="104"/>
      <c r="B392" s="105"/>
      <c r="D392" s="106"/>
    </row>
    <row r="393" spans="1:4" ht="18" customHeight="1">
      <c r="A393" s="104"/>
      <c r="B393" s="105"/>
      <c r="D393" s="106"/>
    </row>
    <row r="394" spans="1:4" ht="18" customHeight="1">
      <c r="A394" s="104"/>
      <c r="B394" s="105"/>
      <c r="D394" s="106"/>
    </row>
    <row r="395" spans="1:4" ht="18" customHeight="1">
      <c r="A395" s="104"/>
      <c r="B395" s="105"/>
      <c r="D395" s="106"/>
    </row>
    <row r="396" spans="1:4" ht="18" customHeight="1">
      <c r="A396" s="104"/>
      <c r="B396" s="105"/>
      <c r="D396" s="106"/>
    </row>
    <row r="397" spans="1:4" ht="18" customHeight="1">
      <c r="A397" s="104"/>
      <c r="B397" s="105"/>
      <c r="D397" s="106"/>
    </row>
    <row r="398" spans="1:4" ht="18" customHeight="1">
      <c r="A398" s="104"/>
      <c r="B398" s="105"/>
      <c r="D398" s="106"/>
    </row>
    <row r="399" spans="1:4" ht="18" customHeight="1">
      <c r="A399" s="104"/>
      <c r="B399" s="105"/>
      <c r="D399" s="106"/>
    </row>
    <row r="400" spans="1:4" ht="18" customHeight="1">
      <c r="A400" s="104"/>
      <c r="B400" s="105"/>
      <c r="D400" s="106"/>
    </row>
    <row r="401" spans="1:4" ht="18" customHeight="1">
      <c r="A401" s="104"/>
      <c r="B401" s="105"/>
      <c r="D401" s="106"/>
    </row>
    <row r="402" spans="1:4" ht="18" customHeight="1">
      <c r="A402" s="104"/>
      <c r="B402" s="105"/>
      <c r="D402" s="106"/>
    </row>
    <row r="403" spans="1:4" ht="18" customHeight="1">
      <c r="A403" s="104"/>
      <c r="B403" s="105"/>
      <c r="D403" s="106"/>
    </row>
    <row r="404" spans="1:4" ht="18" customHeight="1">
      <c r="A404" s="104"/>
      <c r="B404" s="105"/>
      <c r="D404" s="106"/>
    </row>
    <row r="405" spans="1:4" ht="18" customHeight="1">
      <c r="A405" s="104"/>
      <c r="B405" s="105"/>
      <c r="D405" s="106"/>
    </row>
    <row r="406" spans="1:4" ht="18" customHeight="1">
      <c r="A406" s="104"/>
      <c r="B406" s="105"/>
      <c r="D406" s="106"/>
    </row>
    <row r="407" spans="1:4" ht="18" customHeight="1">
      <c r="A407" s="104"/>
      <c r="B407" s="105"/>
      <c r="D407" s="106"/>
    </row>
    <row r="408" spans="1:4" ht="18" customHeight="1">
      <c r="A408" s="104"/>
      <c r="B408" s="105"/>
      <c r="D408" s="106"/>
    </row>
    <row r="409" spans="1:4" ht="18" customHeight="1">
      <c r="A409" s="104"/>
      <c r="B409" s="105"/>
      <c r="D409" s="106"/>
    </row>
    <row r="410" spans="1:4" ht="18" customHeight="1">
      <c r="A410" s="104"/>
      <c r="B410" s="105"/>
      <c r="D410" s="106"/>
    </row>
    <row r="411" spans="1:4" ht="18" customHeight="1">
      <c r="A411" s="104"/>
      <c r="B411" s="105"/>
      <c r="D411" s="106"/>
    </row>
    <row r="412" spans="1:4" ht="18" customHeight="1">
      <c r="A412" s="104"/>
      <c r="B412" s="105"/>
      <c r="D412" s="106"/>
    </row>
    <row r="413" spans="1:4" ht="18" customHeight="1">
      <c r="A413" s="104"/>
      <c r="B413" s="105"/>
      <c r="D413" s="106"/>
    </row>
    <row r="414" spans="1:4" ht="18" customHeight="1">
      <c r="A414" s="104"/>
      <c r="B414" s="105"/>
      <c r="D414" s="106"/>
    </row>
    <row r="415" spans="1:4" ht="18" customHeight="1">
      <c r="A415" s="104"/>
      <c r="B415" s="105"/>
      <c r="D415" s="106"/>
    </row>
    <row r="416" spans="1:4" ht="18" customHeight="1">
      <c r="A416" s="104"/>
      <c r="B416" s="105"/>
      <c r="D416" s="106"/>
    </row>
    <row r="417" spans="1:4" ht="18" customHeight="1">
      <c r="A417" s="104"/>
      <c r="B417" s="105"/>
      <c r="D417" s="106"/>
    </row>
    <row r="418" spans="1:4" ht="18" customHeight="1">
      <c r="A418" s="104"/>
      <c r="B418" s="105"/>
      <c r="D418" s="106"/>
    </row>
    <row r="419" spans="1:4" ht="18" customHeight="1">
      <c r="A419" s="104"/>
      <c r="B419" s="105"/>
      <c r="D419" s="106"/>
    </row>
    <row r="420" spans="1:4" ht="18" customHeight="1">
      <c r="A420" s="104"/>
      <c r="B420" s="105"/>
      <c r="D420" s="106"/>
    </row>
    <row r="421" spans="1:4" ht="18" customHeight="1">
      <c r="A421" s="104"/>
      <c r="B421" s="105"/>
      <c r="D421" s="106"/>
    </row>
    <row r="422" spans="1:4" ht="18" customHeight="1">
      <c r="A422" s="104"/>
      <c r="B422" s="105"/>
      <c r="D422" s="106"/>
    </row>
    <row r="423" spans="1:4" ht="18" customHeight="1">
      <c r="A423" s="104"/>
      <c r="B423" s="105"/>
      <c r="D423" s="106"/>
    </row>
    <row r="424" spans="1:4" ht="18" customHeight="1">
      <c r="A424" s="104"/>
      <c r="B424" s="105"/>
      <c r="D424" s="106"/>
    </row>
    <row r="425" spans="1:4" ht="18" customHeight="1">
      <c r="A425" s="104"/>
      <c r="B425" s="105"/>
      <c r="D425" s="106"/>
    </row>
    <row r="426" spans="1:4" ht="18" customHeight="1">
      <c r="A426" s="104"/>
      <c r="B426" s="105"/>
      <c r="D426" s="106"/>
    </row>
    <row r="427" spans="1:4" ht="18" customHeight="1">
      <c r="A427" s="104"/>
      <c r="B427" s="105"/>
      <c r="D427" s="106"/>
    </row>
    <row r="428" spans="1:4" ht="18" customHeight="1">
      <c r="A428" s="104"/>
      <c r="B428" s="105"/>
      <c r="D428" s="106"/>
    </row>
    <row r="429" spans="1:4" ht="18" customHeight="1">
      <c r="A429" s="104"/>
      <c r="B429" s="105"/>
      <c r="D429" s="106"/>
    </row>
    <row r="430" spans="1:4" ht="18" customHeight="1">
      <c r="A430" s="104"/>
      <c r="B430" s="105"/>
      <c r="D430" s="106"/>
    </row>
    <row r="431" spans="1:4" ht="18" customHeight="1">
      <c r="A431" s="104"/>
      <c r="B431" s="105"/>
      <c r="D431" s="106"/>
    </row>
    <row r="432" spans="1:4" ht="18" customHeight="1">
      <c r="A432" s="104"/>
      <c r="B432" s="105"/>
      <c r="D432" s="106"/>
    </row>
    <row r="433" spans="1:4" ht="18" customHeight="1">
      <c r="A433" s="104"/>
      <c r="B433" s="105"/>
      <c r="D433" s="106"/>
    </row>
    <row r="434" spans="1:4" ht="18" customHeight="1">
      <c r="A434" s="104"/>
      <c r="B434" s="105"/>
      <c r="D434" s="106"/>
    </row>
    <row r="435" spans="1:4" ht="18" customHeight="1">
      <c r="A435" s="104"/>
      <c r="B435" s="105"/>
      <c r="D435" s="106"/>
    </row>
    <row r="436" spans="1:4" ht="18" customHeight="1">
      <c r="A436" s="104"/>
      <c r="B436" s="105"/>
      <c r="D436" s="106"/>
    </row>
    <row r="437" spans="1:4" ht="18" customHeight="1">
      <c r="A437" s="104"/>
      <c r="B437" s="105"/>
      <c r="D437" s="106"/>
    </row>
    <row r="438" spans="1:4" ht="18" customHeight="1">
      <c r="A438" s="104"/>
      <c r="B438" s="105"/>
      <c r="D438" s="106"/>
    </row>
    <row r="439" spans="1:4" ht="18" customHeight="1">
      <c r="A439" s="104"/>
      <c r="B439" s="105"/>
      <c r="D439" s="106"/>
    </row>
    <row r="440" spans="1:4" ht="18" customHeight="1">
      <c r="A440" s="104"/>
      <c r="B440" s="105"/>
      <c r="D440" s="106"/>
    </row>
    <row r="441" spans="1:4" ht="18" customHeight="1">
      <c r="A441" s="104"/>
      <c r="B441" s="105"/>
      <c r="D441" s="106"/>
    </row>
    <row r="442" spans="1:4" ht="18" customHeight="1">
      <c r="A442" s="104"/>
      <c r="B442" s="105"/>
      <c r="D442" s="106"/>
    </row>
    <row r="443" spans="1:4" ht="18" customHeight="1">
      <c r="A443" s="104"/>
      <c r="B443" s="105"/>
      <c r="D443" s="106"/>
    </row>
    <row r="444" spans="1:4" ht="18" customHeight="1">
      <c r="A444" s="104"/>
      <c r="B444" s="105"/>
      <c r="D444" s="106"/>
    </row>
    <row r="445" spans="1:4" ht="18" customHeight="1">
      <c r="A445" s="104"/>
      <c r="B445" s="105"/>
      <c r="D445" s="106"/>
    </row>
    <row r="446" spans="1:4" ht="18" customHeight="1">
      <c r="A446" s="104"/>
      <c r="B446" s="105"/>
      <c r="D446" s="106"/>
    </row>
    <row r="447" spans="1:4" ht="18" customHeight="1">
      <c r="A447" s="104"/>
      <c r="B447" s="105"/>
      <c r="D447" s="106"/>
    </row>
    <row r="448" spans="1:4" ht="18" customHeight="1">
      <c r="A448" s="104"/>
      <c r="B448" s="105"/>
      <c r="D448" s="106"/>
    </row>
    <row r="449" spans="1:4" ht="18" customHeight="1">
      <c r="A449" s="104"/>
      <c r="B449" s="105"/>
      <c r="D449" s="106"/>
    </row>
    <row r="450" spans="1:4" ht="18" customHeight="1">
      <c r="A450" s="104"/>
      <c r="B450" s="105"/>
      <c r="D450" s="106"/>
    </row>
    <row r="451" spans="1:4" ht="18" customHeight="1">
      <c r="A451" s="104"/>
      <c r="B451" s="105"/>
      <c r="D451" s="106"/>
    </row>
    <row r="452" spans="1:4" ht="18" customHeight="1">
      <c r="A452" s="104"/>
      <c r="B452" s="105"/>
      <c r="D452" s="106"/>
    </row>
    <row r="453" spans="1:4" ht="18" customHeight="1">
      <c r="A453" s="104"/>
      <c r="B453" s="105"/>
      <c r="D453" s="106"/>
    </row>
    <row r="454" spans="1:4" ht="18" customHeight="1">
      <c r="A454" s="104"/>
      <c r="B454" s="105"/>
      <c r="D454" s="106"/>
    </row>
    <row r="455" spans="1:4" ht="18" customHeight="1">
      <c r="A455" s="104"/>
      <c r="B455" s="105"/>
      <c r="D455" s="106"/>
    </row>
    <row r="456" spans="1:4" ht="18" customHeight="1">
      <c r="A456" s="104"/>
      <c r="B456" s="105"/>
      <c r="D456" s="106"/>
    </row>
    <row r="457" spans="1:4" ht="18" customHeight="1">
      <c r="A457" s="104"/>
      <c r="B457" s="105"/>
      <c r="D457" s="106"/>
    </row>
    <row r="458" spans="1:4" ht="18" customHeight="1">
      <c r="A458" s="104"/>
      <c r="B458" s="105"/>
      <c r="D458" s="106"/>
    </row>
    <row r="459" spans="1:4" ht="18" customHeight="1">
      <c r="A459" s="104"/>
      <c r="B459" s="105"/>
      <c r="D459" s="106"/>
    </row>
    <row r="460" spans="1:4" ht="18" customHeight="1">
      <c r="A460" s="104"/>
      <c r="B460" s="105"/>
      <c r="D460" s="106"/>
    </row>
    <row r="461" spans="1:4" ht="18" customHeight="1">
      <c r="A461" s="104"/>
      <c r="B461" s="105"/>
      <c r="D461" s="106"/>
    </row>
    <row r="462" spans="1:4" ht="18" customHeight="1">
      <c r="A462" s="104"/>
      <c r="B462" s="105"/>
      <c r="D462" s="106"/>
    </row>
    <row r="463" spans="1:4" ht="18" customHeight="1">
      <c r="A463" s="104"/>
      <c r="B463" s="105"/>
      <c r="D463" s="106"/>
    </row>
    <row r="464" spans="1:4" ht="18" customHeight="1">
      <c r="A464" s="104"/>
      <c r="B464" s="105"/>
      <c r="D464" s="106"/>
    </row>
    <row r="465" spans="1:4" ht="18" customHeight="1">
      <c r="A465" s="104"/>
      <c r="B465" s="105"/>
      <c r="D465" s="106"/>
    </row>
    <row r="466" spans="1:4" ht="18" customHeight="1">
      <c r="A466" s="104"/>
      <c r="B466" s="105"/>
      <c r="D466" s="106"/>
    </row>
    <row r="467" spans="1:4" ht="18" customHeight="1">
      <c r="A467" s="104"/>
      <c r="B467" s="105"/>
      <c r="D467" s="106"/>
    </row>
    <row r="468" spans="1:4" ht="18" customHeight="1">
      <c r="A468" s="104"/>
      <c r="B468" s="105"/>
      <c r="D468" s="106"/>
    </row>
    <row r="469" spans="1:4" ht="18" customHeight="1">
      <c r="A469" s="104"/>
      <c r="B469" s="105"/>
      <c r="D469" s="106"/>
    </row>
    <row r="470" spans="1:4" ht="18" customHeight="1">
      <c r="A470" s="104"/>
      <c r="B470" s="105"/>
      <c r="D470" s="106"/>
    </row>
    <row r="471" spans="1:4" ht="18" customHeight="1">
      <c r="A471" s="104"/>
      <c r="B471" s="105"/>
      <c r="D471" s="106"/>
    </row>
    <row r="472" spans="1:4" ht="18" customHeight="1">
      <c r="A472" s="104"/>
      <c r="B472" s="105"/>
      <c r="D472" s="106"/>
    </row>
    <row r="473" spans="1:4" ht="18" customHeight="1">
      <c r="A473" s="104"/>
      <c r="B473" s="105"/>
      <c r="D473" s="106"/>
    </row>
    <row r="474" spans="1:4" ht="18" customHeight="1">
      <c r="A474" s="104"/>
      <c r="B474" s="105"/>
      <c r="D474" s="106"/>
    </row>
    <row r="475" spans="1:4" ht="18" customHeight="1">
      <c r="A475" s="104"/>
      <c r="B475" s="105"/>
      <c r="D475" s="106"/>
    </row>
    <row r="476" spans="1:4" ht="18" customHeight="1">
      <c r="A476" s="104"/>
      <c r="B476" s="105"/>
      <c r="D476" s="106"/>
    </row>
    <row r="477" spans="1:4" ht="18" customHeight="1">
      <c r="A477" s="104"/>
      <c r="B477" s="105"/>
      <c r="D477" s="106"/>
    </row>
    <row r="478" spans="1:4" ht="18" customHeight="1">
      <c r="A478" s="104"/>
      <c r="B478" s="105"/>
      <c r="D478" s="106"/>
    </row>
    <row r="479" spans="1:4" ht="18" customHeight="1">
      <c r="A479" s="104"/>
      <c r="B479" s="105"/>
      <c r="D479" s="106"/>
    </row>
    <row r="480" spans="1:4" ht="18" customHeight="1">
      <c r="A480" s="104"/>
      <c r="B480" s="105"/>
      <c r="D480" s="106"/>
    </row>
    <row r="481" spans="1:4" ht="18" customHeight="1">
      <c r="A481" s="104"/>
      <c r="B481" s="105"/>
      <c r="D481" s="106"/>
    </row>
    <row r="482" spans="1:4" ht="18" customHeight="1">
      <c r="A482" s="104"/>
      <c r="B482" s="105"/>
      <c r="D482" s="106"/>
    </row>
    <row r="483" spans="1:4" ht="18" customHeight="1">
      <c r="A483" s="104"/>
      <c r="B483" s="105"/>
      <c r="D483" s="106"/>
    </row>
    <row r="484" spans="1:4" ht="18" customHeight="1">
      <c r="A484" s="104"/>
      <c r="B484" s="105"/>
      <c r="D484" s="106"/>
    </row>
    <row r="485" spans="1:4" ht="18" customHeight="1">
      <c r="A485" s="104"/>
      <c r="B485" s="105"/>
      <c r="D485" s="106"/>
    </row>
    <row r="486" spans="1:4" ht="18" customHeight="1">
      <c r="A486" s="104"/>
      <c r="B486" s="105"/>
      <c r="D486" s="106"/>
    </row>
    <row r="487" spans="1:4" ht="18" customHeight="1">
      <c r="A487" s="104"/>
      <c r="B487" s="105"/>
      <c r="D487" s="106"/>
    </row>
    <row r="488" spans="1:4" ht="18" customHeight="1">
      <c r="A488" s="104"/>
      <c r="B488" s="105"/>
      <c r="D488" s="106"/>
    </row>
    <row r="489" spans="1:4" ht="18" customHeight="1">
      <c r="A489" s="104"/>
      <c r="B489" s="105"/>
      <c r="D489" s="106"/>
    </row>
    <row r="490" spans="1:4" ht="18" customHeight="1">
      <c r="A490" s="104"/>
      <c r="B490" s="105"/>
      <c r="D490" s="106"/>
    </row>
    <row r="491" spans="1:4" ht="18" customHeight="1">
      <c r="A491" s="104"/>
      <c r="B491" s="105"/>
      <c r="D491" s="106"/>
    </row>
    <row r="492" spans="1:4" ht="18" customHeight="1">
      <c r="A492" s="104"/>
      <c r="B492" s="105"/>
      <c r="D492" s="106"/>
    </row>
    <row r="493" spans="1:4" ht="18" customHeight="1">
      <c r="A493" s="104"/>
      <c r="B493" s="105"/>
      <c r="D493" s="106"/>
    </row>
    <row r="494" spans="1:4" ht="18" customHeight="1">
      <c r="A494" s="104"/>
      <c r="B494" s="105"/>
      <c r="D494" s="106"/>
    </row>
    <row r="495" spans="1:4" ht="18" customHeight="1">
      <c r="A495" s="104"/>
      <c r="B495" s="105"/>
      <c r="D495" s="106"/>
    </row>
    <row r="496" spans="1:4" ht="18" customHeight="1">
      <c r="A496" s="104"/>
      <c r="B496" s="105"/>
      <c r="D496" s="106"/>
    </row>
    <row r="497" spans="1:4" ht="18" customHeight="1">
      <c r="A497" s="104"/>
      <c r="B497" s="105"/>
      <c r="D497" s="106"/>
    </row>
    <row r="498" spans="1:4" ht="18" customHeight="1">
      <c r="A498" s="104"/>
      <c r="B498" s="105"/>
      <c r="D498" s="106"/>
    </row>
    <row r="499" spans="1:4" ht="18" customHeight="1">
      <c r="A499" s="104"/>
      <c r="B499" s="105"/>
      <c r="D499" s="106"/>
    </row>
    <row r="500" spans="1:4" ht="18" customHeight="1">
      <c r="A500" s="104"/>
      <c r="B500" s="105"/>
      <c r="D500" s="106"/>
    </row>
    <row r="501" spans="1:4" ht="18" customHeight="1">
      <c r="A501" s="104"/>
      <c r="B501" s="105"/>
      <c r="D501" s="106"/>
    </row>
    <row r="502" spans="1:4" ht="18" customHeight="1">
      <c r="A502" s="104"/>
      <c r="B502" s="105"/>
      <c r="D502" s="106"/>
    </row>
    <row r="503" spans="1:4" ht="18" customHeight="1">
      <c r="A503" s="104"/>
      <c r="B503" s="105"/>
      <c r="D503" s="106"/>
    </row>
    <row r="504" spans="1:4" ht="18" customHeight="1">
      <c r="A504" s="104"/>
      <c r="B504" s="105"/>
      <c r="D504" s="106"/>
    </row>
    <row r="505" spans="1:4" ht="18" customHeight="1">
      <c r="A505" s="104"/>
      <c r="B505" s="105"/>
      <c r="D505" s="106"/>
    </row>
    <row r="506" spans="1:4" ht="18" customHeight="1">
      <c r="A506" s="104"/>
      <c r="B506" s="105"/>
      <c r="D506" s="106"/>
    </row>
    <row r="507" spans="1:4" ht="18" customHeight="1">
      <c r="A507" s="104"/>
      <c r="B507" s="105"/>
      <c r="D507" s="106"/>
    </row>
    <row r="508" spans="1:4" ht="18" customHeight="1">
      <c r="A508" s="104"/>
      <c r="B508" s="105"/>
      <c r="D508" s="106"/>
    </row>
    <row r="509" spans="1:4" ht="18" customHeight="1">
      <c r="A509" s="104"/>
      <c r="B509" s="105"/>
      <c r="D509" s="106"/>
    </row>
    <row r="510" spans="1:4" ht="18" customHeight="1">
      <c r="A510" s="104"/>
      <c r="B510" s="105"/>
      <c r="D510" s="106"/>
    </row>
    <row r="511" spans="1:4" ht="18" customHeight="1">
      <c r="A511" s="104"/>
      <c r="B511" s="105"/>
      <c r="D511" s="106"/>
    </row>
    <row r="512" spans="1:4" ht="18" customHeight="1">
      <c r="A512" s="104"/>
      <c r="B512" s="105"/>
      <c r="D512" s="106"/>
    </row>
    <row r="513" spans="1:4" ht="18" customHeight="1">
      <c r="A513" s="104"/>
      <c r="B513" s="105"/>
      <c r="D513" s="106"/>
    </row>
    <row r="514" spans="1:4" ht="18" customHeight="1">
      <c r="A514" s="104"/>
      <c r="B514" s="105"/>
      <c r="D514" s="106"/>
    </row>
    <row r="515" spans="1:4" ht="18" customHeight="1">
      <c r="A515" s="104"/>
      <c r="B515" s="105"/>
      <c r="D515" s="106"/>
    </row>
    <row r="516" spans="1:4" ht="18" customHeight="1">
      <c r="A516" s="104"/>
      <c r="B516" s="105"/>
      <c r="D516" s="106"/>
    </row>
    <row r="517" spans="1:4" ht="18" customHeight="1">
      <c r="A517" s="104"/>
      <c r="B517" s="105"/>
      <c r="D517" s="106"/>
    </row>
    <row r="518" spans="1:4" ht="18" customHeight="1">
      <c r="A518" s="104"/>
      <c r="B518" s="105"/>
      <c r="D518" s="106"/>
    </row>
    <row r="519" spans="1:4" ht="18" customHeight="1">
      <c r="A519" s="104"/>
      <c r="B519" s="105"/>
      <c r="D519" s="106"/>
    </row>
    <row r="520" spans="1:4" ht="18" customHeight="1">
      <c r="A520" s="104"/>
      <c r="B520" s="105"/>
      <c r="D520" s="106"/>
    </row>
    <row r="521" spans="1:4" ht="18" customHeight="1">
      <c r="A521" s="104"/>
      <c r="B521" s="105"/>
      <c r="D521" s="106"/>
    </row>
    <row r="522" spans="1:4" ht="18" customHeight="1">
      <c r="A522" s="104"/>
      <c r="B522" s="105"/>
      <c r="D522" s="106"/>
    </row>
    <row r="523" spans="1:4" ht="18" customHeight="1">
      <c r="A523" s="104"/>
      <c r="B523" s="105"/>
      <c r="D523" s="106"/>
    </row>
    <row r="524" spans="1:4" ht="18" customHeight="1">
      <c r="A524" s="104"/>
      <c r="B524" s="105"/>
      <c r="D524" s="106"/>
    </row>
    <row r="525" spans="1:4" ht="18" customHeight="1">
      <c r="A525" s="104"/>
      <c r="B525" s="105"/>
      <c r="D525" s="106"/>
    </row>
    <row r="526" spans="1:4" ht="18" customHeight="1">
      <c r="A526" s="104"/>
      <c r="B526" s="105"/>
      <c r="D526" s="106"/>
    </row>
    <row r="527" spans="1:4" ht="18" customHeight="1">
      <c r="A527" s="104"/>
      <c r="B527" s="105"/>
      <c r="D527" s="106"/>
    </row>
    <row r="528" spans="1:4" ht="18" customHeight="1">
      <c r="A528" s="104"/>
      <c r="B528" s="105"/>
      <c r="D528" s="106"/>
    </row>
    <row r="529" spans="1:4" ht="18" customHeight="1">
      <c r="A529" s="104"/>
      <c r="B529" s="105"/>
      <c r="D529" s="106"/>
    </row>
    <row r="530" spans="1:4" ht="18" customHeight="1">
      <c r="A530" s="104"/>
      <c r="B530" s="105"/>
      <c r="D530" s="106"/>
    </row>
    <row r="531" spans="1:4" ht="18" customHeight="1">
      <c r="A531" s="104"/>
      <c r="B531" s="105"/>
      <c r="D531" s="106"/>
    </row>
    <row r="532" spans="1:4" ht="18" customHeight="1">
      <c r="A532" s="104"/>
      <c r="B532" s="105"/>
      <c r="D532" s="106"/>
    </row>
    <row r="533" spans="1:4" ht="18" customHeight="1">
      <c r="A533" s="104"/>
      <c r="B533" s="105"/>
      <c r="D533" s="106"/>
    </row>
    <row r="534" spans="1:4" ht="18" customHeight="1">
      <c r="A534" s="104"/>
      <c r="B534" s="105"/>
      <c r="D534" s="106"/>
    </row>
    <row r="535" spans="1:4" ht="18" customHeight="1">
      <c r="A535" s="104"/>
      <c r="B535" s="105"/>
      <c r="D535" s="106"/>
    </row>
    <row r="536" spans="1:4" ht="18" customHeight="1">
      <c r="A536" s="104"/>
      <c r="B536" s="105"/>
      <c r="D536" s="106"/>
    </row>
    <row r="537" spans="1:4" ht="18" customHeight="1">
      <c r="A537" s="104"/>
      <c r="B537" s="105"/>
      <c r="D537" s="106"/>
    </row>
    <row r="538" spans="1:4" ht="18" customHeight="1">
      <c r="A538" s="104"/>
      <c r="B538" s="105"/>
      <c r="D538" s="106"/>
    </row>
    <row r="539" spans="1:4" ht="18" customHeight="1">
      <c r="A539" s="104"/>
      <c r="B539" s="105"/>
      <c r="D539" s="106"/>
    </row>
    <row r="540" spans="1:4" ht="18" customHeight="1">
      <c r="A540" s="104"/>
      <c r="B540" s="105"/>
      <c r="D540" s="106"/>
    </row>
    <row r="541" spans="1:4" ht="18" customHeight="1">
      <c r="A541" s="104"/>
      <c r="B541" s="105"/>
      <c r="D541" s="106"/>
    </row>
    <row r="542" spans="1:4" ht="18" customHeight="1">
      <c r="A542" s="104"/>
      <c r="B542" s="105"/>
      <c r="D542" s="106"/>
    </row>
    <row r="543" spans="1:4" ht="18" customHeight="1">
      <c r="A543" s="104"/>
      <c r="B543" s="105"/>
      <c r="D543" s="106"/>
    </row>
    <row r="544" spans="1:4" ht="18" customHeight="1">
      <c r="A544" s="104"/>
      <c r="B544" s="105"/>
      <c r="D544" s="106"/>
    </row>
    <row r="545" spans="1:4" ht="18" customHeight="1">
      <c r="A545" s="104"/>
      <c r="B545" s="105"/>
      <c r="D545" s="106"/>
    </row>
    <row r="546" spans="1:4" ht="18" customHeight="1">
      <c r="A546" s="104"/>
      <c r="B546" s="105"/>
      <c r="D546" s="106"/>
    </row>
    <row r="547" spans="1:4" ht="18" customHeight="1">
      <c r="A547" s="104"/>
      <c r="B547" s="105"/>
      <c r="D547" s="106"/>
    </row>
    <row r="548" spans="1:4" ht="18" customHeight="1">
      <c r="A548" s="104"/>
      <c r="B548" s="105"/>
      <c r="D548" s="106"/>
    </row>
    <row r="549" spans="1:4" ht="18" customHeight="1">
      <c r="A549" s="104"/>
      <c r="B549" s="105"/>
      <c r="D549" s="106"/>
    </row>
    <row r="550" spans="1:4" ht="18" customHeight="1">
      <c r="A550" s="104"/>
      <c r="B550" s="105"/>
      <c r="D550" s="106"/>
    </row>
    <row r="551" spans="1:4" ht="18" customHeight="1">
      <c r="A551" s="104"/>
      <c r="B551" s="105"/>
      <c r="D551" s="106"/>
    </row>
    <row r="552" spans="1:4" ht="18" customHeight="1">
      <c r="A552" s="104"/>
      <c r="B552" s="105"/>
      <c r="D552" s="106"/>
    </row>
    <row r="553" spans="1:4" ht="18" customHeight="1">
      <c r="A553" s="104"/>
      <c r="B553" s="105"/>
      <c r="D553" s="106"/>
    </row>
    <row r="554" spans="1:4" ht="18" customHeight="1">
      <c r="A554" s="104"/>
      <c r="B554" s="105"/>
      <c r="D554" s="106"/>
    </row>
    <row r="555" spans="1:4" ht="18" customHeight="1">
      <c r="A555" s="104"/>
      <c r="B555" s="105"/>
      <c r="D555" s="106"/>
    </row>
    <row r="556" spans="1:4" ht="18" customHeight="1">
      <c r="A556" s="104"/>
      <c r="B556" s="105"/>
      <c r="D556" s="106"/>
    </row>
    <row r="557" spans="1:4" ht="18" customHeight="1">
      <c r="A557" s="104"/>
      <c r="B557" s="105"/>
      <c r="D557" s="106"/>
    </row>
    <row r="558" spans="1:4" ht="18" customHeight="1">
      <c r="A558" s="104"/>
      <c r="B558" s="105"/>
      <c r="D558" s="106"/>
    </row>
    <row r="559" spans="1:4" ht="18" customHeight="1">
      <c r="A559" s="104"/>
      <c r="B559" s="105"/>
      <c r="D559" s="106"/>
    </row>
    <row r="560" spans="1:4" ht="18" customHeight="1">
      <c r="A560" s="104"/>
      <c r="B560" s="105"/>
      <c r="D560" s="106"/>
    </row>
    <row r="561" spans="1:4" ht="18" customHeight="1">
      <c r="A561" s="104"/>
      <c r="B561" s="105"/>
      <c r="D561" s="106"/>
    </row>
    <row r="562" spans="1:4" ht="18" customHeight="1">
      <c r="A562" s="104"/>
      <c r="B562" s="105"/>
      <c r="D562" s="106"/>
    </row>
    <row r="563" spans="1:4" ht="18" customHeight="1">
      <c r="A563" s="104"/>
      <c r="B563" s="105"/>
      <c r="D563" s="106"/>
    </row>
    <row r="564" spans="1:4" ht="18" customHeight="1">
      <c r="A564" s="104"/>
      <c r="B564" s="105"/>
      <c r="D564" s="106"/>
    </row>
    <row r="565" spans="1:4" ht="18" customHeight="1">
      <c r="A565" s="104"/>
      <c r="B565" s="105"/>
      <c r="D565" s="106"/>
    </row>
    <row r="566" spans="1:4" ht="18" customHeight="1">
      <c r="A566" s="104"/>
      <c r="B566" s="105"/>
      <c r="D566" s="106"/>
    </row>
    <row r="567" spans="1:4" ht="18" customHeight="1">
      <c r="A567" s="104"/>
      <c r="B567" s="105"/>
      <c r="D567" s="106"/>
    </row>
    <row r="568" spans="1:4" ht="18" customHeight="1">
      <c r="A568" s="104"/>
      <c r="B568" s="105"/>
      <c r="D568" s="106"/>
    </row>
    <row r="569" spans="1:4" ht="18" customHeight="1">
      <c r="A569" s="104"/>
      <c r="B569" s="105"/>
      <c r="D569" s="106"/>
    </row>
    <row r="570" spans="1:4" ht="18" customHeight="1">
      <c r="A570" s="104"/>
      <c r="B570" s="105"/>
      <c r="D570" s="106"/>
    </row>
    <row r="571" spans="1:4" ht="18" customHeight="1">
      <c r="A571" s="104"/>
      <c r="B571" s="105"/>
      <c r="D571" s="106"/>
    </row>
    <row r="572" spans="1:4" ht="18" customHeight="1">
      <c r="A572" s="104"/>
      <c r="B572" s="105"/>
      <c r="D572" s="106"/>
    </row>
    <row r="573" spans="1:4" ht="18" customHeight="1">
      <c r="A573" s="104"/>
      <c r="B573" s="105"/>
      <c r="D573" s="106"/>
    </row>
    <row r="574" spans="1:4" ht="18" customHeight="1">
      <c r="A574" s="104"/>
      <c r="B574" s="105"/>
      <c r="D574" s="106"/>
    </row>
    <row r="575" spans="1:4" ht="18" customHeight="1">
      <c r="A575" s="104"/>
      <c r="B575" s="105"/>
      <c r="D575" s="106"/>
    </row>
    <row r="576" spans="1:4" ht="18" customHeight="1">
      <c r="A576" s="104"/>
      <c r="B576" s="105"/>
      <c r="D576" s="106"/>
    </row>
    <row r="577" spans="1:4" ht="18" customHeight="1">
      <c r="A577" s="104"/>
      <c r="B577" s="105"/>
      <c r="D577" s="106"/>
    </row>
    <row r="578" spans="1:4" ht="18" customHeight="1">
      <c r="A578" s="104"/>
      <c r="B578" s="105"/>
      <c r="D578" s="106"/>
    </row>
    <row r="579" spans="1:4" ht="18" customHeight="1">
      <c r="A579" s="104"/>
      <c r="B579" s="105"/>
      <c r="D579" s="106"/>
    </row>
    <row r="580" spans="1:4" ht="18" customHeight="1">
      <c r="A580" s="104"/>
      <c r="B580" s="105"/>
      <c r="D580" s="106"/>
    </row>
    <row r="581" spans="1:4" ht="18" customHeight="1">
      <c r="A581" s="104"/>
      <c r="B581" s="105"/>
      <c r="D581" s="106"/>
    </row>
    <row r="582" spans="1:4" ht="18" customHeight="1">
      <c r="A582" s="104"/>
      <c r="B582" s="105"/>
      <c r="D582" s="106"/>
    </row>
    <row r="583" spans="1:4" ht="18" customHeight="1">
      <c r="A583" s="104"/>
      <c r="B583" s="105"/>
      <c r="D583" s="106"/>
    </row>
    <row r="584" spans="1:4" ht="18" customHeight="1">
      <c r="A584" s="104"/>
      <c r="B584" s="105"/>
      <c r="D584" s="106"/>
    </row>
    <row r="585" spans="1:4" ht="18" customHeight="1">
      <c r="A585" s="104"/>
      <c r="B585" s="105"/>
      <c r="D585" s="106"/>
    </row>
    <row r="586" spans="1:4" ht="18" customHeight="1">
      <c r="A586" s="104"/>
      <c r="B586" s="105"/>
      <c r="D586" s="106"/>
    </row>
    <row r="587" spans="1:4" ht="18" customHeight="1">
      <c r="A587" s="104"/>
      <c r="B587" s="105"/>
      <c r="D587" s="106"/>
    </row>
    <row r="588" spans="1:4" ht="18" customHeight="1">
      <c r="A588" s="104"/>
      <c r="B588" s="105"/>
      <c r="D588" s="106"/>
    </row>
    <row r="589" spans="1:4" ht="18" customHeight="1">
      <c r="A589" s="104"/>
      <c r="B589" s="105"/>
      <c r="D589" s="106"/>
    </row>
    <row r="590" spans="1:4" ht="18" customHeight="1">
      <c r="A590" s="104"/>
      <c r="B590" s="105"/>
      <c r="D590" s="106"/>
    </row>
    <row r="591" spans="1:4" ht="18" customHeight="1">
      <c r="A591" s="104"/>
      <c r="B591" s="105"/>
      <c r="D591" s="106"/>
    </row>
    <row r="592" spans="1:4" ht="18" customHeight="1">
      <c r="A592" s="104"/>
      <c r="B592" s="105"/>
      <c r="D592" s="106"/>
    </row>
    <row r="593" spans="1:4" ht="18" customHeight="1">
      <c r="A593" s="104"/>
      <c r="B593" s="105"/>
      <c r="D593" s="106"/>
    </row>
    <row r="594" spans="1:4" ht="18" customHeight="1">
      <c r="A594" s="104"/>
      <c r="B594" s="105"/>
      <c r="D594" s="106"/>
    </row>
    <row r="595" spans="1:4" ht="18" customHeight="1">
      <c r="A595" s="104"/>
      <c r="B595" s="105"/>
      <c r="D595" s="106"/>
    </row>
    <row r="596" spans="1:4" ht="18" customHeight="1">
      <c r="A596" s="104"/>
      <c r="B596" s="105"/>
      <c r="D596" s="106"/>
    </row>
    <row r="597" spans="1:4" ht="18" customHeight="1">
      <c r="A597" s="104"/>
      <c r="B597" s="105"/>
      <c r="D597" s="106"/>
    </row>
    <row r="598" spans="1:4" ht="18" customHeight="1">
      <c r="A598" s="104"/>
      <c r="B598" s="105"/>
      <c r="D598" s="106"/>
    </row>
    <row r="599" spans="1:4" ht="18" customHeight="1">
      <c r="A599" s="104"/>
      <c r="B599" s="105"/>
      <c r="D599" s="106"/>
    </row>
    <row r="600" spans="1:4" ht="18" customHeight="1">
      <c r="A600" s="104"/>
      <c r="B600" s="105"/>
      <c r="D600" s="106"/>
    </row>
    <row r="601" spans="1:4" ht="18" customHeight="1">
      <c r="A601" s="104"/>
      <c r="B601" s="105"/>
      <c r="D601" s="106"/>
    </row>
    <row r="602" spans="1:4" ht="18" customHeight="1">
      <c r="A602" s="104"/>
      <c r="B602" s="105"/>
      <c r="D602" s="106"/>
    </row>
    <row r="603" spans="1:4" ht="18" customHeight="1">
      <c r="A603" s="104"/>
      <c r="B603" s="105"/>
      <c r="D603" s="106"/>
    </row>
    <row r="604" spans="1:4" ht="18" customHeight="1">
      <c r="A604" s="104"/>
      <c r="B604" s="105"/>
      <c r="D604" s="106"/>
    </row>
    <row r="605" spans="1:4" ht="18" customHeight="1">
      <c r="A605" s="104"/>
      <c r="B605" s="105"/>
      <c r="D605" s="106"/>
    </row>
    <row r="606" spans="1:4" ht="18" customHeight="1">
      <c r="A606" s="104"/>
      <c r="B606" s="105"/>
      <c r="D606" s="106"/>
    </row>
    <row r="607" spans="1:4" ht="18" customHeight="1">
      <c r="A607" s="104"/>
      <c r="B607" s="105"/>
      <c r="D607" s="106"/>
    </row>
    <row r="608" spans="1:4" ht="18" customHeight="1">
      <c r="A608" s="104"/>
      <c r="B608" s="105"/>
      <c r="D608" s="106"/>
    </row>
    <row r="609" spans="1:4" ht="18" customHeight="1">
      <c r="A609" s="104"/>
      <c r="B609" s="105"/>
      <c r="D609" s="106"/>
    </row>
    <row r="610" spans="1:4" ht="18" customHeight="1">
      <c r="A610" s="104"/>
      <c r="B610" s="105"/>
      <c r="D610" s="106"/>
    </row>
    <row r="611" spans="1:4" ht="18" customHeight="1">
      <c r="A611" s="104"/>
      <c r="B611" s="105"/>
      <c r="D611" s="106"/>
    </row>
    <row r="612" spans="1:4" ht="18" customHeight="1">
      <c r="A612" s="104"/>
      <c r="B612" s="105"/>
      <c r="D612" s="106"/>
    </row>
    <row r="613" spans="1:4" ht="18" customHeight="1">
      <c r="A613" s="104"/>
      <c r="B613" s="105"/>
      <c r="D613" s="106"/>
    </row>
    <row r="614" spans="1:4" ht="18" customHeight="1">
      <c r="A614" s="104"/>
      <c r="B614" s="105"/>
      <c r="D614" s="106"/>
    </row>
    <row r="615" spans="1:4" ht="18" customHeight="1">
      <c r="A615" s="104"/>
      <c r="B615" s="105"/>
      <c r="D615" s="106"/>
    </row>
    <row r="616" spans="1:4" ht="18" customHeight="1">
      <c r="A616" s="104"/>
      <c r="B616" s="105"/>
      <c r="D616" s="106"/>
    </row>
    <row r="617" spans="1:4" ht="18" customHeight="1">
      <c r="A617" s="104"/>
      <c r="B617" s="105"/>
      <c r="D617" s="106"/>
    </row>
    <row r="618" spans="1:4" ht="18" customHeight="1">
      <c r="A618" s="104"/>
      <c r="B618" s="105"/>
      <c r="D618" s="106"/>
    </row>
    <row r="619" spans="1:4" ht="18" customHeight="1">
      <c r="A619" s="104"/>
      <c r="B619" s="105"/>
      <c r="D619" s="106"/>
    </row>
    <row r="620" spans="1:4" ht="18" customHeight="1">
      <c r="A620" s="104"/>
      <c r="B620" s="105"/>
      <c r="D620" s="106"/>
    </row>
    <row r="621" spans="1:4" ht="18" customHeight="1">
      <c r="A621" s="104"/>
      <c r="B621" s="105"/>
      <c r="D621" s="106"/>
    </row>
    <row r="622" spans="1:4" ht="18" customHeight="1">
      <c r="A622" s="104"/>
      <c r="B622" s="105"/>
      <c r="D622" s="106"/>
    </row>
    <row r="623" spans="1:4" ht="18" customHeight="1">
      <c r="A623" s="104"/>
      <c r="B623" s="105"/>
      <c r="D623" s="106"/>
    </row>
    <row r="624" spans="1:4" ht="18" customHeight="1">
      <c r="A624" s="104"/>
      <c r="B624" s="105"/>
      <c r="D624" s="106"/>
    </row>
    <row r="625" spans="1:4" ht="18" customHeight="1">
      <c r="A625" s="104"/>
      <c r="B625" s="105"/>
      <c r="D625" s="106"/>
    </row>
    <row r="626" spans="1:4" ht="18" customHeight="1">
      <c r="A626" s="104"/>
      <c r="B626" s="105"/>
      <c r="D626" s="106"/>
    </row>
    <row r="627" spans="1:4" ht="18" customHeight="1">
      <c r="A627" s="104"/>
      <c r="B627" s="105"/>
      <c r="D627" s="106"/>
    </row>
    <row r="628" spans="1:4" ht="18" customHeight="1">
      <c r="A628" s="104"/>
      <c r="B628" s="105"/>
      <c r="D628" s="106"/>
    </row>
    <row r="629" spans="1:4" ht="18" customHeight="1">
      <c r="A629" s="104"/>
      <c r="B629" s="105"/>
      <c r="D629" s="106"/>
    </row>
    <row r="630" spans="1:4" ht="18" customHeight="1">
      <c r="A630" s="104"/>
      <c r="B630" s="105"/>
      <c r="D630" s="106"/>
    </row>
    <row r="631" spans="1:4" ht="18" customHeight="1">
      <c r="A631" s="104"/>
      <c r="B631" s="105"/>
      <c r="D631" s="106"/>
    </row>
    <row r="632" spans="1:4" ht="18" customHeight="1">
      <c r="A632" s="104"/>
      <c r="B632" s="105"/>
      <c r="D632" s="106"/>
    </row>
    <row r="633" spans="1:4" ht="18" customHeight="1">
      <c r="A633" s="104"/>
      <c r="B633" s="105"/>
      <c r="D633" s="106"/>
    </row>
    <row r="634" spans="1:4" ht="18" customHeight="1">
      <c r="A634" s="104"/>
      <c r="B634" s="105"/>
      <c r="D634" s="106"/>
    </row>
    <row r="635" spans="1:4" ht="18" customHeight="1">
      <c r="A635" s="104"/>
      <c r="B635" s="105"/>
      <c r="D635" s="106"/>
    </row>
    <row r="636" spans="1:4" ht="18" customHeight="1">
      <c r="A636" s="104"/>
      <c r="B636" s="105"/>
      <c r="D636" s="106"/>
    </row>
    <row r="637" spans="1:4" ht="18" customHeight="1">
      <c r="A637" s="104"/>
      <c r="B637" s="105"/>
      <c r="D637" s="106"/>
    </row>
    <row r="638" spans="1:4" ht="18" customHeight="1">
      <c r="A638" s="104"/>
      <c r="B638" s="105"/>
      <c r="D638" s="106"/>
    </row>
    <row r="639" spans="1:4" ht="18" customHeight="1">
      <c r="A639" s="104"/>
      <c r="B639" s="105"/>
      <c r="D639" s="106"/>
    </row>
    <row r="640" spans="1:4" ht="18" customHeight="1">
      <c r="A640" s="104"/>
      <c r="B640" s="105"/>
      <c r="D640" s="106"/>
    </row>
    <row r="641" spans="1:4" ht="18" customHeight="1">
      <c r="A641" s="104"/>
      <c r="B641" s="105"/>
      <c r="D641" s="106"/>
    </row>
    <row r="642" spans="1:4" ht="18" customHeight="1">
      <c r="A642" s="104"/>
      <c r="B642" s="105"/>
      <c r="D642" s="106"/>
    </row>
    <row r="643" spans="1:4" ht="18" customHeight="1">
      <c r="A643" s="104"/>
      <c r="B643" s="105"/>
      <c r="D643" s="106"/>
    </row>
    <row r="644" spans="1:4" ht="18" customHeight="1">
      <c r="A644" s="104"/>
      <c r="B644" s="105"/>
      <c r="D644" s="106"/>
    </row>
    <row r="645" spans="1:4" ht="18" customHeight="1">
      <c r="A645" s="104"/>
      <c r="B645" s="105"/>
      <c r="D645" s="106"/>
    </row>
    <row r="646" spans="1:4" ht="18" customHeight="1">
      <c r="A646" s="104"/>
      <c r="B646" s="105"/>
      <c r="D646" s="106"/>
    </row>
    <row r="647" spans="1:4" ht="18" customHeight="1">
      <c r="A647" s="104"/>
      <c r="B647" s="105"/>
      <c r="D647" s="106"/>
    </row>
    <row r="648" spans="1:4" ht="18" customHeight="1">
      <c r="A648" s="104"/>
      <c r="B648" s="105"/>
      <c r="D648" s="106"/>
    </row>
    <row r="649" spans="1:4" ht="18" customHeight="1">
      <c r="A649" s="104"/>
      <c r="B649" s="105"/>
      <c r="D649" s="106"/>
    </row>
    <row r="650" spans="1:4" ht="18" customHeight="1">
      <c r="A650" s="104"/>
      <c r="B650" s="105"/>
      <c r="D650" s="106"/>
    </row>
    <row r="651" spans="1:4" ht="18" customHeight="1">
      <c r="A651" s="104"/>
      <c r="B651" s="105"/>
      <c r="D651" s="106"/>
    </row>
    <row r="652" spans="1:4" ht="18" customHeight="1">
      <c r="A652" s="104"/>
      <c r="B652" s="105"/>
      <c r="D652" s="106"/>
    </row>
    <row r="653" spans="1:4" ht="18" customHeight="1">
      <c r="A653" s="104"/>
      <c r="B653" s="105"/>
      <c r="D653" s="106"/>
    </row>
    <row r="654" spans="1:4" ht="18" customHeight="1">
      <c r="A654" s="104"/>
      <c r="B654" s="105"/>
      <c r="D654" s="106"/>
    </row>
    <row r="655" spans="1:4" ht="18" customHeight="1">
      <c r="A655" s="104"/>
      <c r="B655" s="105"/>
      <c r="D655" s="106"/>
    </row>
    <row r="656" spans="1:4" ht="18" customHeight="1">
      <c r="A656" s="104"/>
      <c r="B656" s="105"/>
      <c r="D656" s="106"/>
    </row>
    <row r="657" spans="1:4" ht="18" customHeight="1">
      <c r="A657" s="104"/>
      <c r="B657" s="105"/>
      <c r="D657" s="106"/>
    </row>
    <row r="658" spans="1:4" ht="18" customHeight="1">
      <c r="A658" s="104"/>
      <c r="B658" s="105"/>
      <c r="D658" s="106"/>
    </row>
    <row r="659" spans="1:4" ht="18" customHeight="1">
      <c r="A659" s="104"/>
      <c r="B659" s="105"/>
      <c r="D659" s="106"/>
    </row>
    <row r="660" spans="1:4" ht="18" customHeight="1">
      <c r="A660" s="104"/>
      <c r="B660" s="105"/>
      <c r="D660" s="106"/>
    </row>
    <row r="661" spans="1:4" ht="18" customHeight="1">
      <c r="A661" s="104"/>
      <c r="B661" s="105"/>
      <c r="D661" s="106"/>
    </row>
    <row r="662" spans="1:4" ht="18" customHeight="1">
      <c r="A662" s="104"/>
      <c r="B662" s="105"/>
      <c r="D662" s="106"/>
    </row>
    <row r="663" spans="1:4" ht="18" customHeight="1">
      <c r="A663" s="104"/>
      <c r="B663" s="105"/>
      <c r="D663" s="106"/>
    </row>
    <row r="664" spans="1:4" ht="18" customHeight="1">
      <c r="A664" s="104"/>
      <c r="B664" s="105"/>
      <c r="D664" s="106"/>
    </row>
    <row r="665" spans="1:4" ht="18" customHeight="1">
      <c r="A665" s="104"/>
      <c r="B665" s="105"/>
      <c r="D665" s="106"/>
    </row>
    <row r="666" spans="1:4" ht="18" customHeight="1">
      <c r="A666" s="104"/>
      <c r="B666" s="105"/>
      <c r="D666" s="106"/>
    </row>
    <row r="667" spans="1:4" ht="18" customHeight="1">
      <c r="A667" s="104"/>
      <c r="B667" s="105"/>
      <c r="D667" s="106"/>
    </row>
    <row r="668" spans="1:4" ht="18" customHeight="1">
      <c r="A668" s="104"/>
      <c r="B668" s="105"/>
      <c r="D668" s="106"/>
    </row>
    <row r="669" spans="1:4" ht="18" customHeight="1">
      <c r="A669" s="104"/>
      <c r="B669" s="105"/>
      <c r="D669" s="106"/>
    </row>
    <row r="670" spans="1:4" ht="18" customHeight="1">
      <c r="A670" s="104"/>
      <c r="B670" s="105"/>
      <c r="D670" s="106"/>
    </row>
    <row r="671" spans="1:4" ht="18" customHeight="1">
      <c r="A671" s="104"/>
      <c r="B671" s="105"/>
      <c r="D671" s="106"/>
    </row>
    <row r="672" spans="1:4" ht="18" customHeight="1">
      <c r="A672" s="104"/>
      <c r="B672" s="105"/>
      <c r="D672" s="106"/>
    </row>
    <row r="673" spans="1:4" ht="18" customHeight="1">
      <c r="A673" s="104"/>
      <c r="B673" s="105"/>
      <c r="D673" s="106"/>
    </row>
    <row r="674" spans="1:4" ht="18" customHeight="1">
      <c r="A674" s="104"/>
      <c r="B674" s="105"/>
      <c r="D674" s="106"/>
    </row>
    <row r="675" spans="1:4" ht="18" customHeight="1">
      <c r="A675" s="104"/>
      <c r="B675" s="105"/>
      <c r="D675" s="106"/>
    </row>
    <row r="676" spans="1:4" ht="18" customHeight="1">
      <c r="A676" s="104"/>
      <c r="B676" s="105"/>
      <c r="D676" s="106"/>
    </row>
    <row r="677" spans="1:4" ht="18" customHeight="1">
      <c r="A677" s="104"/>
      <c r="B677" s="105"/>
      <c r="D677" s="106"/>
    </row>
    <row r="678" spans="1:4" ht="18" customHeight="1">
      <c r="A678" s="104"/>
      <c r="B678" s="105"/>
      <c r="D678" s="106"/>
    </row>
    <row r="679" spans="1:4" ht="18" customHeight="1">
      <c r="A679" s="104"/>
      <c r="B679" s="105"/>
      <c r="D679" s="106"/>
    </row>
    <row r="680" spans="1:4" ht="18" customHeight="1">
      <c r="A680" s="104"/>
      <c r="B680" s="105"/>
      <c r="D680" s="106"/>
    </row>
    <row r="681" spans="1:4" ht="18" customHeight="1">
      <c r="A681" s="104"/>
      <c r="B681" s="105"/>
      <c r="D681" s="106"/>
    </row>
    <row r="682" spans="1:4" ht="18" customHeight="1">
      <c r="A682" s="104"/>
      <c r="B682" s="105"/>
      <c r="D682" s="106"/>
    </row>
    <row r="683" spans="1:4" ht="18" customHeight="1">
      <c r="A683" s="104"/>
      <c r="B683" s="105"/>
      <c r="D683" s="106"/>
    </row>
    <row r="684" spans="1:4" ht="18" customHeight="1">
      <c r="A684" s="104"/>
      <c r="B684" s="105"/>
      <c r="D684" s="106"/>
    </row>
    <row r="685" spans="1:4" ht="18" customHeight="1">
      <c r="A685" s="104"/>
      <c r="B685" s="105"/>
      <c r="D685" s="106"/>
    </row>
    <row r="686" spans="1:4" ht="18" customHeight="1">
      <c r="A686" s="104"/>
      <c r="B686" s="105"/>
      <c r="D686" s="106"/>
    </row>
    <row r="687" spans="1:4" ht="18" customHeight="1">
      <c r="A687" s="104"/>
      <c r="B687" s="105"/>
      <c r="D687" s="106"/>
    </row>
    <row r="688" spans="1:4" ht="18" customHeight="1">
      <c r="A688" s="104"/>
      <c r="B688" s="105"/>
      <c r="D688" s="106"/>
    </row>
    <row r="689" spans="1:4" ht="18" customHeight="1">
      <c r="A689" s="104"/>
      <c r="B689" s="105"/>
      <c r="D689" s="106"/>
    </row>
    <row r="690" spans="1:4" ht="18" customHeight="1">
      <c r="A690" s="104"/>
      <c r="B690" s="105"/>
      <c r="D690" s="106"/>
    </row>
    <row r="691" spans="1:4" ht="18" customHeight="1">
      <c r="A691" s="104"/>
      <c r="B691" s="105"/>
      <c r="D691" s="106"/>
    </row>
    <row r="692" spans="1:4" ht="18" customHeight="1">
      <c r="A692" s="104"/>
      <c r="B692" s="105"/>
      <c r="D692" s="106"/>
    </row>
    <row r="693" spans="1:4" ht="18" customHeight="1">
      <c r="A693" s="104"/>
      <c r="B693" s="105"/>
      <c r="D693" s="106"/>
    </row>
    <row r="694" spans="1:4" ht="18" customHeight="1">
      <c r="A694" s="104"/>
      <c r="B694" s="105"/>
      <c r="D694" s="106"/>
    </row>
    <row r="695" spans="1:4" ht="18" customHeight="1">
      <c r="A695" s="104"/>
      <c r="B695" s="105"/>
      <c r="D695" s="106"/>
    </row>
    <row r="696" spans="1:4" ht="18" customHeight="1">
      <c r="A696" s="104"/>
      <c r="B696" s="105"/>
      <c r="D696" s="106"/>
    </row>
    <row r="697" spans="1:4" ht="18" customHeight="1">
      <c r="A697" s="104"/>
      <c r="B697" s="105"/>
      <c r="D697" s="106"/>
    </row>
    <row r="698" spans="1:4" ht="18" customHeight="1">
      <c r="A698" s="104"/>
      <c r="B698" s="105"/>
      <c r="D698" s="106"/>
    </row>
    <row r="699" spans="1:4" ht="18" customHeight="1">
      <c r="A699" s="104"/>
      <c r="B699" s="105"/>
      <c r="D699" s="106"/>
    </row>
    <row r="700" spans="1:4" ht="18" customHeight="1">
      <c r="A700" s="104"/>
      <c r="B700" s="105"/>
      <c r="D700" s="106"/>
    </row>
    <row r="701" spans="1:4" ht="18" customHeight="1">
      <c r="A701" s="104"/>
      <c r="B701" s="105"/>
      <c r="D701" s="106"/>
    </row>
    <row r="702" spans="1:4" ht="18" customHeight="1">
      <c r="A702" s="104"/>
      <c r="B702" s="105"/>
      <c r="D702" s="106"/>
    </row>
    <row r="703" spans="1:4" ht="18" customHeight="1">
      <c r="A703" s="104"/>
      <c r="B703" s="105"/>
      <c r="D703" s="106"/>
    </row>
    <row r="704" spans="1:4" ht="18" customHeight="1">
      <c r="A704" s="104"/>
      <c r="B704" s="105"/>
      <c r="D704" s="106"/>
    </row>
    <row r="705" spans="1:4" ht="18" customHeight="1">
      <c r="A705" s="104"/>
      <c r="B705" s="105"/>
      <c r="D705" s="106"/>
    </row>
    <row r="706" spans="1:4" ht="18" customHeight="1">
      <c r="A706" s="104"/>
      <c r="B706" s="105"/>
      <c r="D706" s="106"/>
    </row>
    <row r="707" spans="1:4" ht="18" customHeight="1">
      <c r="A707" s="104"/>
      <c r="B707" s="105"/>
      <c r="D707" s="106"/>
    </row>
    <row r="708" spans="1:4" ht="18" customHeight="1">
      <c r="A708" s="104"/>
      <c r="B708" s="105"/>
      <c r="D708" s="106"/>
    </row>
    <row r="709" spans="1:4" ht="18" customHeight="1">
      <c r="A709" s="104"/>
      <c r="B709" s="105"/>
      <c r="D709" s="106"/>
    </row>
    <row r="710" spans="1:4" ht="18" customHeight="1">
      <c r="A710" s="104"/>
      <c r="B710" s="105"/>
      <c r="D710" s="106"/>
    </row>
    <row r="711" spans="1:4" ht="18" customHeight="1">
      <c r="A711" s="104"/>
      <c r="B711" s="105"/>
      <c r="D711" s="106"/>
    </row>
    <row r="712" spans="1:4" ht="18" customHeight="1">
      <c r="A712" s="104"/>
      <c r="B712" s="105"/>
      <c r="D712" s="106"/>
    </row>
    <row r="713" spans="1:4" ht="18" customHeight="1">
      <c r="A713" s="104"/>
      <c r="B713" s="105"/>
      <c r="D713" s="106"/>
    </row>
    <row r="714" spans="1:4" ht="18" customHeight="1">
      <c r="A714" s="104"/>
      <c r="B714" s="105"/>
      <c r="D714" s="106"/>
    </row>
    <row r="715" spans="1:4" ht="18" customHeight="1">
      <c r="A715" s="104"/>
      <c r="B715" s="105"/>
      <c r="D715" s="106"/>
    </row>
    <row r="716" spans="1:4" ht="18" customHeight="1">
      <c r="A716" s="104"/>
      <c r="B716" s="105"/>
      <c r="D716" s="106"/>
    </row>
    <row r="717" spans="1:4" ht="18" customHeight="1">
      <c r="A717" s="104"/>
      <c r="B717" s="105"/>
      <c r="D717" s="106"/>
    </row>
    <row r="718" spans="1:4" ht="18" customHeight="1">
      <c r="A718" s="104"/>
      <c r="B718" s="105"/>
      <c r="D718" s="106"/>
    </row>
    <row r="719" spans="1:4" ht="18" customHeight="1">
      <c r="A719" s="104"/>
      <c r="B719" s="105"/>
      <c r="D719" s="106"/>
    </row>
    <row r="720" spans="1:4" ht="18" customHeight="1">
      <c r="A720" s="104"/>
      <c r="B720" s="105"/>
      <c r="D720" s="106"/>
    </row>
    <row r="721" spans="1:4" ht="18" customHeight="1">
      <c r="A721" s="104"/>
      <c r="B721" s="105"/>
      <c r="D721" s="106"/>
    </row>
    <row r="722" spans="1:4" ht="18" customHeight="1">
      <c r="A722" s="104"/>
      <c r="B722" s="105"/>
      <c r="D722" s="106"/>
    </row>
    <row r="723" spans="1:4" ht="18" customHeight="1">
      <c r="A723" s="104"/>
      <c r="B723" s="105"/>
      <c r="D723" s="106"/>
    </row>
    <row r="724" spans="1:4" ht="18" customHeight="1">
      <c r="A724" s="104"/>
      <c r="B724" s="105"/>
      <c r="D724" s="106"/>
    </row>
    <row r="725" spans="1:4" ht="18" customHeight="1">
      <c r="A725" s="104"/>
      <c r="B725" s="105"/>
      <c r="D725" s="106"/>
    </row>
    <row r="726" spans="1:4" ht="18" customHeight="1">
      <c r="A726" s="104"/>
      <c r="B726" s="105"/>
      <c r="D726" s="106"/>
    </row>
    <row r="727" spans="1:4" ht="18" customHeight="1">
      <c r="A727" s="104"/>
      <c r="B727" s="105"/>
      <c r="D727" s="106"/>
    </row>
    <row r="728" spans="1:4" ht="18" customHeight="1">
      <c r="A728" s="104"/>
      <c r="B728" s="105"/>
      <c r="D728" s="106"/>
    </row>
    <row r="729" spans="1:4" ht="18" customHeight="1">
      <c r="A729" s="104"/>
      <c r="B729" s="105"/>
      <c r="D729" s="106"/>
    </row>
    <row r="730" spans="1:4" ht="18" customHeight="1">
      <c r="A730" s="104"/>
      <c r="B730" s="105"/>
      <c r="D730" s="106"/>
    </row>
    <row r="731" spans="1:4" ht="18" customHeight="1">
      <c r="A731" s="104"/>
      <c r="B731" s="105"/>
      <c r="D731" s="106"/>
    </row>
    <row r="732" spans="1:4" ht="18" customHeight="1">
      <c r="A732" s="104"/>
      <c r="B732" s="105"/>
      <c r="D732" s="106"/>
    </row>
    <row r="733" spans="1:4" ht="18" customHeight="1">
      <c r="A733" s="104"/>
      <c r="B733" s="105"/>
      <c r="D733" s="106"/>
    </row>
    <row r="734" spans="1:4" ht="18" customHeight="1">
      <c r="A734" s="104"/>
      <c r="B734" s="105"/>
      <c r="D734" s="106"/>
    </row>
    <row r="735" spans="1:4" ht="18" customHeight="1">
      <c r="A735" s="104"/>
      <c r="B735" s="105"/>
      <c r="D735" s="106"/>
    </row>
    <row r="736" spans="1:4" ht="18" customHeight="1">
      <c r="A736" s="104"/>
      <c r="B736" s="105"/>
      <c r="D736" s="106"/>
    </row>
    <row r="737" spans="1:4" ht="18" customHeight="1">
      <c r="A737" s="104"/>
      <c r="B737" s="105"/>
      <c r="D737" s="106"/>
    </row>
    <row r="738" spans="1:4" ht="18" customHeight="1">
      <c r="A738" s="104"/>
      <c r="B738" s="105"/>
      <c r="D738" s="106"/>
    </row>
    <row r="739" spans="1:4" ht="18" customHeight="1">
      <c r="A739" s="104"/>
      <c r="B739" s="105"/>
      <c r="D739" s="106"/>
    </row>
    <row r="740" spans="1:4" ht="18" customHeight="1">
      <c r="A740" s="104"/>
      <c r="B740" s="105"/>
      <c r="D740" s="106"/>
    </row>
    <row r="741" spans="1:4" ht="18" customHeight="1">
      <c r="A741" s="104"/>
      <c r="B741" s="105"/>
      <c r="D741" s="106"/>
    </row>
    <row r="742" spans="1:4" ht="18" customHeight="1">
      <c r="A742" s="104"/>
      <c r="B742" s="105"/>
      <c r="D742" s="106"/>
    </row>
    <row r="743" spans="1:4" ht="18" customHeight="1">
      <c r="A743" s="104"/>
      <c r="B743" s="105"/>
      <c r="D743" s="106"/>
    </row>
    <row r="744" spans="1:4" ht="18" customHeight="1">
      <c r="A744" s="104"/>
      <c r="B744" s="105"/>
      <c r="D744" s="106"/>
    </row>
    <row r="745" spans="1:4" ht="18" customHeight="1">
      <c r="A745" s="104"/>
      <c r="B745" s="105"/>
      <c r="D745" s="106"/>
    </row>
    <row r="746" spans="1:4" ht="18" customHeight="1">
      <c r="A746" s="104"/>
      <c r="B746" s="105"/>
      <c r="D746" s="106"/>
    </row>
    <row r="747" spans="1:4" ht="18" customHeight="1">
      <c r="A747" s="104"/>
      <c r="B747" s="105"/>
      <c r="D747" s="106"/>
    </row>
    <row r="748" spans="1:4" ht="18" customHeight="1">
      <c r="A748" s="104"/>
      <c r="B748" s="105"/>
      <c r="D748" s="106"/>
    </row>
    <row r="749" spans="1:4" ht="18" customHeight="1">
      <c r="A749" s="104"/>
      <c r="B749" s="105"/>
      <c r="D749" s="106"/>
    </row>
    <row r="750" spans="1:4" ht="18" customHeight="1">
      <c r="A750" s="104"/>
      <c r="B750" s="105"/>
      <c r="D750" s="106"/>
    </row>
    <row r="751" spans="1:4" ht="18" customHeight="1">
      <c r="A751" s="104"/>
      <c r="B751" s="105"/>
      <c r="D751" s="106"/>
    </row>
    <row r="752" spans="1:4" ht="18" customHeight="1">
      <c r="A752" s="104"/>
      <c r="B752" s="105"/>
      <c r="D752" s="106"/>
    </row>
    <row r="753" spans="1:4" ht="18" customHeight="1">
      <c r="A753" s="104"/>
      <c r="B753" s="105"/>
      <c r="D753" s="106"/>
    </row>
    <row r="754" spans="1:4" ht="18" customHeight="1">
      <c r="A754" s="104"/>
      <c r="B754" s="105"/>
      <c r="D754" s="106"/>
    </row>
    <row r="755" spans="1:4" ht="18" customHeight="1">
      <c r="A755" s="104"/>
      <c r="B755" s="105"/>
      <c r="D755" s="106"/>
    </row>
    <row r="756" spans="1:4" ht="18" customHeight="1">
      <c r="A756" s="104"/>
      <c r="B756" s="105"/>
      <c r="D756" s="106"/>
    </row>
    <row r="757" spans="1:4" ht="18" customHeight="1">
      <c r="A757" s="104"/>
      <c r="B757" s="105"/>
      <c r="D757" s="106"/>
    </row>
    <row r="758" spans="1:4" ht="18" customHeight="1">
      <c r="A758" s="104"/>
      <c r="B758" s="105"/>
      <c r="D758" s="106"/>
    </row>
    <row r="759" spans="1:4" ht="18" customHeight="1">
      <c r="A759" s="104"/>
      <c r="B759" s="105"/>
      <c r="D759" s="106"/>
    </row>
    <row r="760" spans="1:4" ht="18" customHeight="1">
      <c r="A760" s="104"/>
      <c r="B760" s="105"/>
      <c r="D760" s="106"/>
    </row>
    <row r="761" spans="1:4" ht="18" customHeight="1">
      <c r="A761" s="104"/>
      <c r="B761" s="105"/>
      <c r="D761" s="106"/>
    </row>
    <row r="762" spans="1:4" ht="18" customHeight="1">
      <c r="A762" s="104"/>
      <c r="B762" s="105"/>
      <c r="D762" s="106"/>
    </row>
    <row r="763" spans="1:4" ht="18" customHeight="1">
      <c r="A763" s="104"/>
      <c r="B763" s="105"/>
      <c r="D763" s="106"/>
    </row>
    <row r="764" spans="1:4" ht="18" customHeight="1">
      <c r="A764" s="104"/>
      <c r="B764" s="105"/>
      <c r="D764" s="106"/>
    </row>
    <row r="765" spans="1:4" ht="18" customHeight="1">
      <c r="A765" s="104"/>
      <c r="B765" s="105"/>
      <c r="D765" s="106"/>
    </row>
    <row r="766" spans="1:4" ht="18" customHeight="1">
      <c r="A766" s="104"/>
      <c r="B766" s="105"/>
      <c r="D766" s="106"/>
    </row>
    <row r="767" spans="1:4" ht="18" customHeight="1">
      <c r="A767" s="104"/>
      <c r="B767" s="105"/>
      <c r="D767" s="106"/>
    </row>
    <row r="768" spans="1:4" ht="18" customHeight="1">
      <c r="A768" s="104"/>
      <c r="B768" s="105"/>
      <c r="D768" s="106"/>
    </row>
    <row r="769" spans="1:4" ht="18" customHeight="1">
      <c r="A769" s="104"/>
      <c r="B769" s="105"/>
      <c r="D769" s="106"/>
    </row>
    <row r="770" spans="1:4" ht="18" customHeight="1">
      <c r="A770" s="104"/>
      <c r="B770" s="105"/>
      <c r="D770" s="106"/>
    </row>
    <row r="771" spans="1:4" ht="18" customHeight="1">
      <c r="A771" s="104"/>
      <c r="B771" s="105"/>
      <c r="D771" s="106"/>
    </row>
    <row r="772" spans="1:4" ht="18" customHeight="1">
      <c r="A772" s="104"/>
      <c r="B772" s="105"/>
      <c r="D772" s="106"/>
    </row>
    <row r="773" spans="1:4" ht="18" customHeight="1">
      <c r="A773" s="104"/>
      <c r="B773" s="105"/>
      <c r="D773" s="106"/>
    </row>
    <row r="774" spans="1:4" ht="18" customHeight="1">
      <c r="A774" s="104"/>
      <c r="B774" s="105"/>
      <c r="D774" s="106"/>
    </row>
    <row r="775" spans="1:4" ht="18" customHeight="1">
      <c r="A775" s="104"/>
      <c r="B775" s="105"/>
      <c r="D775" s="106"/>
    </row>
    <row r="776" spans="1:4" ht="18" customHeight="1">
      <c r="A776" s="104"/>
      <c r="B776" s="105"/>
      <c r="D776" s="106"/>
    </row>
    <row r="777" spans="1:4" ht="18" customHeight="1">
      <c r="A777" s="104"/>
      <c r="B777" s="105"/>
      <c r="D777" s="106"/>
    </row>
    <row r="778" spans="1:4" ht="18" customHeight="1">
      <c r="A778" s="104"/>
      <c r="B778" s="105"/>
      <c r="D778" s="106"/>
    </row>
    <row r="779" spans="1:4" ht="18" customHeight="1">
      <c r="A779" s="104"/>
      <c r="B779" s="105"/>
      <c r="D779" s="106"/>
    </row>
    <row r="780" spans="1:4" ht="18" customHeight="1">
      <c r="A780" s="104"/>
      <c r="B780" s="105"/>
      <c r="D780" s="106"/>
    </row>
    <row r="781" spans="1:4" ht="18" customHeight="1">
      <c r="A781" s="104"/>
      <c r="B781" s="105"/>
      <c r="D781" s="106"/>
    </row>
    <row r="782" spans="1:4" ht="18" customHeight="1">
      <c r="A782" s="104"/>
      <c r="B782" s="105"/>
      <c r="D782" s="106"/>
    </row>
    <row r="783" spans="1:4" ht="18" customHeight="1">
      <c r="A783" s="104"/>
      <c r="B783" s="105"/>
      <c r="D783" s="106"/>
    </row>
    <row r="784" spans="1:4" ht="18" customHeight="1">
      <c r="A784" s="104"/>
      <c r="B784" s="105"/>
      <c r="D784" s="106"/>
    </row>
    <row r="785" spans="1:4" ht="18" customHeight="1">
      <c r="A785" s="104"/>
      <c r="B785" s="105"/>
      <c r="D785" s="106"/>
    </row>
    <row r="786" spans="1:4" ht="18" customHeight="1">
      <c r="A786" s="104"/>
      <c r="B786" s="105"/>
      <c r="D786" s="106"/>
    </row>
    <row r="787" spans="1:4" ht="18" customHeight="1">
      <c r="A787" s="104"/>
      <c r="B787" s="105"/>
      <c r="D787" s="106"/>
    </row>
    <row r="788" spans="1:4" ht="18" customHeight="1">
      <c r="A788" s="104"/>
      <c r="B788" s="105"/>
      <c r="D788" s="106"/>
    </row>
    <row r="789" spans="1:4" ht="18" customHeight="1">
      <c r="A789" s="104"/>
      <c r="B789" s="105"/>
      <c r="D789" s="106"/>
    </row>
    <row r="790" spans="1:4" ht="18" customHeight="1">
      <c r="A790" s="104"/>
      <c r="B790" s="105"/>
      <c r="D790" s="106"/>
    </row>
    <row r="791" spans="1:4" ht="18" customHeight="1">
      <c r="A791" s="104"/>
      <c r="B791" s="105"/>
      <c r="D791" s="106"/>
    </row>
    <row r="792" spans="1:4" ht="18" customHeight="1">
      <c r="A792" s="104"/>
      <c r="B792" s="105"/>
      <c r="D792" s="106"/>
    </row>
    <row r="793" spans="1:4" ht="18" customHeight="1">
      <c r="A793" s="104"/>
      <c r="B793" s="105"/>
      <c r="D793" s="106"/>
    </row>
    <row r="794" spans="1:4" ht="18" customHeight="1">
      <c r="A794" s="104"/>
      <c r="B794" s="105"/>
      <c r="D794" s="106"/>
    </row>
    <row r="795" spans="1:4" ht="18" customHeight="1">
      <c r="A795" s="104"/>
      <c r="B795" s="105"/>
      <c r="D795" s="106"/>
    </row>
    <row r="796" spans="1:4" ht="18" customHeight="1">
      <c r="A796" s="104"/>
      <c r="B796" s="105"/>
      <c r="D796" s="106"/>
    </row>
    <row r="797" spans="1:4" ht="18" customHeight="1">
      <c r="A797" s="104"/>
      <c r="B797" s="105"/>
      <c r="D797" s="106"/>
    </row>
    <row r="798" spans="1:4" ht="18" customHeight="1">
      <c r="A798" s="104"/>
      <c r="B798" s="105"/>
      <c r="D798" s="106"/>
    </row>
    <row r="799" spans="1:4" ht="18" customHeight="1">
      <c r="A799" s="104"/>
      <c r="B799" s="105"/>
      <c r="D799" s="106"/>
    </row>
    <row r="800" spans="1:4" ht="18" customHeight="1">
      <c r="A800" s="104"/>
      <c r="B800" s="105"/>
      <c r="D800" s="106"/>
    </row>
    <row r="801" spans="1:4" ht="18" customHeight="1">
      <c r="A801" s="104"/>
      <c r="B801" s="105"/>
      <c r="D801" s="106"/>
    </row>
    <row r="802" spans="1:4" ht="18" customHeight="1">
      <c r="A802" s="104"/>
      <c r="B802" s="105"/>
      <c r="D802" s="106"/>
    </row>
    <row r="803" spans="1:4" ht="18" customHeight="1">
      <c r="A803" s="104"/>
      <c r="B803" s="105"/>
      <c r="D803" s="106"/>
    </row>
    <row r="804" spans="1:4" ht="18" customHeight="1">
      <c r="A804" s="104"/>
      <c r="B804" s="105"/>
      <c r="D804" s="106"/>
    </row>
    <row r="805" spans="1:4" ht="18" customHeight="1">
      <c r="A805" s="104"/>
      <c r="B805" s="105"/>
      <c r="D805" s="106"/>
    </row>
    <row r="806" spans="1:4" ht="18" customHeight="1">
      <c r="A806" s="104"/>
      <c r="B806" s="105"/>
      <c r="D806" s="106"/>
    </row>
    <row r="807" spans="1:4" ht="18" customHeight="1">
      <c r="A807" s="104"/>
      <c r="B807" s="105"/>
      <c r="D807" s="106"/>
    </row>
    <row r="808" spans="1:4" ht="18" customHeight="1">
      <c r="A808" s="104"/>
      <c r="B808" s="105"/>
      <c r="D808" s="106"/>
    </row>
    <row r="809" spans="1:4" ht="18" customHeight="1">
      <c r="A809" s="104"/>
      <c r="B809" s="105"/>
      <c r="D809" s="106"/>
    </row>
    <row r="810" spans="1:4" ht="18" customHeight="1">
      <c r="A810" s="104"/>
      <c r="B810" s="105"/>
      <c r="D810" s="106"/>
    </row>
    <row r="811" spans="1:4" ht="18" customHeight="1">
      <c r="A811" s="104"/>
      <c r="B811" s="105"/>
      <c r="D811" s="106"/>
    </row>
    <row r="812" spans="1:4" ht="18" customHeight="1">
      <c r="A812" s="104"/>
      <c r="B812" s="105"/>
      <c r="D812" s="106"/>
    </row>
    <row r="813" spans="1:4" ht="18" customHeight="1">
      <c r="A813" s="104"/>
      <c r="B813" s="105"/>
      <c r="D813" s="106"/>
    </row>
    <row r="814" spans="1:4" ht="18" customHeight="1">
      <c r="A814" s="104"/>
      <c r="B814" s="105"/>
      <c r="D814" s="106"/>
    </row>
    <row r="815" spans="1:4" ht="18" customHeight="1">
      <c r="A815" s="104"/>
      <c r="B815" s="105"/>
      <c r="D815" s="106"/>
    </row>
    <row r="816" spans="1:4" ht="18" customHeight="1">
      <c r="A816" s="104"/>
      <c r="B816" s="105"/>
      <c r="D816" s="106"/>
    </row>
    <row r="817" spans="1:4" ht="18" customHeight="1">
      <c r="A817" s="104"/>
      <c r="B817" s="105"/>
      <c r="D817" s="106"/>
    </row>
    <row r="818" spans="1:4" ht="18" customHeight="1">
      <c r="A818" s="104"/>
      <c r="B818" s="105"/>
      <c r="D818" s="106"/>
    </row>
    <row r="819" spans="1:4" ht="18" customHeight="1">
      <c r="A819" s="104"/>
      <c r="B819" s="105"/>
      <c r="D819" s="106"/>
    </row>
    <row r="820" spans="1:4" ht="18" customHeight="1">
      <c r="A820" s="104"/>
      <c r="B820" s="105"/>
      <c r="D820" s="106"/>
    </row>
    <row r="821" spans="1:4" ht="18" customHeight="1">
      <c r="A821" s="104"/>
      <c r="B821" s="105"/>
      <c r="D821" s="106"/>
    </row>
    <row r="822" spans="1:4" ht="18" customHeight="1">
      <c r="A822" s="104"/>
      <c r="B822" s="105"/>
      <c r="D822" s="106"/>
    </row>
    <row r="823" spans="1:4" ht="18" customHeight="1">
      <c r="A823" s="104"/>
      <c r="B823" s="105"/>
      <c r="D823" s="106"/>
    </row>
    <row r="824" spans="1:4" ht="18" customHeight="1">
      <c r="A824" s="104"/>
      <c r="B824" s="105"/>
      <c r="D824" s="106"/>
    </row>
    <row r="825" spans="1:4" ht="18" customHeight="1">
      <c r="A825" s="104"/>
      <c r="B825" s="105"/>
      <c r="D825" s="106"/>
    </row>
    <row r="826" spans="1:4" ht="18" customHeight="1">
      <c r="A826" s="104"/>
      <c r="B826" s="105"/>
      <c r="D826" s="106"/>
    </row>
    <row r="827" spans="1:4" ht="18" customHeight="1">
      <c r="A827" s="104"/>
      <c r="B827" s="105"/>
      <c r="D827" s="106"/>
    </row>
    <row r="828" spans="1:4" ht="18" customHeight="1">
      <c r="A828" s="104"/>
      <c r="B828" s="105"/>
      <c r="D828" s="106"/>
    </row>
    <row r="829" spans="1:4" ht="18" customHeight="1">
      <c r="A829" s="104"/>
      <c r="B829" s="105"/>
      <c r="D829" s="106"/>
    </row>
    <row r="830" spans="1:4" ht="18" customHeight="1">
      <c r="A830" s="104"/>
      <c r="B830" s="105"/>
      <c r="D830" s="106"/>
    </row>
    <row r="831" spans="1:4" ht="18" customHeight="1">
      <c r="A831" s="104"/>
      <c r="B831" s="105"/>
      <c r="D831" s="106"/>
    </row>
    <row r="832" spans="1:4" ht="18" customHeight="1">
      <c r="A832" s="104"/>
      <c r="B832" s="105"/>
      <c r="D832" s="106"/>
    </row>
    <row r="833" spans="1:4" ht="18" customHeight="1">
      <c r="A833" s="104"/>
      <c r="B833" s="105"/>
      <c r="D833" s="106"/>
    </row>
    <row r="834" spans="1:4" ht="18" customHeight="1">
      <c r="A834" s="104"/>
      <c r="B834" s="105"/>
      <c r="D834" s="106"/>
    </row>
    <row r="835" spans="1:4" ht="18" customHeight="1">
      <c r="A835" s="104"/>
      <c r="B835" s="105"/>
      <c r="D835" s="106"/>
    </row>
    <row r="836" spans="1:4" ht="18" customHeight="1">
      <c r="A836" s="104"/>
      <c r="B836" s="105"/>
      <c r="D836" s="106"/>
    </row>
    <row r="837" spans="1:4" ht="18" customHeight="1">
      <c r="A837" s="104"/>
      <c r="B837" s="105"/>
      <c r="D837" s="106"/>
    </row>
    <row r="838" spans="1:4" ht="18" customHeight="1">
      <c r="A838" s="104"/>
      <c r="B838" s="105"/>
      <c r="D838" s="106"/>
    </row>
    <row r="839" spans="1:4" ht="18" customHeight="1">
      <c r="A839" s="104"/>
      <c r="B839" s="105"/>
      <c r="D839" s="106"/>
    </row>
    <row r="840" spans="1:4" ht="18" customHeight="1">
      <c r="A840" s="104"/>
      <c r="B840" s="105"/>
      <c r="D840" s="106"/>
    </row>
    <row r="841" spans="1:4" ht="18" customHeight="1">
      <c r="A841" s="104"/>
      <c r="B841" s="105"/>
      <c r="D841" s="106"/>
    </row>
    <row r="842" spans="1:4" ht="18" customHeight="1">
      <c r="A842" s="104"/>
      <c r="B842" s="105"/>
      <c r="D842" s="106"/>
    </row>
    <row r="843" spans="1:4" ht="18" customHeight="1">
      <c r="A843" s="104"/>
      <c r="B843" s="105"/>
      <c r="D843" s="106"/>
    </row>
    <row r="844" spans="1:4" ht="18" customHeight="1">
      <c r="A844" s="104"/>
      <c r="B844" s="105"/>
      <c r="D844" s="106"/>
    </row>
    <row r="845" spans="1:4" ht="18" customHeight="1">
      <c r="A845" s="104"/>
      <c r="B845" s="105"/>
      <c r="D845" s="106"/>
    </row>
    <row r="846" spans="1:4" ht="18" customHeight="1">
      <c r="A846" s="104"/>
      <c r="B846" s="105"/>
      <c r="D846" s="106"/>
    </row>
    <row r="847" spans="1:4" ht="18" customHeight="1">
      <c r="A847" s="104"/>
      <c r="B847" s="105"/>
      <c r="D847" s="106"/>
    </row>
    <row r="848" spans="1:4" ht="18" customHeight="1">
      <c r="A848" s="104"/>
      <c r="B848" s="105"/>
      <c r="D848" s="106"/>
    </row>
    <row r="849" spans="1:4" ht="18" customHeight="1">
      <c r="A849" s="104"/>
      <c r="B849" s="105"/>
      <c r="D849" s="106"/>
    </row>
    <row r="850" spans="1:4" ht="18" customHeight="1">
      <c r="A850" s="104"/>
      <c r="B850" s="105"/>
      <c r="D850" s="106"/>
    </row>
    <row r="851" spans="1:4" ht="18" customHeight="1">
      <c r="A851" s="104"/>
      <c r="B851" s="105"/>
      <c r="D851" s="106"/>
    </row>
    <row r="852" spans="1:4" ht="18" customHeight="1">
      <c r="A852" s="104"/>
      <c r="B852" s="105"/>
      <c r="D852" s="106"/>
    </row>
    <row r="853" spans="1:4" ht="18" customHeight="1">
      <c r="A853" s="104"/>
      <c r="B853" s="105"/>
      <c r="D853" s="106"/>
    </row>
    <row r="854" spans="1:4" ht="18" customHeight="1">
      <c r="A854" s="104"/>
      <c r="B854" s="105"/>
      <c r="D854" s="106"/>
    </row>
    <row r="855" spans="1:4" ht="18" customHeight="1">
      <c r="A855" s="104"/>
      <c r="B855" s="105"/>
      <c r="D855" s="106"/>
    </row>
    <row r="856" spans="1:4" ht="18" customHeight="1">
      <c r="A856" s="104"/>
      <c r="B856" s="105"/>
      <c r="D856" s="106"/>
    </row>
    <row r="857" spans="1:4" ht="18" customHeight="1">
      <c r="A857" s="104"/>
      <c r="B857" s="105"/>
      <c r="D857" s="106"/>
    </row>
    <row r="858" spans="1:4" ht="18" customHeight="1">
      <c r="A858" s="104"/>
      <c r="B858" s="105"/>
      <c r="D858" s="106"/>
    </row>
    <row r="859" spans="1:4" ht="18" customHeight="1">
      <c r="A859" s="104"/>
      <c r="B859" s="105"/>
      <c r="D859" s="106"/>
    </row>
    <row r="860" spans="1:4" ht="18" customHeight="1">
      <c r="A860" s="104"/>
      <c r="B860" s="105"/>
      <c r="D860" s="106"/>
    </row>
    <row r="861" spans="1:4" ht="18" customHeight="1">
      <c r="A861" s="104"/>
      <c r="B861" s="105"/>
      <c r="D861" s="106"/>
    </row>
    <row r="862" spans="1:4" ht="18" customHeight="1">
      <c r="A862" s="104"/>
      <c r="B862" s="105"/>
      <c r="D862" s="106"/>
    </row>
    <row r="863" spans="1:4" ht="18" customHeight="1">
      <c r="A863" s="104"/>
      <c r="B863" s="105"/>
      <c r="D863" s="106"/>
    </row>
    <row r="864" spans="1:4" ht="18" customHeight="1">
      <c r="A864" s="104"/>
      <c r="B864" s="105"/>
      <c r="D864" s="106"/>
    </row>
    <row r="865" spans="1:4" ht="18" customHeight="1">
      <c r="A865" s="104"/>
      <c r="B865" s="105"/>
      <c r="D865" s="106"/>
    </row>
    <row r="866" spans="1:4" ht="18" customHeight="1">
      <c r="A866" s="104"/>
      <c r="B866" s="105"/>
      <c r="D866" s="106"/>
    </row>
    <row r="867" spans="1:4" ht="18" customHeight="1">
      <c r="A867" s="104"/>
      <c r="B867" s="105"/>
      <c r="D867" s="106"/>
    </row>
    <row r="868" spans="1:4" ht="18" customHeight="1">
      <c r="A868" s="104"/>
      <c r="B868" s="105"/>
      <c r="D868" s="106"/>
    </row>
    <row r="869" spans="1:4" ht="18" customHeight="1">
      <c r="A869" s="104"/>
      <c r="B869" s="105"/>
      <c r="D869" s="106"/>
    </row>
    <row r="870" spans="1:4" ht="18" customHeight="1">
      <c r="A870" s="104"/>
      <c r="B870" s="105"/>
      <c r="D870" s="106"/>
    </row>
    <row r="871" spans="1:4" ht="18" customHeight="1">
      <c r="A871" s="104"/>
      <c r="B871" s="105"/>
      <c r="D871" s="106"/>
    </row>
    <row r="872" spans="1:4" ht="18" customHeight="1">
      <c r="A872" s="104"/>
      <c r="B872" s="105"/>
      <c r="D872" s="106"/>
    </row>
    <row r="873" spans="1:4" ht="18" customHeight="1">
      <c r="A873" s="104"/>
      <c r="B873" s="105"/>
      <c r="D873" s="106"/>
    </row>
    <row r="874" spans="1:4" ht="18" customHeight="1">
      <c r="A874" s="104"/>
      <c r="B874" s="105"/>
      <c r="D874" s="106"/>
    </row>
    <row r="875" spans="1:4" ht="18" customHeight="1">
      <c r="A875" s="104"/>
      <c r="B875" s="105"/>
      <c r="D875" s="106"/>
    </row>
    <row r="876" spans="1:4" ht="18" customHeight="1">
      <c r="A876" s="104"/>
      <c r="B876" s="105"/>
      <c r="D876" s="106"/>
    </row>
    <row r="877" spans="1:4" ht="18" customHeight="1">
      <c r="A877" s="104"/>
      <c r="B877" s="105"/>
      <c r="D877" s="106"/>
    </row>
    <row r="878" spans="1:4" ht="18" customHeight="1">
      <c r="A878" s="104"/>
      <c r="B878" s="105"/>
      <c r="D878" s="106"/>
    </row>
    <row r="879" spans="1:4" ht="18" customHeight="1">
      <c r="A879" s="104"/>
      <c r="B879" s="105"/>
      <c r="D879" s="106"/>
    </row>
    <row r="880" spans="1:4" ht="18" customHeight="1">
      <c r="A880" s="104"/>
      <c r="B880" s="105"/>
      <c r="D880" s="106"/>
    </row>
    <row r="881" spans="1:4" ht="18" customHeight="1">
      <c r="A881" s="104"/>
      <c r="B881" s="105"/>
      <c r="D881" s="106"/>
    </row>
    <row r="882" spans="1:4" ht="18" customHeight="1">
      <c r="A882" s="104"/>
      <c r="B882" s="105"/>
      <c r="D882" s="106"/>
    </row>
    <row r="883" spans="1:4" ht="18" customHeight="1">
      <c r="A883" s="104"/>
      <c r="B883" s="105"/>
      <c r="D883" s="106"/>
    </row>
    <row r="884" spans="1:4" ht="18" customHeight="1">
      <c r="A884" s="104"/>
      <c r="B884" s="105"/>
      <c r="D884" s="106"/>
    </row>
    <row r="885" spans="1:4" ht="18" customHeight="1">
      <c r="A885" s="104"/>
      <c r="B885" s="105"/>
      <c r="D885" s="106"/>
    </row>
    <row r="886" spans="1:4" ht="18" customHeight="1">
      <c r="A886" s="104"/>
      <c r="B886" s="105"/>
      <c r="D886" s="106"/>
    </row>
    <row r="887" spans="1:4" ht="18" customHeight="1">
      <c r="A887" s="104"/>
      <c r="B887" s="105"/>
      <c r="D887" s="106"/>
    </row>
    <row r="888" spans="1:4" ht="18" customHeight="1">
      <c r="A888" s="104"/>
      <c r="B888" s="105"/>
      <c r="D888" s="106"/>
    </row>
    <row r="889" spans="1:4" ht="18" customHeight="1">
      <c r="A889" s="104"/>
      <c r="B889" s="105"/>
      <c r="D889" s="106"/>
    </row>
    <row r="890" spans="1:4" ht="18" customHeight="1">
      <c r="A890" s="104"/>
      <c r="B890" s="105"/>
      <c r="D890" s="106"/>
    </row>
    <row r="891" spans="1:4" ht="18" customHeight="1">
      <c r="A891" s="104"/>
      <c r="B891" s="105"/>
      <c r="D891" s="106"/>
    </row>
    <row r="892" spans="1:4" ht="18" customHeight="1">
      <c r="A892" s="104"/>
      <c r="B892" s="105"/>
      <c r="D892" s="106"/>
    </row>
    <row r="893" spans="1:4" ht="18" customHeight="1">
      <c r="A893" s="104"/>
      <c r="B893" s="105"/>
      <c r="D893" s="106"/>
    </row>
    <row r="894" spans="1:4" ht="18" customHeight="1">
      <c r="A894" s="104"/>
      <c r="B894" s="105"/>
      <c r="D894" s="106"/>
    </row>
    <row r="895" spans="1:4" ht="18" customHeight="1">
      <c r="A895" s="104"/>
      <c r="B895" s="105"/>
      <c r="D895" s="106"/>
    </row>
    <row r="896" spans="1:4" ht="18" customHeight="1">
      <c r="A896" s="104"/>
      <c r="B896" s="105"/>
      <c r="D896" s="106"/>
    </row>
    <row r="897" spans="1:4" ht="18" customHeight="1">
      <c r="A897" s="104"/>
      <c r="B897" s="105"/>
      <c r="D897" s="106"/>
    </row>
    <row r="898" spans="1:4" ht="18" customHeight="1">
      <c r="A898" s="104"/>
      <c r="B898" s="105"/>
      <c r="D898" s="106"/>
    </row>
    <row r="899" spans="1:4" ht="18" customHeight="1">
      <c r="A899" s="104"/>
      <c r="B899" s="105"/>
      <c r="D899" s="106"/>
    </row>
    <row r="900" spans="1:4" ht="18" customHeight="1">
      <c r="A900" s="104"/>
      <c r="B900" s="105"/>
      <c r="D900" s="106"/>
    </row>
    <row r="901" spans="1:4" ht="18" customHeight="1">
      <c r="A901" s="104"/>
      <c r="B901" s="105"/>
      <c r="D901" s="106"/>
    </row>
    <row r="902" spans="1:4" ht="18" customHeight="1">
      <c r="A902" s="104"/>
      <c r="B902" s="105"/>
      <c r="D902" s="106"/>
    </row>
    <row r="903" spans="1:4" ht="18" customHeight="1">
      <c r="A903" s="104"/>
      <c r="B903" s="105"/>
      <c r="D903" s="106"/>
    </row>
    <row r="904" spans="1:4" ht="18" customHeight="1">
      <c r="A904" s="104"/>
      <c r="B904" s="105"/>
      <c r="D904" s="106"/>
    </row>
    <row r="905" spans="1:4" ht="18" customHeight="1">
      <c r="A905" s="104"/>
      <c r="B905" s="105"/>
      <c r="D905" s="106"/>
    </row>
    <row r="906" spans="1:4" ht="18" customHeight="1">
      <c r="A906" s="104"/>
      <c r="B906" s="105"/>
      <c r="D906" s="106"/>
    </row>
    <row r="907" spans="1:4" ht="18" customHeight="1">
      <c r="A907" s="104"/>
      <c r="B907" s="105"/>
      <c r="D907" s="106"/>
    </row>
    <row r="908" spans="1:4" ht="18" customHeight="1">
      <c r="A908" s="104"/>
      <c r="B908" s="105"/>
      <c r="D908" s="106"/>
    </row>
    <row r="909" spans="1:4" ht="18" customHeight="1">
      <c r="A909" s="104"/>
      <c r="B909" s="105"/>
      <c r="D909" s="106"/>
    </row>
    <row r="910" spans="1:4" ht="18" customHeight="1">
      <c r="A910" s="104"/>
      <c r="B910" s="105"/>
      <c r="D910" s="106"/>
    </row>
    <row r="911" spans="1:4" ht="18" customHeight="1">
      <c r="A911" s="104"/>
      <c r="B911" s="105"/>
      <c r="D911" s="106"/>
    </row>
    <row r="912" spans="1:4" ht="18" customHeight="1">
      <c r="A912" s="104"/>
      <c r="B912" s="105"/>
      <c r="D912" s="106"/>
    </row>
    <row r="913" spans="1:4" ht="18" customHeight="1">
      <c r="A913" s="104"/>
      <c r="B913" s="105"/>
      <c r="D913" s="106"/>
    </row>
    <row r="914" spans="1:4" ht="18" customHeight="1">
      <c r="A914" s="104"/>
      <c r="B914" s="105"/>
      <c r="D914" s="106"/>
    </row>
    <row r="915" spans="1:4" ht="18" customHeight="1">
      <c r="A915" s="104"/>
      <c r="B915" s="105"/>
      <c r="D915" s="106"/>
    </row>
    <row r="916" spans="1:4" ht="18" customHeight="1">
      <c r="A916" s="104"/>
      <c r="B916" s="105"/>
      <c r="D916" s="106"/>
    </row>
    <row r="917" spans="1:4" ht="18" customHeight="1">
      <c r="A917" s="104"/>
      <c r="B917" s="105"/>
      <c r="D917" s="106"/>
    </row>
    <row r="918" spans="1:4" ht="18" customHeight="1">
      <c r="A918" s="104"/>
      <c r="B918" s="105"/>
      <c r="D918" s="106"/>
    </row>
    <row r="919" spans="1:4" ht="18" customHeight="1">
      <c r="A919" s="104"/>
      <c r="B919" s="105"/>
      <c r="D919" s="106"/>
    </row>
    <row r="920" spans="1:4" ht="18" customHeight="1">
      <c r="A920" s="104"/>
      <c r="B920" s="105"/>
      <c r="D920" s="106"/>
    </row>
    <row r="921" spans="1:4" ht="18" customHeight="1">
      <c r="A921" s="104"/>
      <c r="B921" s="105"/>
      <c r="D921" s="106"/>
    </row>
    <row r="922" spans="1:4" ht="18" customHeight="1">
      <c r="A922" s="104"/>
      <c r="B922" s="105"/>
      <c r="D922" s="106"/>
    </row>
    <row r="923" spans="1:4" ht="18" customHeight="1">
      <c r="A923" s="104"/>
      <c r="B923" s="105"/>
      <c r="D923" s="106"/>
    </row>
    <row r="924" spans="1:4" ht="18" customHeight="1">
      <c r="A924" s="104"/>
      <c r="B924" s="105"/>
      <c r="D924" s="106"/>
    </row>
    <row r="925" spans="1:4" ht="18" customHeight="1">
      <c r="A925" s="104"/>
      <c r="B925" s="105"/>
      <c r="D925" s="106"/>
    </row>
    <row r="926" spans="1:4" ht="18" customHeight="1">
      <c r="A926" s="104"/>
      <c r="B926" s="105"/>
      <c r="D926" s="106"/>
    </row>
    <row r="927" spans="1:4" ht="18" customHeight="1">
      <c r="A927" s="104"/>
      <c r="B927" s="105"/>
      <c r="D927" s="106"/>
    </row>
    <row r="928" spans="1:4" ht="18" customHeight="1">
      <c r="A928" s="104"/>
      <c r="B928" s="105"/>
      <c r="D928" s="106"/>
    </row>
    <row r="929" spans="1:4" ht="18" customHeight="1">
      <c r="A929" s="104"/>
      <c r="B929" s="105"/>
      <c r="D929" s="106"/>
    </row>
    <row r="930" spans="1:4" ht="18" customHeight="1">
      <c r="A930" s="104"/>
      <c r="B930" s="105"/>
      <c r="D930" s="106"/>
    </row>
    <row r="931" spans="1:4" ht="18" customHeight="1">
      <c r="A931" s="104"/>
      <c r="B931" s="105"/>
      <c r="D931" s="106"/>
    </row>
    <row r="932" spans="1:4" ht="18" customHeight="1">
      <c r="A932" s="104"/>
      <c r="B932" s="105"/>
      <c r="D932" s="106"/>
    </row>
    <row r="933" spans="1:4" ht="18" customHeight="1">
      <c r="A933" s="104"/>
      <c r="B933" s="105"/>
      <c r="D933" s="106"/>
    </row>
    <row r="934" spans="1:4" ht="18" customHeight="1">
      <c r="A934" s="104"/>
      <c r="B934" s="105"/>
      <c r="D934" s="106"/>
    </row>
    <row r="935" spans="1:4" ht="18" customHeight="1">
      <c r="A935" s="104"/>
      <c r="B935" s="105"/>
      <c r="D935" s="106"/>
    </row>
    <row r="936" spans="1:4" ht="18" customHeight="1">
      <c r="A936" s="104"/>
      <c r="B936" s="105"/>
      <c r="D936" s="106"/>
    </row>
    <row r="937" spans="1:4" ht="18" customHeight="1">
      <c r="A937" s="104"/>
      <c r="B937" s="105"/>
      <c r="D937" s="106"/>
    </row>
    <row r="938" spans="1:4" ht="18" customHeight="1">
      <c r="A938" s="104"/>
      <c r="B938" s="105"/>
      <c r="D938" s="106"/>
    </row>
    <row r="939" spans="1:4" ht="18" customHeight="1">
      <c r="A939" s="104"/>
      <c r="B939" s="105"/>
      <c r="D939" s="106"/>
    </row>
    <row r="940" spans="1:4" ht="18" customHeight="1">
      <c r="A940" s="104"/>
      <c r="B940" s="105"/>
      <c r="D940" s="106"/>
    </row>
    <row r="941" spans="1:4" ht="18" customHeight="1">
      <c r="A941" s="104"/>
      <c r="B941" s="105"/>
      <c r="D941" s="106"/>
    </row>
    <row r="942" spans="1:4" ht="18" customHeight="1">
      <c r="A942" s="104"/>
      <c r="B942" s="105"/>
      <c r="D942" s="106"/>
    </row>
    <row r="943" spans="1:4" ht="18" customHeight="1">
      <c r="A943" s="104"/>
      <c r="B943" s="105"/>
      <c r="D943" s="106"/>
    </row>
    <row r="944" spans="1:4" ht="18" customHeight="1">
      <c r="A944" s="104"/>
      <c r="B944" s="105"/>
      <c r="D944" s="106"/>
    </row>
    <row r="945" spans="1:4" ht="18" customHeight="1">
      <c r="A945" s="104"/>
      <c r="B945" s="105"/>
      <c r="D945" s="106"/>
    </row>
    <row r="946" spans="1:4" ht="18" customHeight="1">
      <c r="A946" s="104"/>
      <c r="B946" s="105"/>
      <c r="D946" s="106"/>
    </row>
    <row r="947" spans="1:4" ht="18" customHeight="1">
      <c r="A947" s="104"/>
      <c r="B947" s="105"/>
      <c r="D947" s="106"/>
    </row>
    <row r="948" spans="1:4" ht="18" customHeight="1">
      <c r="A948" s="104"/>
      <c r="B948" s="105"/>
      <c r="D948" s="106"/>
    </row>
    <row r="949" spans="1:4" ht="18" customHeight="1">
      <c r="A949" s="104"/>
      <c r="B949" s="105"/>
      <c r="D949" s="106"/>
    </row>
    <row r="950" spans="1:4" ht="18" customHeight="1">
      <c r="A950" s="104"/>
      <c r="B950" s="105"/>
      <c r="D950" s="106"/>
    </row>
    <row r="951" spans="1:4" ht="18" customHeight="1">
      <c r="A951" s="104"/>
      <c r="B951" s="105"/>
      <c r="D951" s="106"/>
    </row>
    <row r="952" spans="1:4" ht="18" customHeight="1">
      <c r="A952" s="104"/>
      <c r="B952" s="105"/>
      <c r="D952" s="106"/>
    </row>
    <row r="953" spans="1:4" ht="18" customHeight="1">
      <c r="A953" s="104"/>
      <c r="B953" s="105"/>
      <c r="D953" s="106"/>
    </row>
    <row r="954" spans="1:4" ht="18" customHeight="1">
      <c r="A954" s="104"/>
      <c r="B954" s="105"/>
      <c r="D954" s="106"/>
    </row>
    <row r="955" spans="1:4" ht="18" customHeight="1">
      <c r="A955" s="104"/>
      <c r="B955" s="105"/>
      <c r="D955" s="106"/>
    </row>
    <row r="956" spans="1:4" ht="18" customHeight="1">
      <c r="A956" s="104"/>
      <c r="B956" s="105"/>
      <c r="D956" s="106"/>
    </row>
    <row r="957" spans="1:4" ht="18" customHeight="1">
      <c r="A957" s="104"/>
      <c r="B957" s="105"/>
      <c r="D957" s="106"/>
    </row>
    <row r="958" spans="1:4" ht="18" customHeight="1">
      <c r="A958" s="104"/>
      <c r="B958" s="105"/>
      <c r="D958" s="106"/>
    </row>
    <row r="959" spans="1:4" ht="18" customHeight="1">
      <c r="A959" s="104"/>
      <c r="B959" s="105"/>
      <c r="D959" s="106"/>
    </row>
    <row r="960" spans="1:4" ht="18" customHeight="1">
      <c r="A960" s="104"/>
      <c r="B960" s="105"/>
      <c r="D960" s="106"/>
    </row>
    <row r="961" spans="1:4" ht="18" customHeight="1">
      <c r="A961" s="104"/>
      <c r="B961" s="105"/>
      <c r="D961" s="106"/>
    </row>
    <row r="962" spans="1:4" ht="18" customHeight="1">
      <c r="A962" s="104"/>
      <c r="B962" s="105"/>
      <c r="D962" s="106"/>
    </row>
    <row r="963" spans="1:4" ht="18" customHeight="1">
      <c r="A963" s="104"/>
      <c r="B963" s="105"/>
      <c r="D963" s="106"/>
    </row>
    <row r="964" spans="1:4" ht="18" customHeight="1">
      <c r="A964" s="104"/>
      <c r="B964" s="105"/>
      <c r="D964" s="106"/>
    </row>
    <row r="965" spans="1:4" ht="18" customHeight="1">
      <c r="A965" s="104"/>
      <c r="B965" s="105"/>
      <c r="D965" s="106"/>
    </row>
    <row r="966" spans="1:4" ht="18" customHeight="1">
      <c r="A966" s="104"/>
      <c r="B966" s="105"/>
      <c r="D966" s="106"/>
    </row>
    <row r="967" spans="1:4" ht="18" customHeight="1">
      <c r="A967" s="104"/>
      <c r="B967" s="105"/>
      <c r="D967" s="106"/>
    </row>
    <row r="968" spans="1:4" ht="18" customHeight="1">
      <c r="A968" s="104"/>
      <c r="B968" s="105"/>
      <c r="D968" s="106"/>
    </row>
    <row r="969" spans="1:4" ht="18" customHeight="1">
      <c r="A969" s="104"/>
      <c r="B969" s="105"/>
      <c r="D969" s="106"/>
    </row>
    <row r="970" spans="1:4" ht="18" customHeight="1">
      <c r="A970" s="104"/>
      <c r="B970" s="105"/>
      <c r="D970" s="106"/>
    </row>
    <row r="971" spans="1:4" ht="18" customHeight="1">
      <c r="A971" s="104"/>
      <c r="B971" s="105"/>
      <c r="D971" s="106"/>
    </row>
    <row r="972" spans="1:4" ht="18" customHeight="1">
      <c r="A972" s="104"/>
      <c r="B972" s="105"/>
      <c r="D972" s="106"/>
    </row>
    <row r="973" spans="1:4" ht="18" customHeight="1">
      <c r="A973" s="104"/>
      <c r="B973" s="105"/>
      <c r="D973" s="106"/>
    </row>
    <row r="974" spans="1:4" ht="18" customHeight="1">
      <c r="A974" s="104"/>
      <c r="B974" s="105"/>
      <c r="D974" s="106"/>
    </row>
    <row r="975" spans="1:4" ht="18" customHeight="1">
      <c r="A975" s="104"/>
      <c r="B975" s="105"/>
      <c r="D975" s="106"/>
    </row>
    <row r="976" spans="1:4" ht="18" customHeight="1">
      <c r="A976" s="104"/>
      <c r="B976" s="105"/>
      <c r="D976" s="106"/>
    </row>
    <row r="977" spans="1:4" ht="18" customHeight="1">
      <c r="A977" s="104"/>
      <c r="B977" s="105"/>
      <c r="D977" s="106"/>
    </row>
    <row r="978" spans="1:4" ht="18" customHeight="1">
      <c r="A978" s="104"/>
      <c r="B978" s="105"/>
      <c r="D978" s="106"/>
    </row>
    <row r="979" spans="1:4" ht="18" customHeight="1">
      <c r="A979" s="104"/>
      <c r="B979" s="105"/>
      <c r="D979" s="106"/>
    </row>
    <row r="980" spans="1:4" ht="18" customHeight="1">
      <c r="A980" s="104"/>
      <c r="B980" s="105"/>
      <c r="D980" s="106"/>
    </row>
    <row r="981" spans="1:4" ht="18" customHeight="1">
      <c r="A981" s="104"/>
      <c r="B981" s="105"/>
      <c r="D981" s="106"/>
    </row>
    <row r="982" spans="1:4" ht="18" customHeight="1">
      <c r="A982" s="104"/>
      <c r="B982" s="105"/>
      <c r="D982" s="106"/>
    </row>
    <row r="983" spans="1:4" ht="18" customHeight="1">
      <c r="A983" s="104"/>
      <c r="B983" s="105"/>
      <c r="D983" s="106"/>
    </row>
    <row r="984" spans="1:4" ht="18" customHeight="1">
      <c r="A984" s="104"/>
      <c r="B984" s="105"/>
      <c r="D984" s="106"/>
    </row>
    <row r="985" spans="1:4" ht="18" customHeight="1">
      <c r="A985" s="104"/>
      <c r="B985" s="105"/>
      <c r="D985" s="106"/>
    </row>
    <row r="986" spans="1:4" ht="18" customHeight="1">
      <c r="A986" s="104"/>
      <c r="B986" s="105"/>
      <c r="D986" s="106"/>
    </row>
    <row r="987" spans="1:4" ht="18" customHeight="1">
      <c r="A987" s="104"/>
      <c r="B987" s="105"/>
      <c r="D987" s="106"/>
    </row>
    <row r="988" spans="1:4" ht="18" customHeight="1">
      <c r="A988" s="104"/>
      <c r="B988" s="105"/>
      <c r="D988" s="106"/>
    </row>
    <row r="989" spans="1:4" ht="18" customHeight="1">
      <c r="A989" s="104"/>
      <c r="B989" s="105"/>
      <c r="D989" s="106"/>
    </row>
    <row r="990" spans="1:4" ht="18" customHeight="1">
      <c r="A990" s="104"/>
      <c r="B990" s="105"/>
      <c r="D990" s="106"/>
    </row>
    <row r="991" spans="1:4" ht="18" customHeight="1">
      <c r="A991" s="104"/>
      <c r="B991" s="105"/>
      <c r="D991" s="106"/>
    </row>
    <row r="992" spans="1:4" ht="18" customHeight="1">
      <c r="A992" s="104"/>
      <c r="B992" s="105"/>
      <c r="D992" s="106"/>
    </row>
    <row r="993" spans="1:4" ht="18" customHeight="1">
      <c r="A993" s="104"/>
      <c r="B993" s="105"/>
      <c r="D993" s="106"/>
    </row>
    <row r="994" spans="1:4" ht="18" customHeight="1">
      <c r="A994" s="104"/>
      <c r="B994" s="105"/>
      <c r="D994" s="106"/>
    </row>
    <row r="995" spans="1:4" ht="18" customHeight="1">
      <c r="A995" s="104"/>
      <c r="B995" s="105"/>
      <c r="D995" s="106"/>
    </row>
    <row r="996" spans="1:4" ht="18" customHeight="1">
      <c r="A996" s="104"/>
      <c r="B996" s="105"/>
      <c r="D996" s="106"/>
    </row>
    <row r="997" spans="1:4" ht="18" customHeight="1">
      <c r="A997" s="104"/>
      <c r="B997" s="105"/>
      <c r="D997" s="106"/>
    </row>
    <row r="998" spans="1:4" ht="18" customHeight="1">
      <c r="A998" s="104"/>
      <c r="B998" s="105"/>
      <c r="D998" s="106"/>
    </row>
    <row r="999" spans="1:4" ht="18" customHeight="1">
      <c r="A999" s="104"/>
      <c r="B999" s="105"/>
      <c r="D999" s="106"/>
    </row>
    <row r="1000" spans="1:4" ht="18" customHeight="1">
      <c r="A1000" s="104"/>
      <c r="B1000" s="105"/>
      <c r="D1000" s="106"/>
    </row>
  </sheetData>
  <autoFilter ref="B3:C226" xr:uid="{00000000-0009-0000-0000-000008000000}"/>
  <conditionalFormatting sqref="C1:C198 C200:C226 C260:C1000">
    <cfRule type="timePeriod" dxfId="6" priority="1" timePeriod="yesterday">
      <formula>FLOOR(C1,1)=TODAY()-1</formula>
    </cfRule>
  </conditionalFormatting>
  <conditionalFormatting sqref="C5:D198 D199 C200:D226">
    <cfRule type="containsText" dxfId="5" priority="2" operator="containsText" text="Đường Na Giang - Khe Rạc - Cao Sơn xã Vũ Chấn đi Cao Biền xã Phú Thượng, huyện Võ Nhai">
      <formula>NOT(ISERROR(SEARCH(("Đường Na Giang - Khe Rạc - Cao Sơn xã Vũ Chấn đi Cao Biền xã Phú Thượng, huyện Võ Nhai"),(C5))))</formula>
    </cfRule>
  </conditionalFormatting>
  <conditionalFormatting sqref="D5:D226">
    <cfRule type="timePeriod" dxfId="4" priority="7" timePeriod="yesterday">
      <formula>FLOOR(D5,1)=TODAY()-1</formula>
    </cfRule>
  </conditionalFormatting>
  <conditionalFormatting sqref="E5">
    <cfRule type="timePeriod" dxfId="3" priority="3" timePeriod="yesterday">
      <formula>FLOOR(E5,1)=TODAY()-1</formula>
    </cfRule>
    <cfRule type="containsText" dxfId="2" priority="4" operator="containsText" text="Đường Na Giang - Khe Rạc - Cao Sơn xã Vũ Chấn đi Cao Biền xã Phú Thượng, huyện Võ Nhai">
      <formula>NOT(ISERROR(SEARCH(("Đường Na Giang - Khe Rạc - Cao Sơn xã Vũ Chấn đi Cao Biền xã Phú Thượng, huyện Võ Nhai"),(E5))))</formula>
    </cfRule>
  </conditionalFormatting>
  <conditionalFormatting sqref="I4:I206">
    <cfRule type="timePeriod" dxfId="1" priority="15" timePeriod="yesterday">
      <formula>FLOOR(I4,1)=TODAY()-1</formula>
    </cfRule>
    <cfRule type="containsText" dxfId="0" priority="16" operator="containsText" text="Đường Na Giang - Khe Rạc - Cao Sơn xã Vũ Chấn đi Cao Biền xã Phú Thượng, huyện Võ Nhai">
      <formula>NOT(ISERROR(SEARCH(("Đường Na Giang - Khe Rạc - Cao Sơn xã Vũ Chấn đi Cao Biền xã Phú Thượng, huyện Võ Nhai"),(I4))))</formula>
    </cfRule>
  </conditionalFormatting>
  <pageMargins left="0.2" right="0.2" top="0.35" bottom="0.2" header="0" footer="0"/>
  <pageSetup paperSize="9" fitToHeight="0" orientation="portrait"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Z1000"/>
  <sheetViews>
    <sheetView workbookViewId="0"/>
    <sheetView workbookViewId="1">
      <selection sqref="A1:J1"/>
    </sheetView>
  </sheetViews>
  <sheetFormatPr defaultColWidth="14.44140625" defaultRowHeight="15" customHeight="1"/>
  <cols>
    <col min="1" max="8" width="9.109375" customWidth="1"/>
    <col min="9" max="9" width="15.44140625" customWidth="1"/>
    <col min="10" max="10" width="18.44140625" customWidth="1"/>
    <col min="11" max="11" width="9.109375" customWidth="1"/>
    <col min="12" max="26" width="8.6640625" customWidth="1"/>
  </cols>
  <sheetData>
    <row r="1" spans="1:26" ht="18" customHeight="1">
      <c r="A1" s="787" t="s">
        <v>422</v>
      </c>
      <c r="B1" s="783"/>
      <c r="C1" s="783"/>
      <c r="D1" s="783"/>
      <c r="E1" s="783"/>
      <c r="F1" s="783"/>
      <c r="G1" s="783"/>
      <c r="H1" s="783"/>
      <c r="I1" s="783"/>
      <c r="J1" s="783"/>
      <c r="K1" s="126"/>
      <c r="L1" s="126"/>
      <c r="M1" s="126"/>
      <c r="N1" s="126"/>
      <c r="O1" s="126"/>
      <c r="P1" s="126"/>
      <c r="Q1" s="126"/>
      <c r="R1" s="126"/>
      <c r="S1" s="126"/>
      <c r="T1" s="126"/>
      <c r="U1" s="126"/>
      <c r="V1" s="126"/>
      <c r="W1" s="126"/>
      <c r="X1" s="126"/>
      <c r="Y1" s="126"/>
      <c r="Z1" s="126"/>
    </row>
    <row r="2" spans="1:26" ht="18" customHeight="1">
      <c r="A2" s="126"/>
      <c r="B2" s="126"/>
      <c r="C2" s="126"/>
      <c r="D2" s="126"/>
      <c r="E2" s="126"/>
      <c r="F2" s="126"/>
      <c r="G2" s="126"/>
      <c r="H2" s="126"/>
      <c r="I2" s="126"/>
      <c r="J2" s="127"/>
      <c r="K2" s="126"/>
      <c r="L2" s="126"/>
      <c r="M2" s="126"/>
      <c r="N2" s="126"/>
      <c r="O2" s="126"/>
      <c r="P2" s="126"/>
      <c r="Q2" s="126"/>
      <c r="R2" s="126"/>
      <c r="S2" s="126"/>
      <c r="T2" s="126"/>
      <c r="U2" s="126"/>
      <c r="V2" s="126"/>
      <c r="W2" s="126"/>
      <c r="X2" s="126"/>
      <c r="Y2" s="126"/>
      <c r="Z2" s="126"/>
    </row>
    <row r="3" spans="1:26" ht="18" customHeight="1">
      <c r="A3" s="126" t="s">
        <v>423</v>
      </c>
      <c r="B3" s="126"/>
      <c r="C3" s="126"/>
      <c r="D3" s="126"/>
      <c r="E3" s="126"/>
      <c r="F3" s="126"/>
      <c r="G3" s="126"/>
      <c r="H3" s="126"/>
      <c r="I3" s="126"/>
      <c r="J3" s="127" t="e">
        <f>+#REF!</f>
        <v>#REF!</v>
      </c>
      <c r="K3" s="126"/>
      <c r="L3" s="126"/>
      <c r="M3" s="126"/>
      <c r="N3" s="126"/>
      <c r="O3" s="126"/>
      <c r="P3" s="126"/>
      <c r="Q3" s="126"/>
      <c r="R3" s="126"/>
      <c r="S3" s="126"/>
      <c r="T3" s="126"/>
      <c r="U3" s="126"/>
      <c r="V3" s="126"/>
      <c r="W3" s="126"/>
      <c r="X3" s="126"/>
      <c r="Y3" s="126"/>
      <c r="Z3" s="126"/>
    </row>
    <row r="4" spans="1:26" ht="18" customHeight="1">
      <c r="A4" s="126"/>
      <c r="B4" s="126"/>
      <c r="C4" s="126"/>
      <c r="D4" s="126"/>
      <c r="E4" s="126"/>
      <c r="F4" s="126"/>
      <c r="G4" s="126"/>
      <c r="H4" s="126"/>
      <c r="I4" s="126"/>
      <c r="J4" s="127"/>
      <c r="K4" s="126"/>
      <c r="L4" s="126"/>
      <c r="M4" s="126"/>
      <c r="N4" s="126"/>
      <c r="O4" s="126"/>
      <c r="P4" s="126"/>
      <c r="Q4" s="126"/>
      <c r="R4" s="126"/>
      <c r="S4" s="126"/>
      <c r="T4" s="126"/>
      <c r="U4" s="126"/>
      <c r="V4" s="126"/>
      <c r="W4" s="126"/>
      <c r="X4" s="126"/>
      <c r="Y4" s="126"/>
      <c r="Z4" s="126"/>
    </row>
    <row r="5" spans="1:26" ht="18" customHeight="1">
      <c r="A5" s="126" t="s">
        <v>424</v>
      </c>
      <c r="B5" s="126"/>
      <c r="C5" s="126"/>
      <c r="D5" s="126"/>
      <c r="E5" s="126"/>
      <c r="F5" s="126"/>
      <c r="G5" s="126"/>
      <c r="H5" s="126"/>
      <c r="I5" s="126"/>
      <c r="J5" s="127" t="e">
        <f>+#REF!+#REF!+#REF!+'8.VON DAT TANG THEM'!R10+'8.VON DAT TANG THEM'!S10+'8.VON DAT TANG THEM'!T10</f>
        <v>#REF!</v>
      </c>
      <c r="K5" s="126"/>
      <c r="L5" s="126"/>
      <c r="M5" s="126"/>
      <c r="N5" s="126"/>
      <c r="O5" s="126"/>
      <c r="P5" s="126"/>
      <c r="Q5" s="126"/>
      <c r="R5" s="126"/>
      <c r="S5" s="126"/>
      <c r="T5" s="126"/>
      <c r="U5" s="126"/>
      <c r="V5" s="126"/>
      <c r="W5" s="126"/>
      <c r="X5" s="126"/>
      <c r="Y5" s="126"/>
      <c r="Z5" s="126"/>
    </row>
    <row r="6" spans="1:26" ht="18" customHeight="1">
      <c r="A6" s="126"/>
      <c r="B6" s="126"/>
      <c r="C6" s="126"/>
      <c r="D6" s="126"/>
      <c r="E6" s="126"/>
      <c r="F6" s="126"/>
      <c r="G6" s="126"/>
      <c r="H6" s="126"/>
      <c r="I6" s="126"/>
      <c r="J6" s="127"/>
      <c r="K6" s="126"/>
      <c r="L6" s="126"/>
      <c r="M6" s="126"/>
      <c r="N6" s="126"/>
      <c r="O6" s="126"/>
      <c r="P6" s="126"/>
      <c r="Q6" s="126"/>
      <c r="R6" s="126"/>
      <c r="S6" s="126"/>
      <c r="T6" s="126"/>
      <c r="U6" s="126"/>
      <c r="V6" s="126"/>
      <c r="W6" s="126"/>
      <c r="X6" s="126"/>
      <c r="Y6" s="126"/>
      <c r="Z6" s="126"/>
    </row>
    <row r="7" spans="1:26" ht="27" customHeight="1">
      <c r="A7" s="126" t="s">
        <v>425</v>
      </c>
      <c r="B7" s="126"/>
      <c r="C7" s="126"/>
      <c r="D7" s="126"/>
      <c r="E7" s="126"/>
      <c r="F7" s="126"/>
      <c r="G7" s="126"/>
      <c r="H7" s="126"/>
      <c r="I7" s="126"/>
      <c r="J7" s="127" t="e">
        <f>+#REF!+'8.VON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f>
        <v>#REF!</v>
      </c>
      <c r="K7" s="126" t="s">
        <v>426</v>
      </c>
      <c r="L7" s="126"/>
      <c r="M7" s="126"/>
      <c r="N7" s="126"/>
      <c r="O7" s="126"/>
      <c r="P7" s="126"/>
      <c r="Q7" s="126"/>
      <c r="R7" s="126"/>
      <c r="S7" s="126"/>
      <c r="T7" s="126"/>
      <c r="U7" s="126"/>
      <c r="V7" s="126"/>
      <c r="W7" s="126"/>
      <c r="X7" s="126"/>
      <c r="Y7" s="126"/>
      <c r="Z7" s="126"/>
    </row>
    <row r="8" spans="1:26" ht="18" customHeight="1">
      <c r="A8" s="126"/>
      <c r="B8" s="126"/>
      <c r="C8" s="126"/>
      <c r="D8" s="126"/>
      <c r="E8" s="126"/>
      <c r="F8" s="126"/>
      <c r="G8" s="126"/>
      <c r="H8" s="126"/>
      <c r="I8" s="126"/>
      <c r="J8" s="127"/>
      <c r="K8" s="126"/>
      <c r="L8" s="126"/>
      <c r="M8" s="126"/>
      <c r="N8" s="126"/>
      <c r="O8" s="126"/>
      <c r="P8" s="126"/>
      <c r="Q8" s="126"/>
      <c r="R8" s="126"/>
      <c r="S8" s="126"/>
      <c r="T8" s="126"/>
      <c r="U8" s="126"/>
      <c r="V8" s="126"/>
      <c r="W8" s="126"/>
      <c r="X8" s="126"/>
      <c r="Y8" s="126"/>
      <c r="Z8" s="126"/>
    </row>
    <row r="9" spans="1:26" ht="18" customHeight="1">
      <c r="A9" s="126" t="s">
        <v>427</v>
      </c>
      <c r="B9" s="126"/>
      <c r="C9" s="126"/>
      <c r="D9" s="126"/>
      <c r="E9" s="126"/>
      <c r="F9" s="126"/>
      <c r="G9" s="126"/>
      <c r="H9" s="126"/>
      <c r="I9" s="126"/>
      <c r="J9" s="127" t="e">
        <f>+J3-J5-J7</f>
        <v>#REF!</v>
      </c>
      <c r="K9" s="126"/>
      <c r="L9" s="126"/>
      <c r="M9" s="126"/>
      <c r="N9" s="126"/>
      <c r="O9" s="126"/>
      <c r="P9" s="126"/>
      <c r="Q9" s="126"/>
      <c r="R9" s="126"/>
      <c r="S9" s="126"/>
      <c r="T9" s="126"/>
      <c r="U9" s="126"/>
      <c r="V9" s="126"/>
      <c r="W9" s="126"/>
      <c r="X9" s="126"/>
      <c r="Y9" s="126"/>
      <c r="Z9" s="126"/>
    </row>
    <row r="10" spans="1:26" ht="18" customHeight="1">
      <c r="A10" s="126"/>
      <c r="B10" s="126"/>
      <c r="C10" s="126"/>
      <c r="D10" s="126"/>
      <c r="E10" s="126"/>
      <c r="F10" s="126"/>
      <c r="G10" s="126"/>
      <c r="H10" s="126"/>
      <c r="I10" s="126"/>
      <c r="J10" s="127"/>
      <c r="K10" s="126"/>
      <c r="L10" s="126"/>
      <c r="M10" s="126"/>
      <c r="N10" s="126"/>
      <c r="O10" s="126"/>
      <c r="P10" s="126"/>
      <c r="Q10" s="126"/>
      <c r="R10" s="126"/>
      <c r="S10" s="126"/>
      <c r="T10" s="126"/>
      <c r="U10" s="126"/>
      <c r="V10" s="126"/>
      <c r="W10" s="126"/>
      <c r="X10" s="126"/>
      <c r="Y10" s="126"/>
      <c r="Z10" s="126"/>
    </row>
    <row r="11" spans="1:26" ht="18" customHeight="1">
      <c r="A11" s="126"/>
      <c r="B11" s="126"/>
      <c r="C11" s="126"/>
      <c r="D11" s="126"/>
      <c r="E11" s="126"/>
      <c r="F11" s="126"/>
      <c r="G11" s="126"/>
      <c r="H11" s="126"/>
      <c r="I11" s="126"/>
      <c r="J11" s="127"/>
      <c r="K11" s="126"/>
      <c r="L11" s="126"/>
      <c r="M11" s="126"/>
      <c r="N11" s="126"/>
      <c r="O11" s="126"/>
      <c r="P11" s="126"/>
      <c r="Q11" s="126"/>
      <c r="R11" s="126"/>
      <c r="S11" s="126"/>
      <c r="T11" s="126"/>
      <c r="U11" s="126"/>
      <c r="V11" s="126"/>
      <c r="W11" s="126"/>
      <c r="X11" s="126"/>
      <c r="Y11" s="126"/>
      <c r="Z11" s="126"/>
    </row>
    <row r="12" spans="1:26" ht="18" customHeight="1">
      <c r="A12" s="126"/>
      <c r="B12" s="126"/>
      <c r="C12" s="126"/>
      <c r="D12" s="126"/>
      <c r="E12" s="126"/>
      <c r="F12" s="126"/>
      <c r="G12" s="126"/>
      <c r="H12" s="126"/>
      <c r="I12" s="126"/>
      <c r="J12" s="127"/>
      <c r="K12" s="126"/>
      <c r="L12" s="126"/>
      <c r="M12" s="126"/>
      <c r="N12" s="126"/>
      <c r="O12" s="126"/>
      <c r="P12" s="126"/>
      <c r="Q12" s="126"/>
      <c r="R12" s="126"/>
      <c r="S12" s="126"/>
      <c r="T12" s="126"/>
      <c r="U12" s="126"/>
      <c r="V12" s="126"/>
      <c r="W12" s="126"/>
      <c r="X12" s="126"/>
      <c r="Y12" s="126"/>
      <c r="Z12" s="126"/>
    </row>
    <row r="13" spans="1:26" ht="18" customHeight="1">
      <c r="A13" s="787" t="s">
        <v>428</v>
      </c>
      <c r="B13" s="783"/>
      <c r="C13" s="783"/>
      <c r="D13" s="783"/>
      <c r="E13" s="783"/>
      <c r="F13" s="783"/>
      <c r="G13" s="783"/>
      <c r="H13" s="783"/>
      <c r="I13" s="783"/>
      <c r="J13" s="783"/>
      <c r="K13" s="126"/>
      <c r="L13" s="126"/>
      <c r="M13" s="126"/>
      <c r="N13" s="126"/>
      <c r="O13" s="126"/>
      <c r="P13" s="126"/>
      <c r="Q13" s="126"/>
      <c r="R13" s="126"/>
      <c r="S13" s="126"/>
      <c r="T13" s="126"/>
      <c r="U13" s="126"/>
      <c r="V13" s="126"/>
      <c r="W13" s="126"/>
      <c r="X13" s="126"/>
      <c r="Y13" s="126"/>
      <c r="Z13" s="126"/>
    </row>
    <row r="14" spans="1:26" ht="18" customHeight="1">
      <c r="A14" s="126"/>
      <c r="B14" s="126"/>
      <c r="C14" s="126"/>
      <c r="D14" s="126"/>
      <c r="E14" s="126"/>
      <c r="F14" s="126"/>
      <c r="G14" s="126"/>
      <c r="H14" s="126"/>
      <c r="I14" s="126"/>
      <c r="J14" s="127"/>
      <c r="K14" s="126"/>
      <c r="L14" s="126"/>
      <c r="M14" s="126"/>
      <c r="N14" s="126"/>
      <c r="O14" s="126"/>
      <c r="P14" s="126"/>
      <c r="Q14" s="126"/>
      <c r="R14" s="126"/>
      <c r="S14" s="126"/>
      <c r="T14" s="126"/>
      <c r="U14" s="126"/>
      <c r="V14" s="126"/>
      <c r="W14" s="126"/>
      <c r="X14" s="126"/>
      <c r="Y14" s="126"/>
      <c r="Z14" s="126"/>
    </row>
    <row r="15" spans="1:26" ht="25.5" customHeight="1">
      <c r="A15" s="126" t="s">
        <v>429</v>
      </c>
      <c r="B15" s="126"/>
      <c r="C15" s="126"/>
      <c r="D15" s="126"/>
      <c r="E15" s="126"/>
      <c r="F15" s="126"/>
      <c r="G15" s="126"/>
      <c r="H15" s="126"/>
      <c r="I15" s="126"/>
      <c r="J15" s="127">
        <f>+Sheet2!C4</f>
        <v>1785091</v>
      </c>
      <c r="K15" s="126"/>
      <c r="L15" s="126"/>
      <c r="M15" s="126"/>
      <c r="N15" s="126"/>
      <c r="O15" s="126"/>
      <c r="P15" s="126"/>
      <c r="Q15" s="126"/>
      <c r="R15" s="126"/>
      <c r="S15" s="126"/>
      <c r="T15" s="126"/>
      <c r="U15" s="126"/>
      <c r="V15" s="126"/>
      <c r="W15" s="126"/>
      <c r="X15" s="126"/>
      <c r="Y15" s="126"/>
      <c r="Z15" s="126"/>
    </row>
    <row r="16" spans="1:26" ht="18" customHeight="1">
      <c r="A16" s="126"/>
      <c r="B16" s="126"/>
      <c r="C16" s="126"/>
      <c r="D16" s="126"/>
      <c r="E16" s="126"/>
      <c r="F16" s="126"/>
      <c r="G16" s="126"/>
      <c r="H16" s="126"/>
      <c r="I16" s="126"/>
      <c r="J16" s="127"/>
      <c r="K16" s="126"/>
      <c r="L16" s="126"/>
      <c r="M16" s="126"/>
      <c r="N16" s="126"/>
      <c r="O16" s="126"/>
      <c r="P16" s="126"/>
      <c r="Q16" s="126"/>
      <c r="R16" s="126"/>
      <c r="S16" s="126"/>
      <c r="T16" s="126"/>
      <c r="U16" s="126"/>
      <c r="V16" s="126"/>
      <c r="W16" s="126"/>
      <c r="X16" s="126"/>
      <c r="Y16" s="126"/>
      <c r="Z16" s="126"/>
    </row>
    <row r="17" spans="1:26" ht="18" customHeight="1">
      <c r="A17" s="126"/>
      <c r="B17" s="126"/>
      <c r="C17" s="126"/>
      <c r="D17" s="126"/>
      <c r="E17" s="126"/>
      <c r="F17" s="126"/>
      <c r="G17" s="126"/>
      <c r="H17" s="126"/>
      <c r="I17" s="126"/>
      <c r="J17" s="127"/>
      <c r="K17" s="126"/>
      <c r="L17" s="126"/>
      <c r="M17" s="126"/>
      <c r="N17" s="126"/>
      <c r="O17" s="126"/>
      <c r="P17" s="126"/>
      <c r="Q17" s="126"/>
      <c r="R17" s="126"/>
      <c r="S17" s="126"/>
      <c r="T17" s="126"/>
      <c r="U17" s="126"/>
      <c r="V17" s="126"/>
      <c r="W17" s="126"/>
      <c r="X17" s="126"/>
      <c r="Y17" s="126"/>
      <c r="Z17" s="126"/>
    </row>
    <row r="18" spans="1:26" ht="18" customHeight="1">
      <c r="A18" s="126"/>
      <c r="B18" s="126"/>
      <c r="C18" s="126"/>
      <c r="D18" s="126"/>
      <c r="E18" s="126"/>
      <c r="F18" s="126"/>
      <c r="G18" s="126"/>
      <c r="H18" s="126"/>
      <c r="I18" s="126"/>
      <c r="J18" s="127"/>
      <c r="K18" s="126"/>
      <c r="L18" s="126"/>
      <c r="M18" s="126"/>
      <c r="N18" s="126"/>
      <c r="O18" s="126"/>
      <c r="P18" s="126"/>
      <c r="Q18" s="126"/>
      <c r="R18" s="126"/>
      <c r="S18" s="126"/>
      <c r="T18" s="126"/>
      <c r="U18" s="126"/>
      <c r="V18" s="126"/>
      <c r="W18" s="126"/>
      <c r="X18" s="126"/>
      <c r="Y18" s="126"/>
      <c r="Z18" s="126"/>
    </row>
    <row r="19" spans="1:26" ht="18" customHeight="1">
      <c r="A19" s="126"/>
      <c r="B19" s="126"/>
      <c r="C19" s="126"/>
      <c r="D19" s="126"/>
      <c r="E19" s="126"/>
      <c r="F19" s="126"/>
      <c r="G19" s="126"/>
      <c r="H19" s="126"/>
      <c r="I19" s="126"/>
      <c r="J19" s="127"/>
      <c r="K19" s="126"/>
      <c r="L19" s="126"/>
      <c r="M19" s="126"/>
      <c r="N19" s="126"/>
      <c r="O19" s="126"/>
      <c r="P19" s="126"/>
      <c r="Q19" s="126"/>
      <c r="R19" s="126"/>
      <c r="S19" s="126"/>
      <c r="T19" s="126"/>
      <c r="U19" s="126"/>
      <c r="V19" s="126"/>
      <c r="W19" s="126"/>
      <c r="X19" s="126"/>
      <c r="Y19" s="126"/>
      <c r="Z19" s="126"/>
    </row>
    <row r="20" spans="1:26" ht="18" customHeight="1">
      <c r="A20" s="126"/>
      <c r="B20" s="126"/>
      <c r="C20" s="126"/>
      <c r="D20" s="126"/>
      <c r="E20" s="126"/>
      <c r="F20" s="126"/>
      <c r="G20" s="126"/>
      <c r="H20" s="126"/>
      <c r="I20" s="126"/>
      <c r="J20" s="127"/>
      <c r="K20" s="126"/>
      <c r="L20" s="126"/>
      <c r="M20" s="126"/>
      <c r="N20" s="126"/>
      <c r="O20" s="126"/>
      <c r="P20" s="126"/>
      <c r="Q20" s="126"/>
      <c r="R20" s="126"/>
      <c r="S20" s="126"/>
      <c r="T20" s="126"/>
      <c r="U20" s="126"/>
      <c r="V20" s="126"/>
      <c r="W20" s="126"/>
      <c r="X20" s="126"/>
      <c r="Y20" s="126"/>
      <c r="Z20" s="126"/>
    </row>
    <row r="21" spans="1:26" ht="18" customHeight="1">
      <c r="A21" s="126"/>
      <c r="B21" s="126"/>
      <c r="C21" s="126"/>
      <c r="D21" s="126"/>
      <c r="E21" s="126"/>
      <c r="F21" s="126"/>
      <c r="G21" s="126"/>
      <c r="H21" s="126"/>
      <c r="I21" s="126"/>
      <c r="J21" s="127"/>
      <c r="K21" s="126"/>
      <c r="L21" s="126"/>
      <c r="M21" s="126"/>
      <c r="N21" s="126"/>
      <c r="O21" s="126"/>
      <c r="P21" s="126"/>
      <c r="Q21" s="126"/>
      <c r="R21" s="126"/>
      <c r="S21" s="126"/>
      <c r="T21" s="126"/>
      <c r="U21" s="126"/>
      <c r="V21" s="126"/>
      <c r="W21" s="126"/>
      <c r="X21" s="126"/>
      <c r="Y21" s="126"/>
      <c r="Z21" s="126"/>
    </row>
    <row r="22" spans="1:26" ht="18" customHeight="1">
      <c r="A22" s="126"/>
      <c r="B22" s="126"/>
      <c r="C22" s="126"/>
      <c r="D22" s="126"/>
      <c r="E22" s="126"/>
      <c r="F22" s="126"/>
      <c r="G22" s="126"/>
      <c r="H22" s="126"/>
      <c r="I22" s="126"/>
      <c r="J22" s="127"/>
      <c r="K22" s="126"/>
      <c r="L22" s="126"/>
      <c r="M22" s="126"/>
      <c r="N22" s="126"/>
      <c r="O22" s="126"/>
      <c r="P22" s="126"/>
      <c r="Q22" s="126"/>
      <c r="R22" s="126"/>
      <c r="S22" s="126"/>
      <c r="T22" s="126"/>
      <c r="U22" s="126"/>
      <c r="V22" s="126"/>
      <c r="W22" s="126"/>
      <c r="X22" s="126"/>
      <c r="Y22" s="126"/>
      <c r="Z22" s="126"/>
    </row>
    <row r="23" spans="1:26" ht="18" customHeight="1">
      <c r="A23" s="126"/>
      <c r="B23" s="126"/>
      <c r="C23" s="126"/>
      <c r="D23" s="126"/>
      <c r="E23" s="126"/>
      <c r="F23" s="126"/>
      <c r="G23" s="126"/>
      <c r="H23" s="126"/>
      <c r="I23" s="126"/>
      <c r="J23" s="127"/>
      <c r="K23" s="126"/>
      <c r="L23" s="126"/>
      <c r="M23" s="126"/>
      <c r="N23" s="126"/>
      <c r="O23" s="126"/>
      <c r="P23" s="126"/>
      <c r="Q23" s="126"/>
      <c r="R23" s="126"/>
      <c r="S23" s="126"/>
      <c r="T23" s="126"/>
      <c r="U23" s="126"/>
      <c r="V23" s="126"/>
      <c r="W23" s="126"/>
      <c r="X23" s="126"/>
      <c r="Y23" s="126"/>
      <c r="Z23" s="126"/>
    </row>
    <row r="24" spans="1:26" ht="18" customHeight="1">
      <c r="A24" s="126"/>
      <c r="B24" s="126"/>
      <c r="C24" s="126"/>
      <c r="D24" s="126"/>
      <c r="E24" s="126"/>
      <c r="F24" s="126"/>
      <c r="G24" s="126"/>
      <c r="H24" s="126"/>
      <c r="I24" s="126"/>
      <c r="J24" s="127"/>
      <c r="K24" s="126"/>
      <c r="L24" s="126"/>
      <c r="M24" s="126"/>
      <c r="N24" s="126"/>
      <c r="O24" s="126"/>
      <c r="P24" s="126"/>
      <c r="Q24" s="126"/>
      <c r="R24" s="126"/>
      <c r="S24" s="126"/>
      <c r="T24" s="126"/>
      <c r="U24" s="126"/>
      <c r="V24" s="126"/>
      <c r="W24" s="126"/>
      <c r="X24" s="126"/>
      <c r="Y24" s="126"/>
      <c r="Z24" s="126"/>
    </row>
    <row r="25" spans="1:26" ht="18" customHeight="1">
      <c r="A25" s="126"/>
      <c r="B25" s="126"/>
      <c r="C25" s="126"/>
      <c r="D25" s="126"/>
      <c r="E25" s="126"/>
      <c r="F25" s="126"/>
      <c r="G25" s="126"/>
      <c r="H25" s="126"/>
      <c r="I25" s="126"/>
      <c r="J25" s="127"/>
      <c r="K25" s="126"/>
      <c r="L25" s="126"/>
      <c r="M25" s="126"/>
      <c r="N25" s="126"/>
      <c r="O25" s="126"/>
      <c r="P25" s="126"/>
      <c r="Q25" s="126"/>
      <c r="R25" s="126"/>
      <c r="S25" s="126"/>
      <c r="T25" s="126"/>
      <c r="U25" s="126"/>
      <c r="V25" s="126"/>
      <c r="W25" s="126"/>
      <c r="X25" s="126"/>
      <c r="Y25" s="126"/>
      <c r="Z25" s="126"/>
    </row>
    <row r="26" spans="1:26" ht="18" customHeight="1">
      <c r="A26" s="126"/>
      <c r="B26" s="126"/>
      <c r="C26" s="126"/>
      <c r="D26" s="126"/>
      <c r="E26" s="126"/>
      <c r="F26" s="126"/>
      <c r="G26" s="126"/>
      <c r="H26" s="126"/>
      <c r="I26" s="126"/>
      <c r="J26" s="127"/>
      <c r="K26" s="126"/>
      <c r="L26" s="126"/>
      <c r="M26" s="126"/>
      <c r="N26" s="126"/>
      <c r="O26" s="126"/>
      <c r="P26" s="126"/>
      <c r="Q26" s="126"/>
      <c r="R26" s="126"/>
      <c r="S26" s="126"/>
      <c r="T26" s="126"/>
      <c r="U26" s="126"/>
      <c r="V26" s="126"/>
      <c r="W26" s="126"/>
      <c r="X26" s="126"/>
      <c r="Y26" s="126"/>
      <c r="Z26" s="126"/>
    </row>
    <row r="27" spans="1:26" ht="18" customHeight="1">
      <c r="A27" s="126"/>
      <c r="B27" s="126"/>
      <c r="C27" s="126"/>
      <c r="D27" s="126"/>
      <c r="E27" s="126"/>
      <c r="F27" s="126"/>
      <c r="G27" s="126"/>
      <c r="H27" s="126"/>
      <c r="I27" s="126"/>
      <c r="J27" s="127"/>
      <c r="K27" s="126"/>
      <c r="L27" s="126"/>
      <c r="M27" s="126"/>
      <c r="N27" s="126"/>
      <c r="O27" s="126"/>
      <c r="P27" s="126"/>
      <c r="Q27" s="126"/>
      <c r="R27" s="126"/>
      <c r="S27" s="126"/>
      <c r="T27" s="126"/>
      <c r="U27" s="126"/>
      <c r="V27" s="126"/>
      <c r="W27" s="126"/>
      <c r="X27" s="126"/>
      <c r="Y27" s="126"/>
      <c r="Z27" s="126"/>
    </row>
    <row r="28" spans="1:26" ht="18" customHeight="1">
      <c r="A28" s="126"/>
      <c r="B28" s="126"/>
      <c r="C28" s="126"/>
      <c r="D28" s="126"/>
      <c r="E28" s="126"/>
      <c r="F28" s="126"/>
      <c r="G28" s="126"/>
      <c r="H28" s="126"/>
      <c r="I28" s="126"/>
      <c r="J28" s="127"/>
      <c r="K28" s="126"/>
      <c r="L28" s="126"/>
      <c r="M28" s="126"/>
      <c r="N28" s="126"/>
      <c r="O28" s="126"/>
      <c r="P28" s="126"/>
      <c r="Q28" s="126"/>
      <c r="R28" s="126"/>
      <c r="S28" s="126"/>
      <c r="T28" s="126"/>
      <c r="U28" s="126"/>
      <c r="V28" s="126"/>
      <c r="W28" s="126"/>
      <c r="X28" s="126"/>
      <c r="Y28" s="126"/>
      <c r="Z28" s="126"/>
    </row>
    <row r="29" spans="1:26" ht="18" customHeight="1">
      <c r="A29" s="126"/>
      <c r="B29" s="126"/>
      <c r="C29" s="126"/>
      <c r="D29" s="126"/>
      <c r="E29" s="126"/>
      <c r="F29" s="126"/>
      <c r="G29" s="126"/>
      <c r="H29" s="126"/>
      <c r="I29" s="126"/>
      <c r="J29" s="127"/>
      <c r="K29" s="126"/>
      <c r="L29" s="126"/>
      <c r="M29" s="126"/>
      <c r="N29" s="126"/>
      <c r="O29" s="126"/>
      <c r="P29" s="126"/>
      <c r="Q29" s="126"/>
      <c r="R29" s="126"/>
      <c r="S29" s="126"/>
      <c r="T29" s="126"/>
      <c r="U29" s="126"/>
      <c r="V29" s="126"/>
      <c r="W29" s="126"/>
      <c r="X29" s="126"/>
      <c r="Y29" s="126"/>
      <c r="Z29" s="126"/>
    </row>
    <row r="30" spans="1:26" ht="18" customHeight="1">
      <c r="A30" s="126"/>
      <c r="B30" s="126"/>
      <c r="C30" s="126"/>
      <c r="D30" s="126"/>
      <c r="E30" s="126"/>
      <c r="F30" s="126"/>
      <c r="G30" s="126"/>
      <c r="H30" s="126"/>
      <c r="I30" s="126"/>
      <c r="J30" s="127"/>
      <c r="K30" s="126"/>
      <c r="L30" s="126"/>
      <c r="M30" s="126"/>
      <c r="N30" s="126"/>
      <c r="O30" s="126"/>
      <c r="P30" s="126"/>
      <c r="Q30" s="126"/>
      <c r="R30" s="126"/>
      <c r="S30" s="126"/>
      <c r="T30" s="126"/>
      <c r="U30" s="126"/>
      <c r="V30" s="126"/>
      <c r="W30" s="126"/>
      <c r="X30" s="126"/>
      <c r="Y30" s="126"/>
      <c r="Z30" s="126"/>
    </row>
    <row r="31" spans="1:26" ht="18" customHeight="1">
      <c r="A31" s="126"/>
      <c r="B31" s="126"/>
      <c r="C31" s="126"/>
      <c r="D31" s="126"/>
      <c r="E31" s="126"/>
      <c r="F31" s="126"/>
      <c r="G31" s="126"/>
      <c r="H31" s="126"/>
      <c r="I31" s="126"/>
      <c r="J31" s="127"/>
      <c r="K31" s="126"/>
      <c r="L31" s="126"/>
      <c r="M31" s="126"/>
      <c r="N31" s="126"/>
      <c r="O31" s="126"/>
      <c r="P31" s="126"/>
      <c r="Q31" s="126"/>
      <c r="R31" s="126"/>
      <c r="S31" s="126"/>
      <c r="T31" s="126"/>
      <c r="U31" s="126"/>
      <c r="V31" s="126"/>
      <c r="W31" s="126"/>
      <c r="X31" s="126"/>
      <c r="Y31" s="126"/>
      <c r="Z31" s="126"/>
    </row>
    <row r="32" spans="1:26" ht="18" customHeight="1">
      <c r="A32" s="126"/>
      <c r="B32" s="126"/>
      <c r="C32" s="126"/>
      <c r="D32" s="126"/>
      <c r="E32" s="126"/>
      <c r="F32" s="126"/>
      <c r="G32" s="126"/>
      <c r="H32" s="126"/>
      <c r="I32" s="126"/>
      <c r="J32" s="127"/>
      <c r="K32" s="126"/>
      <c r="L32" s="126"/>
      <c r="M32" s="126"/>
      <c r="N32" s="126"/>
      <c r="O32" s="126"/>
      <c r="P32" s="126"/>
      <c r="Q32" s="126"/>
      <c r="R32" s="126"/>
      <c r="S32" s="126"/>
      <c r="T32" s="126"/>
      <c r="U32" s="126"/>
      <c r="V32" s="126"/>
      <c r="W32" s="126"/>
      <c r="X32" s="126"/>
      <c r="Y32" s="126"/>
      <c r="Z32" s="126"/>
    </row>
    <row r="33" spans="1:26" ht="18" customHeight="1">
      <c r="A33" s="126"/>
      <c r="B33" s="126"/>
      <c r="C33" s="126"/>
      <c r="D33" s="126"/>
      <c r="E33" s="126"/>
      <c r="F33" s="126"/>
      <c r="G33" s="126"/>
      <c r="H33" s="126"/>
      <c r="I33" s="126"/>
      <c r="J33" s="127"/>
      <c r="K33" s="126"/>
      <c r="L33" s="126"/>
      <c r="M33" s="126"/>
      <c r="N33" s="126"/>
      <c r="O33" s="126"/>
      <c r="P33" s="126"/>
      <c r="Q33" s="126"/>
      <c r="R33" s="126"/>
      <c r="S33" s="126"/>
      <c r="T33" s="126"/>
      <c r="U33" s="126"/>
      <c r="V33" s="126"/>
      <c r="W33" s="126"/>
      <c r="X33" s="126"/>
      <c r="Y33" s="126"/>
      <c r="Z33" s="126"/>
    </row>
    <row r="34" spans="1:26" ht="18" customHeight="1">
      <c r="A34" s="126"/>
      <c r="B34" s="126"/>
      <c r="C34" s="126"/>
      <c r="D34" s="126"/>
      <c r="E34" s="126"/>
      <c r="F34" s="126"/>
      <c r="G34" s="126"/>
      <c r="H34" s="126"/>
      <c r="I34" s="126"/>
      <c r="J34" s="127"/>
      <c r="K34" s="126"/>
      <c r="L34" s="126"/>
      <c r="M34" s="126"/>
      <c r="N34" s="126"/>
      <c r="O34" s="126"/>
      <c r="P34" s="126"/>
      <c r="Q34" s="126"/>
      <c r="R34" s="126"/>
      <c r="S34" s="126"/>
      <c r="T34" s="126"/>
      <c r="U34" s="126"/>
      <c r="V34" s="126"/>
      <c r="W34" s="126"/>
      <c r="X34" s="126"/>
      <c r="Y34" s="126"/>
      <c r="Z34" s="126"/>
    </row>
    <row r="35" spans="1:26" ht="18" customHeight="1">
      <c r="A35" s="126"/>
      <c r="B35" s="126"/>
      <c r="C35" s="126"/>
      <c r="D35" s="126"/>
      <c r="E35" s="126"/>
      <c r="F35" s="126"/>
      <c r="G35" s="126"/>
      <c r="H35" s="126"/>
      <c r="I35" s="126"/>
      <c r="J35" s="127"/>
      <c r="K35" s="126"/>
      <c r="L35" s="126"/>
      <c r="M35" s="126"/>
      <c r="N35" s="126"/>
      <c r="O35" s="126"/>
      <c r="P35" s="126"/>
      <c r="Q35" s="126"/>
      <c r="R35" s="126"/>
      <c r="S35" s="126"/>
      <c r="T35" s="126"/>
      <c r="U35" s="126"/>
      <c r="V35" s="126"/>
      <c r="W35" s="126"/>
      <c r="X35" s="126"/>
      <c r="Y35" s="126"/>
      <c r="Z35" s="126"/>
    </row>
    <row r="36" spans="1:26" ht="18" customHeight="1">
      <c r="A36" s="126"/>
      <c r="B36" s="126"/>
      <c r="C36" s="126"/>
      <c r="D36" s="126"/>
      <c r="E36" s="126"/>
      <c r="F36" s="126"/>
      <c r="G36" s="126"/>
      <c r="H36" s="126"/>
      <c r="I36" s="126"/>
      <c r="J36" s="127"/>
      <c r="K36" s="126"/>
      <c r="L36" s="126"/>
      <c r="M36" s="126"/>
      <c r="N36" s="126"/>
      <c r="O36" s="126"/>
      <c r="P36" s="126"/>
      <c r="Q36" s="126"/>
      <c r="R36" s="126"/>
      <c r="S36" s="126"/>
      <c r="T36" s="126"/>
      <c r="U36" s="126"/>
      <c r="V36" s="126"/>
      <c r="W36" s="126"/>
      <c r="X36" s="126"/>
      <c r="Y36" s="126"/>
      <c r="Z36" s="126"/>
    </row>
    <row r="37" spans="1:26" ht="18" customHeight="1">
      <c r="A37" s="126"/>
      <c r="B37" s="126"/>
      <c r="C37" s="126"/>
      <c r="D37" s="126"/>
      <c r="E37" s="126"/>
      <c r="F37" s="126"/>
      <c r="G37" s="126"/>
      <c r="H37" s="126"/>
      <c r="I37" s="126"/>
      <c r="J37" s="127"/>
      <c r="K37" s="126"/>
      <c r="L37" s="126"/>
      <c r="M37" s="126"/>
      <c r="N37" s="126"/>
      <c r="O37" s="126"/>
      <c r="P37" s="126"/>
      <c r="Q37" s="126"/>
      <c r="R37" s="126"/>
      <c r="S37" s="126"/>
      <c r="T37" s="126"/>
      <c r="U37" s="126"/>
      <c r="V37" s="126"/>
      <c r="W37" s="126"/>
      <c r="X37" s="126"/>
      <c r="Y37" s="126"/>
      <c r="Z37" s="126"/>
    </row>
    <row r="38" spans="1:26" ht="18" customHeight="1">
      <c r="A38" s="126"/>
      <c r="B38" s="126"/>
      <c r="C38" s="126"/>
      <c r="D38" s="126"/>
      <c r="E38" s="126"/>
      <c r="F38" s="126"/>
      <c r="G38" s="126"/>
      <c r="H38" s="126"/>
      <c r="I38" s="126"/>
      <c r="J38" s="127"/>
      <c r="K38" s="126"/>
      <c r="L38" s="126"/>
      <c r="M38" s="126"/>
      <c r="N38" s="126"/>
      <c r="O38" s="126"/>
      <c r="P38" s="126"/>
      <c r="Q38" s="126"/>
      <c r="R38" s="126"/>
      <c r="S38" s="126"/>
      <c r="T38" s="126"/>
      <c r="U38" s="126"/>
      <c r="V38" s="126"/>
      <c r="W38" s="126"/>
      <c r="X38" s="126"/>
      <c r="Y38" s="126"/>
      <c r="Z38" s="126"/>
    </row>
    <row r="39" spans="1:26" ht="18" customHeight="1">
      <c r="A39" s="126"/>
      <c r="B39" s="126"/>
      <c r="C39" s="126"/>
      <c r="D39" s="126"/>
      <c r="E39" s="126"/>
      <c r="F39" s="126"/>
      <c r="G39" s="126"/>
      <c r="H39" s="126"/>
      <c r="I39" s="126"/>
      <c r="J39" s="127"/>
      <c r="K39" s="126"/>
      <c r="L39" s="126"/>
      <c r="M39" s="126"/>
      <c r="N39" s="126"/>
      <c r="O39" s="126"/>
      <c r="P39" s="126"/>
      <c r="Q39" s="126"/>
      <c r="R39" s="126"/>
      <c r="S39" s="126"/>
      <c r="T39" s="126"/>
      <c r="U39" s="126"/>
      <c r="V39" s="126"/>
      <c r="W39" s="126"/>
      <c r="X39" s="126"/>
      <c r="Y39" s="126"/>
      <c r="Z39" s="126"/>
    </row>
    <row r="40" spans="1:26" ht="18" customHeight="1">
      <c r="A40" s="126"/>
      <c r="B40" s="126"/>
      <c r="C40" s="126"/>
      <c r="D40" s="126"/>
      <c r="E40" s="126"/>
      <c r="F40" s="126"/>
      <c r="G40" s="126"/>
      <c r="H40" s="126"/>
      <c r="I40" s="126"/>
      <c r="J40" s="127"/>
      <c r="K40" s="126"/>
      <c r="L40" s="126"/>
      <c r="M40" s="126"/>
      <c r="N40" s="126"/>
      <c r="O40" s="126"/>
      <c r="P40" s="126"/>
      <c r="Q40" s="126"/>
      <c r="R40" s="126"/>
      <c r="S40" s="126"/>
      <c r="T40" s="126"/>
      <c r="U40" s="126"/>
      <c r="V40" s="126"/>
      <c r="W40" s="126"/>
      <c r="X40" s="126"/>
      <c r="Y40" s="126"/>
      <c r="Z40" s="126"/>
    </row>
    <row r="41" spans="1:26" ht="18" customHeight="1">
      <c r="A41" s="126"/>
      <c r="B41" s="126"/>
      <c r="C41" s="126"/>
      <c r="D41" s="126"/>
      <c r="E41" s="126"/>
      <c r="F41" s="126"/>
      <c r="G41" s="126"/>
      <c r="H41" s="126"/>
      <c r="I41" s="126"/>
      <c r="J41" s="127"/>
      <c r="K41" s="126"/>
      <c r="L41" s="126"/>
      <c r="M41" s="126"/>
      <c r="N41" s="126"/>
      <c r="O41" s="126"/>
      <c r="P41" s="126"/>
      <c r="Q41" s="126"/>
      <c r="R41" s="126"/>
      <c r="S41" s="126"/>
      <c r="T41" s="126"/>
      <c r="U41" s="126"/>
      <c r="V41" s="126"/>
      <c r="W41" s="126"/>
      <c r="X41" s="126"/>
      <c r="Y41" s="126"/>
      <c r="Z41" s="126"/>
    </row>
    <row r="42" spans="1:26" ht="18" customHeight="1">
      <c r="A42" s="126"/>
      <c r="B42" s="126"/>
      <c r="C42" s="126"/>
      <c r="D42" s="126"/>
      <c r="E42" s="126"/>
      <c r="F42" s="126"/>
      <c r="G42" s="126"/>
      <c r="H42" s="126"/>
      <c r="I42" s="126"/>
      <c r="J42" s="127"/>
      <c r="K42" s="126"/>
      <c r="L42" s="126"/>
      <c r="M42" s="126"/>
      <c r="N42" s="126"/>
      <c r="O42" s="126"/>
      <c r="P42" s="126"/>
      <c r="Q42" s="126"/>
      <c r="R42" s="126"/>
      <c r="S42" s="126"/>
      <c r="T42" s="126"/>
      <c r="U42" s="126"/>
      <c r="V42" s="126"/>
      <c r="W42" s="126"/>
      <c r="X42" s="126"/>
      <c r="Y42" s="126"/>
      <c r="Z42" s="126"/>
    </row>
    <row r="43" spans="1:26" ht="18" customHeight="1">
      <c r="A43" s="126"/>
      <c r="B43" s="126"/>
      <c r="C43" s="126"/>
      <c r="D43" s="126"/>
      <c r="E43" s="126"/>
      <c r="F43" s="126"/>
      <c r="G43" s="126"/>
      <c r="H43" s="126"/>
      <c r="I43" s="126"/>
      <c r="J43" s="127"/>
      <c r="K43" s="126"/>
      <c r="L43" s="126"/>
      <c r="M43" s="126"/>
      <c r="N43" s="126"/>
      <c r="O43" s="126"/>
      <c r="P43" s="126"/>
      <c r="Q43" s="126"/>
      <c r="R43" s="126"/>
      <c r="S43" s="126"/>
      <c r="T43" s="126"/>
      <c r="U43" s="126"/>
      <c r="V43" s="126"/>
      <c r="W43" s="126"/>
      <c r="X43" s="126"/>
      <c r="Y43" s="126"/>
      <c r="Z43" s="126"/>
    </row>
    <row r="44" spans="1:26" ht="18" customHeight="1">
      <c r="A44" s="126"/>
      <c r="B44" s="126"/>
      <c r="C44" s="126"/>
      <c r="D44" s="126"/>
      <c r="E44" s="126"/>
      <c r="F44" s="126"/>
      <c r="G44" s="126"/>
      <c r="H44" s="126"/>
      <c r="I44" s="126"/>
      <c r="J44" s="127"/>
      <c r="K44" s="126"/>
      <c r="L44" s="126"/>
      <c r="M44" s="126"/>
      <c r="N44" s="126"/>
      <c r="O44" s="126"/>
      <c r="P44" s="126"/>
      <c r="Q44" s="126"/>
      <c r="R44" s="126"/>
      <c r="S44" s="126"/>
      <c r="T44" s="126"/>
      <c r="U44" s="126"/>
      <c r="V44" s="126"/>
      <c r="W44" s="126"/>
      <c r="X44" s="126"/>
      <c r="Y44" s="126"/>
      <c r="Z44" s="126"/>
    </row>
    <row r="45" spans="1:26" ht="18" customHeight="1">
      <c r="A45" s="126"/>
      <c r="B45" s="126"/>
      <c r="C45" s="126"/>
      <c r="D45" s="126"/>
      <c r="E45" s="126"/>
      <c r="F45" s="126"/>
      <c r="G45" s="126"/>
      <c r="H45" s="126"/>
      <c r="I45" s="126"/>
      <c r="J45" s="127"/>
      <c r="K45" s="126"/>
      <c r="L45" s="126"/>
      <c r="M45" s="126"/>
      <c r="N45" s="126"/>
      <c r="O45" s="126"/>
      <c r="P45" s="126"/>
      <c r="Q45" s="126"/>
      <c r="R45" s="126"/>
      <c r="S45" s="126"/>
      <c r="T45" s="126"/>
      <c r="U45" s="126"/>
      <c r="V45" s="126"/>
      <c r="W45" s="126"/>
      <c r="X45" s="126"/>
      <c r="Y45" s="126"/>
      <c r="Z45" s="126"/>
    </row>
    <row r="46" spans="1:26" ht="18" customHeight="1">
      <c r="A46" s="126"/>
      <c r="B46" s="126"/>
      <c r="C46" s="126"/>
      <c r="D46" s="126"/>
      <c r="E46" s="126"/>
      <c r="F46" s="126"/>
      <c r="G46" s="126"/>
      <c r="H46" s="126"/>
      <c r="I46" s="126"/>
      <c r="J46" s="127"/>
      <c r="K46" s="126"/>
      <c r="L46" s="126"/>
      <c r="M46" s="126"/>
      <c r="N46" s="126"/>
      <c r="O46" s="126"/>
      <c r="P46" s="126"/>
      <c r="Q46" s="126"/>
      <c r="R46" s="126"/>
      <c r="S46" s="126"/>
      <c r="T46" s="126"/>
      <c r="U46" s="126"/>
      <c r="V46" s="126"/>
      <c r="W46" s="126"/>
      <c r="X46" s="126"/>
      <c r="Y46" s="126"/>
      <c r="Z46" s="126"/>
    </row>
    <row r="47" spans="1:26" ht="18" customHeight="1">
      <c r="A47" s="126"/>
      <c r="B47" s="126"/>
      <c r="C47" s="126"/>
      <c r="D47" s="126"/>
      <c r="E47" s="126"/>
      <c r="F47" s="126"/>
      <c r="G47" s="126"/>
      <c r="H47" s="126"/>
      <c r="I47" s="126"/>
      <c r="J47" s="127"/>
      <c r="K47" s="126"/>
      <c r="L47" s="126"/>
      <c r="M47" s="126"/>
      <c r="N47" s="126"/>
      <c r="O47" s="126"/>
      <c r="P47" s="126"/>
      <c r="Q47" s="126"/>
      <c r="R47" s="126"/>
      <c r="S47" s="126"/>
      <c r="T47" s="126"/>
      <c r="U47" s="126"/>
      <c r="V47" s="126"/>
      <c r="W47" s="126"/>
      <c r="X47" s="126"/>
      <c r="Y47" s="126"/>
      <c r="Z47" s="126"/>
    </row>
    <row r="48" spans="1:26" ht="18" customHeight="1">
      <c r="A48" s="126"/>
      <c r="B48" s="126"/>
      <c r="C48" s="126"/>
      <c r="D48" s="126"/>
      <c r="E48" s="126"/>
      <c r="F48" s="126"/>
      <c r="G48" s="126"/>
      <c r="H48" s="126"/>
      <c r="I48" s="126"/>
      <c r="J48" s="127"/>
      <c r="K48" s="126"/>
      <c r="L48" s="126"/>
      <c r="M48" s="126"/>
      <c r="N48" s="126"/>
      <c r="O48" s="126"/>
      <c r="P48" s="126"/>
      <c r="Q48" s="126"/>
      <c r="R48" s="126"/>
      <c r="S48" s="126"/>
      <c r="T48" s="126"/>
      <c r="U48" s="126"/>
      <c r="V48" s="126"/>
      <c r="W48" s="126"/>
      <c r="X48" s="126"/>
      <c r="Y48" s="126"/>
      <c r="Z48" s="126"/>
    </row>
    <row r="49" spans="1:26" ht="18" customHeight="1">
      <c r="A49" s="126"/>
      <c r="B49" s="126"/>
      <c r="C49" s="126"/>
      <c r="D49" s="126"/>
      <c r="E49" s="126"/>
      <c r="F49" s="126"/>
      <c r="G49" s="126"/>
      <c r="H49" s="126"/>
      <c r="I49" s="126"/>
      <c r="J49" s="127"/>
      <c r="K49" s="126"/>
      <c r="L49" s="126"/>
      <c r="M49" s="126"/>
      <c r="N49" s="126"/>
      <c r="O49" s="126"/>
      <c r="P49" s="126"/>
      <c r="Q49" s="126"/>
      <c r="R49" s="126"/>
      <c r="S49" s="126"/>
      <c r="T49" s="126"/>
      <c r="U49" s="126"/>
      <c r="V49" s="126"/>
      <c r="W49" s="126"/>
      <c r="X49" s="126"/>
      <c r="Y49" s="126"/>
      <c r="Z49" s="126"/>
    </row>
    <row r="50" spans="1:26" ht="18" customHeight="1">
      <c r="A50" s="126"/>
      <c r="B50" s="126"/>
      <c r="C50" s="126"/>
      <c r="D50" s="126"/>
      <c r="E50" s="126"/>
      <c r="F50" s="126"/>
      <c r="G50" s="126"/>
      <c r="H50" s="126"/>
      <c r="I50" s="126"/>
      <c r="J50" s="127"/>
      <c r="K50" s="126"/>
      <c r="L50" s="126"/>
      <c r="M50" s="126"/>
      <c r="N50" s="126"/>
      <c r="O50" s="126"/>
      <c r="P50" s="126"/>
      <c r="Q50" s="126"/>
      <c r="R50" s="126"/>
      <c r="S50" s="126"/>
      <c r="T50" s="126"/>
      <c r="U50" s="126"/>
      <c r="V50" s="126"/>
      <c r="W50" s="126"/>
      <c r="X50" s="126"/>
      <c r="Y50" s="126"/>
      <c r="Z50" s="126"/>
    </row>
    <row r="51" spans="1:26" ht="18" customHeight="1">
      <c r="A51" s="126"/>
      <c r="B51" s="126"/>
      <c r="C51" s="126"/>
      <c r="D51" s="126"/>
      <c r="E51" s="126"/>
      <c r="F51" s="126"/>
      <c r="G51" s="126"/>
      <c r="H51" s="126"/>
      <c r="I51" s="126"/>
      <c r="J51" s="127"/>
      <c r="K51" s="126"/>
      <c r="L51" s="126"/>
      <c r="M51" s="126"/>
      <c r="N51" s="126"/>
      <c r="O51" s="126"/>
      <c r="P51" s="126"/>
      <c r="Q51" s="126"/>
      <c r="R51" s="126"/>
      <c r="S51" s="126"/>
      <c r="T51" s="126"/>
      <c r="U51" s="126"/>
      <c r="V51" s="126"/>
      <c r="W51" s="126"/>
      <c r="X51" s="126"/>
      <c r="Y51" s="126"/>
      <c r="Z51" s="126"/>
    </row>
    <row r="52" spans="1:26" ht="18" customHeight="1">
      <c r="A52" s="126"/>
      <c r="B52" s="126"/>
      <c r="C52" s="126"/>
      <c r="D52" s="126"/>
      <c r="E52" s="126"/>
      <c r="F52" s="126"/>
      <c r="G52" s="126"/>
      <c r="H52" s="126"/>
      <c r="I52" s="126"/>
      <c r="J52" s="127"/>
      <c r="K52" s="126"/>
      <c r="L52" s="126"/>
      <c r="M52" s="126"/>
      <c r="N52" s="126"/>
      <c r="O52" s="126"/>
      <c r="P52" s="126"/>
      <c r="Q52" s="126"/>
      <c r="R52" s="126"/>
      <c r="S52" s="126"/>
      <c r="T52" s="126"/>
      <c r="U52" s="126"/>
      <c r="V52" s="126"/>
      <c r="W52" s="126"/>
      <c r="X52" s="126"/>
      <c r="Y52" s="126"/>
      <c r="Z52" s="126"/>
    </row>
    <row r="53" spans="1:26" ht="18" customHeight="1">
      <c r="A53" s="126"/>
      <c r="B53" s="126"/>
      <c r="C53" s="126"/>
      <c r="D53" s="126"/>
      <c r="E53" s="126"/>
      <c r="F53" s="126"/>
      <c r="G53" s="126"/>
      <c r="H53" s="126"/>
      <c r="I53" s="126"/>
      <c r="J53" s="127"/>
      <c r="K53" s="126"/>
      <c r="L53" s="126"/>
      <c r="M53" s="126"/>
      <c r="N53" s="126"/>
      <c r="O53" s="126"/>
      <c r="P53" s="126"/>
      <c r="Q53" s="126"/>
      <c r="R53" s="126"/>
      <c r="S53" s="126"/>
      <c r="T53" s="126"/>
      <c r="U53" s="126"/>
      <c r="V53" s="126"/>
      <c r="W53" s="126"/>
      <c r="X53" s="126"/>
      <c r="Y53" s="126"/>
      <c r="Z53" s="126"/>
    </row>
    <row r="54" spans="1:26" ht="18" customHeight="1">
      <c r="A54" s="126"/>
      <c r="B54" s="126"/>
      <c r="C54" s="126"/>
      <c r="D54" s="126"/>
      <c r="E54" s="126"/>
      <c r="F54" s="126"/>
      <c r="G54" s="126"/>
      <c r="H54" s="126"/>
      <c r="I54" s="126"/>
      <c r="J54" s="127"/>
      <c r="K54" s="126"/>
      <c r="L54" s="126"/>
      <c r="M54" s="126"/>
      <c r="N54" s="126"/>
      <c r="O54" s="126"/>
      <c r="P54" s="126"/>
      <c r="Q54" s="126"/>
      <c r="R54" s="126"/>
      <c r="S54" s="126"/>
      <c r="T54" s="126"/>
      <c r="U54" s="126"/>
      <c r="V54" s="126"/>
      <c r="W54" s="126"/>
      <c r="X54" s="126"/>
      <c r="Y54" s="126"/>
      <c r="Z54" s="126"/>
    </row>
    <row r="55" spans="1:26" ht="18" customHeight="1">
      <c r="A55" s="126"/>
      <c r="B55" s="126"/>
      <c r="C55" s="126"/>
      <c r="D55" s="126"/>
      <c r="E55" s="126"/>
      <c r="F55" s="126"/>
      <c r="G55" s="126"/>
      <c r="H55" s="126"/>
      <c r="I55" s="126"/>
      <c r="J55" s="127"/>
      <c r="K55" s="126"/>
      <c r="L55" s="126"/>
      <c r="M55" s="126"/>
      <c r="N55" s="126"/>
      <c r="O55" s="126"/>
      <c r="P55" s="126"/>
      <c r="Q55" s="126"/>
      <c r="R55" s="126"/>
      <c r="S55" s="126"/>
      <c r="T55" s="126"/>
      <c r="U55" s="126"/>
      <c r="V55" s="126"/>
      <c r="W55" s="126"/>
      <c r="X55" s="126"/>
      <c r="Y55" s="126"/>
      <c r="Z55" s="126"/>
    </row>
    <row r="56" spans="1:26" ht="18" customHeight="1">
      <c r="A56" s="126"/>
      <c r="B56" s="126"/>
      <c r="C56" s="126"/>
      <c r="D56" s="126"/>
      <c r="E56" s="126"/>
      <c r="F56" s="126"/>
      <c r="G56" s="126"/>
      <c r="H56" s="126"/>
      <c r="I56" s="126"/>
      <c r="J56" s="127"/>
      <c r="K56" s="126"/>
      <c r="L56" s="126"/>
      <c r="M56" s="126"/>
      <c r="N56" s="126"/>
      <c r="O56" s="126"/>
      <c r="P56" s="126"/>
      <c r="Q56" s="126"/>
      <c r="R56" s="126"/>
      <c r="S56" s="126"/>
      <c r="T56" s="126"/>
      <c r="U56" s="126"/>
      <c r="V56" s="126"/>
      <c r="W56" s="126"/>
      <c r="X56" s="126"/>
      <c r="Y56" s="126"/>
      <c r="Z56" s="126"/>
    </row>
    <row r="57" spans="1:26" ht="18" customHeight="1">
      <c r="A57" s="126"/>
      <c r="B57" s="126"/>
      <c r="C57" s="126"/>
      <c r="D57" s="126"/>
      <c r="E57" s="126"/>
      <c r="F57" s="126"/>
      <c r="G57" s="126"/>
      <c r="H57" s="126"/>
      <c r="I57" s="126"/>
      <c r="J57" s="127"/>
      <c r="K57" s="126"/>
      <c r="L57" s="126"/>
      <c r="M57" s="126"/>
      <c r="N57" s="126"/>
      <c r="O57" s="126"/>
      <c r="P57" s="126"/>
      <c r="Q57" s="126"/>
      <c r="R57" s="126"/>
      <c r="S57" s="126"/>
      <c r="T57" s="126"/>
      <c r="U57" s="126"/>
      <c r="V57" s="126"/>
      <c r="W57" s="126"/>
      <c r="X57" s="126"/>
      <c r="Y57" s="126"/>
      <c r="Z57" s="126"/>
    </row>
    <row r="58" spans="1:26" ht="18" customHeight="1">
      <c r="A58" s="126"/>
      <c r="B58" s="126"/>
      <c r="C58" s="126"/>
      <c r="D58" s="126"/>
      <c r="E58" s="126"/>
      <c r="F58" s="126"/>
      <c r="G58" s="126"/>
      <c r="H58" s="126"/>
      <c r="I58" s="126"/>
      <c r="J58" s="127"/>
      <c r="K58" s="126"/>
      <c r="L58" s="126"/>
      <c r="M58" s="126"/>
      <c r="N58" s="126"/>
      <c r="O58" s="126"/>
      <c r="P58" s="126"/>
      <c r="Q58" s="126"/>
      <c r="R58" s="126"/>
      <c r="S58" s="126"/>
      <c r="T58" s="126"/>
      <c r="U58" s="126"/>
      <c r="V58" s="126"/>
      <c r="W58" s="126"/>
      <c r="X58" s="126"/>
      <c r="Y58" s="126"/>
      <c r="Z58" s="126"/>
    </row>
    <row r="59" spans="1:26" ht="18" customHeight="1">
      <c r="A59" s="126"/>
      <c r="B59" s="126"/>
      <c r="C59" s="126"/>
      <c r="D59" s="126"/>
      <c r="E59" s="126"/>
      <c r="F59" s="126"/>
      <c r="G59" s="126"/>
      <c r="H59" s="126"/>
      <c r="I59" s="126"/>
      <c r="J59" s="127"/>
      <c r="K59" s="126"/>
      <c r="L59" s="126"/>
      <c r="M59" s="126"/>
      <c r="N59" s="126"/>
      <c r="O59" s="126"/>
      <c r="P59" s="126"/>
      <c r="Q59" s="126"/>
      <c r="R59" s="126"/>
      <c r="S59" s="126"/>
      <c r="T59" s="126"/>
      <c r="U59" s="126"/>
      <c r="V59" s="126"/>
      <c r="W59" s="126"/>
      <c r="X59" s="126"/>
      <c r="Y59" s="126"/>
      <c r="Z59" s="126"/>
    </row>
    <row r="60" spans="1:26" ht="18" customHeight="1">
      <c r="A60" s="126"/>
      <c r="B60" s="126"/>
      <c r="C60" s="126"/>
      <c r="D60" s="126"/>
      <c r="E60" s="126"/>
      <c r="F60" s="126"/>
      <c r="G60" s="126"/>
      <c r="H60" s="126"/>
      <c r="I60" s="126"/>
      <c r="J60" s="127"/>
      <c r="K60" s="126"/>
      <c r="L60" s="126"/>
      <c r="M60" s="126"/>
      <c r="N60" s="126"/>
      <c r="O60" s="126"/>
      <c r="P60" s="126"/>
      <c r="Q60" s="126"/>
      <c r="R60" s="126"/>
      <c r="S60" s="126"/>
      <c r="T60" s="126"/>
      <c r="U60" s="126"/>
      <c r="V60" s="126"/>
      <c r="W60" s="126"/>
      <c r="X60" s="126"/>
      <c r="Y60" s="126"/>
      <c r="Z60" s="126"/>
    </row>
    <row r="61" spans="1:26" ht="18" customHeight="1">
      <c r="A61" s="126"/>
      <c r="B61" s="126"/>
      <c r="C61" s="126"/>
      <c r="D61" s="126"/>
      <c r="E61" s="126"/>
      <c r="F61" s="126"/>
      <c r="G61" s="126"/>
      <c r="H61" s="126"/>
      <c r="I61" s="126"/>
      <c r="J61" s="127"/>
      <c r="K61" s="126"/>
      <c r="L61" s="126"/>
      <c r="M61" s="126"/>
      <c r="N61" s="126"/>
      <c r="O61" s="126"/>
      <c r="P61" s="126"/>
      <c r="Q61" s="126"/>
      <c r="R61" s="126"/>
      <c r="S61" s="126"/>
      <c r="T61" s="126"/>
      <c r="U61" s="126"/>
      <c r="V61" s="126"/>
      <c r="W61" s="126"/>
      <c r="X61" s="126"/>
      <c r="Y61" s="126"/>
      <c r="Z61" s="126"/>
    </row>
    <row r="62" spans="1:26" ht="18" customHeight="1">
      <c r="A62" s="126"/>
      <c r="B62" s="126"/>
      <c r="C62" s="126"/>
      <c r="D62" s="126"/>
      <c r="E62" s="126"/>
      <c r="F62" s="126"/>
      <c r="G62" s="126"/>
      <c r="H62" s="126"/>
      <c r="I62" s="126"/>
      <c r="J62" s="127"/>
      <c r="K62" s="126"/>
      <c r="L62" s="126"/>
      <c r="M62" s="126"/>
      <c r="N62" s="126"/>
      <c r="O62" s="126"/>
      <c r="P62" s="126"/>
      <c r="Q62" s="126"/>
      <c r="R62" s="126"/>
      <c r="S62" s="126"/>
      <c r="T62" s="126"/>
      <c r="U62" s="126"/>
      <c r="V62" s="126"/>
      <c r="W62" s="126"/>
      <c r="X62" s="126"/>
      <c r="Y62" s="126"/>
      <c r="Z62" s="126"/>
    </row>
    <row r="63" spans="1:26" ht="18" customHeight="1">
      <c r="A63" s="126"/>
      <c r="B63" s="126"/>
      <c r="C63" s="126"/>
      <c r="D63" s="126"/>
      <c r="E63" s="126"/>
      <c r="F63" s="126"/>
      <c r="G63" s="126"/>
      <c r="H63" s="126"/>
      <c r="I63" s="126"/>
      <c r="J63" s="127"/>
      <c r="K63" s="126"/>
      <c r="L63" s="126"/>
      <c r="M63" s="126"/>
      <c r="N63" s="126"/>
      <c r="O63" s="126"/>
      <c r="P63" s="126"/>
      <c r="Q63" s="126"/>
      <c r="R63" s="126"/>
      <c r="S63" s="126"/>
      <c r="T63" s="126"/>
      <c r="U63" s="126"/>
      <c r="V63" s="126"/>
      <c r="W63" s="126"/>
      <c r="X63" s="126"/>
      <c r="Y63" s="126"/>
      <c r="Z63" s="126"/>
    </row>
    <row r="64" spans="1:26" ht="18" customHeight="1">
      <c r="A64" s="126"/>
      <c r="B64" s="126"/>
      <c r="C64" s="126"/>
      <c r="D64" s="126"/>
      <c r="E64" s="126"/>
      <c r="F64" s="126"/>
      <c r="G64" s="126"/>
      <c r="H64" s="126"/>
      <c r="I64" s="126"/>
      <c r="J64" s="127"/>
      <c r="K64" s="126"/>
      <c r="L64" s="126"/>
      <c r="M64" s="126"/>
      <c r="N64" s="126"/>
      <c r="O64" s="126"/>
      <c r="P64" s="126"/>
      <c r="Q64" s="126"/>
      <c r="R64" s="126"/>
      <c r="S64" s="126"/>
      <c r="T64" s="126"/>
      <c r="U64" s="126"/>
      <c r="V64" s="126"/>
      <c r="W64" s="126"/>
      <c r="X64" s="126"/>
      <c r="Y64" s="126"/>
      <c r="Z64" s="126"/>
    </row>
    <row r="65" spans="1:26" ht="18" customHeight="1">
      <c r="A65" s="126"/>
      <c r="B65" s="126"/>
      <c r="C65" s="126"/>
      <c r="D65" s="126"/>
      <c r="E65" s="126"/>
      <c r="F65" s="126"/>
      <c r="G65" s="126"/>
      <c r="H65" s="126"/>
      <c r="I65" s="126"/>
      <c r="J65" s="127"/>
      <c r="K65" s="126"/>
      <c r="L65" s="126"/>
      <c r="M65" s="126"/>
      <c r="N65" s="126"/>
      <c r="O65" s="126"/>
      <c r="P65" s="126"/>
      <c r="Q65" s="126"/>
      <c r="R65" s="126"/>
      <c r="S65" s="126"/>
      <c r="T65" s="126"/>
      <c r="U65" s="126"/>
      <c r="V65" s="126"/>
      <c r="W65" s="126"/>
      <c r="X65" s="126"/>
      <c r="Y65" s="126"/>
      <c r="Z65" s="126"/>
    </row>
    <row r="66" spans="1:26" ht="18" customHeight="1">
      <c r="A66" s="126"/>
      <c r="B66" s="126"/>
      <c r="C66" s="126"/>
      <c r="D66" s="126"/>
      <c r="E66" s="126"/>
      <c r="F66" s="126"/>
      <c r="G66" s="126"/>
      <c r="H66" s="126"/>
      <c r="I66" s="126"/>
      <c r="J66" s="127"/>
      <c r="K66" s="126"/>
      <c r="L66" s="126"/>
      <c r="M66" s="126"/>
      <c r="N66" s="126"/>
      <c r="O66" s="126"/>
      <c r="P66" s="126"/>
      <c r="Q66" s="126"/>
      <c r="R66" s="126"/>
      <c r="S66" s="126"/>
      <c r="T66" s="126"/>
      <c r="U66" s="126"/>
      <c r="V66" s="126"/>
      <c r="W66" s="126"/>
      <c r="X66" s="126"/>
      <c r="Y66" s="126"/>
      <c r="Z66" s="126"/>
    </row>
    <row r="67" spans="1:26" ht="18" customHeight="1">
      <c r="A67" s="126"/>
      <c r="B67" s="126"/>
      <c r="C67" s="126"/>
      <c r="D67" s="126"/>
      <c r="E67" s="126"/>
      <c r="F67" s="126"/>
      <c r="G67" s="126"/>
      <c r="H67" s="126"/>
      <c r="I67" s="126"/>
      <c r="J67" s="127"/>
      <c r="K67" s="126"/>
      <c r="L67" s="126"/>
      <c r="M67" s="126"/>
      <c r="N67" s="126"/>
      <c r="O67" s="126"/>
      <c r="P67" s="126"/>
      <c r="Q67" s="126"/>
      <c r="R67" s="126"/>
      <c r="S67" s="126"/>
      <c r="T67" s="126"/>
      <c r="U67" s="126"/>
      <c r="V67" s="126"/>
      <c r="W67" s="126"/>
      <c r="X67" s="126"/>
      <c r="Y67" s="126"/>
      <c r="Z67" s="126"/>
    </row>
    <row r="68" spans="1:26" ht="18" customHeight="1">
      <c r="A68" s="126"/>
      <c r="B68" s="126"/>
      <c r="C68" s="126"/>
      <c r="D68" s="126"/>
      <c r="E68" s="126"/>
      <c r="F68" s="126"/>
      <c r="G68" s="126"/>
      <c r="H68" s="126"/>
      <c r="I68" s="126"/>
      <c r="J68" s="127"/>
      <c r="K68" s="126"/>
      <c r="L68" s="126"/>
      <c r="M68" s="126"/>
      <c r="N68" s="126"/>
      <c r="O68" s="126"/>
      <c r="P68" s="126"/>
      <c r="Q68" s="126"/>
      <c r="R68" s="126"/>
      <c r="S68" s="126"/>
      <c r="T68" s="126"/>
      <c r="U68" s="126"/>
      <c r="V68" s="126"/>
      <c r="W68" s="126"/>
      <c r="X68" s="126"/>
      <c r="Y68" s="126"/>
      <c r="Z68" s="126"/>
    </row>
    <row r="69" spans="1:26" ht="18" customHeight="1">
      <c r="A69" s="126"/>
      <c r="B69" s="126"/>
      <c r="C69" s="126"/>
      <c r="D69" s="126"/>
      <c r="E69" s="126"/>
      <c r="F69" s="126"/>
      <c r="G69" s="126"/>
      <c r="H69" s="126"/>
      <c r="I69" s="126"/>
      <c r="J69" s="127"/>
      <c r="K69" s="126"/>
      <c r="L69" s="126"/>
      <c r="M69" s="126"/>
      <c r="N69" s="126"/>
      <c r="O69" s="126"/>
      <c r="P69" s="126"/>
      <c r="Q69" s="126"/>
      <c r="R69" s="126"/>
      <c r="S69" s="126"/>
      <c r="T69" s="126"/>
      <c r="U69" s="126"/>
      <c r="V69" s="126"/>
      <c r="W69" s="126"/>
      <c r="X69" s="126"/>
      <c r="Y69" s="126"/>
      <c r="Z69" s="126"/>
    </row>
    <row r="70" spans="1:26" ht="18" customHeight="1">
      <c r="A70" s="126"/>
      <c r="B70" s="126"/>
      <c r="C70" s="126"/>
      <c r="D70" s="126"/>
      <c r="E70" s="126"/>
      <c r="F70" s="126"/>
      <c r="G70" s="126"/>
      <c r="H70" s="126"/>
      <c r="I70" s="126"/>
      <c r="J70" s="127"/>
      <c r="K70" s="126"/>
      <c r="L70" s="126"/>
      <c r="M70" s="126"/>
      <c r="N70" s="126"/>
      <c r="O70" s="126"/>
      <c r="P70" s="126"/>
      <c r="Q70" s="126"/>
      <c r="R70" s="126"/>
      <c r="S70" s="126"/>
      <c r="T70" s="126"/>
      <c r="U70" s="126"/>
      <c r="V70" s="126"/>
      <c r="W70" s="126"/>
      <c r="X70" s="126"/>
      <c r="Y70" s="126"/>
      <c r="Z70" s="126"/>
    </row>
    <row r="71" spans="1:26" ht="18" customHeight="1">
      <c r="A71" s="126"/>
      <c r="B71" s="126"/>
      <c r="C71" s="126"/>
      <c r="D71" s="126"/>
      <c r="E71" s="126"/>
      <c r="F71" s="126"/>
      <c r="G71" s="126"/>
      <c r="H71" s="126"/>
      <c r="I71" s="126"/>
      <c r="J71" s="127"/>
      <c r="K71" s="126"/>
      <c r="L71" s="126"/>
      <c r="M71" s="126"/>
      <c r="N71" s="126"/>
      <c r="O71" s="126"/>
      <c r="P71" s="126"/>
      <c r="Q71" s="126"/>
      <c r="R71" s="126"/>
      <c r="S71" s="126"/>
      <c r="T71" s="126"/>
      <c r="U71" s="126"/>
      <c r="V71" s="126"/>
      <c r="W71" s="126"/>
      <c r="X71" s="126"/>
      <c r="Y71" s="126"/>
      <c r="Z71" s="126"/>
    </row>
    <row r="72" spans="1:26" ht="18" customHeight="1">
      <c r="A72" s="126"/>
      <c r="B72" s="126"/>
      <c r="C72" s="126"/>
      <c r="D72" s="126"/>
      <c r="E72" s="126"/>
      <c r="F72" s="126"/>
      <c r="G72" s="126"/>
      <c r="H72" s="126"/>
      <c r="I72" s="126"/>
      <c r="J72" s="127"/>
      <c r="K72" s="126"/>
      <c r="L72" s="126"/>
      <c r="M72" s="126"/>
      <c r="N72" s="126"/>
      <c r="O72" s="126"/>
      <c r="P72" s="126"/>
      <c r="Q72" s="126"/>
      <c r="R72" s="126"/>
      <c r="S72" s="126"/>
      <c r="T72" s="126"/>
      <c r="U72" s="126"/>
      <c r="V72" s="126"/>
      <c r="W72" s="126"/>
      <c r="X72" s="126"/>
      <c r="Y72" s="126"/>
      <c r="Z72" s="126"/>
    </row>
    <row r="73" spans="1:26" ht="18" customHeight="1">
      <c r="A73" s="126"/>
      <c r="B73" s="126"/>
      <c r="C73" s="126"/>
      <c r="D73" s="126"/>
      <c r="E73" s="126"/>
      <c r="F73" s="126"/>
      <c r="G73" s="126"/>
      <c r="H73" s="126"/>
      <c r="I73" s="126"/>
      <c r="J73" s="127"/>
      <c r="K73" s="126"/>
      <c r="L73" s="126"/>
      <c r="M73" s="126"/>
      <c r="N73" s="126"/>
      <c r="O73" s="126"/>
      <c r="P73" s="126"/>
      <c r="Q73" s="126"/>
      <c r="R73" s="126"/>
      <c r="S73" s="126"/>
      <c r="T73" s="126"/>
      <c r="U73" s="126"/>
      <c r="V73" s="126"/>
      <c r="W73" s="126"/>
      <c r="X73" s="126"/>
      <c r="Y73" s="126"/>
      <c r="Z73" s="126"/>
    </row>
    <row r="74" spans="1:26" ht="18" customHeight="1">
      <c r="A74" s="126"/>
      <c r="B74" s="126"/>
      <c r="C74" s="126"/>
      <c r="D74" s="126"/>
      <c r="E74" s="126"/>
      <c r="F74" s="126"/>
      <c r="G74" s="126"/>
      <c r="H74" s="126"/>
      <c r="I74" s="126"/>
      <c r="J74" s="127"/>
      <c r="K74" s="126"/>
      <c r="L74" s="126"/>
      <c r="M74" s="126"/>
      <c r="N74" s="126"/>
      <c r="O74" s="126"/>
      <c r="P74" s="126"/>
      <c r="Q74" s="126"/>
      <c r="R74" s="126"/>
      <c r="S74" s="126"/>
      <c r="T74" s="126"/>
      <c r="U74" s="126"/>
      <c r="V74" s="126"/>
      <c r="W74" s="126"/>
      <c r="X74" s="126"/>
      <c r="Y74" s="126"/>
      <c r="Z74" s="126"/>
    </row>
    <row r="75" spans="1:26" ht="18" customHeight="1">
      <c r="A75" s="126"/>
      <c r="B75" s="126"/>
      <c r="C75" s="126"/>
      <c r="D75" s="126"/>
      <c r="E75" s="126"/>
      <c r="F75" s="126"/>
      <c r="G75" s="126"/>
      <c r="H75" s="126"/>
      <c r="I75" s="126"/>
      <c r="J75" s="127"/>
      <c r="K75" s="126"/>
      <c r="L75" s="126"/>
      <c r="M75" s="126"/>
      <c r="N75" s="126"/>
      <c r="O75" s="126"/>
      <c r="P75" s="126"/>
      <c r="Q75" s="126"/>
      <c r="R75" s="126"/>
      <c r="S75" s="126"/>
      <c r="T75" s="126"/>
      <c r="U75" s="126"/>
      <c r="V75" s="126"/>
      <c r="W75" s="126"/>
      <c r="X75" s="126"/>
      <c r="Y75" s="126"/>
      <c r="Z75" s="126"/>
    </row>
    <row r="76" spans="1:26" ht="18" customHeight="1">
      <c r="A76" s="126"/>
      <c r="B76" s="126"/>
      <c r="C76" s="126"/>
      <c r="D76" s="126"/>
      <c r="E76" s="126"/>
      <c r="F76" s="126"/>
      <c r="G76" s="126"/>
      <c r="H76" s="126"/>
      <c r="I76" s="126"/>
      <c r="J76" s="127"/>
      <c r="K76" s="126"/>
      <c r="L76" s="126"/>
      <c r="M76" s="126"/>
      <c r="N76" s="126"/>
      <c r="O76" s="126"/>
      <c r="P76" s="126"/>
      <c r="Q76" s="126"/>
      <c r="R76" s="126"/>
      <c r="S76" s="126"/>
      <c r="T76" s="126"/>
      <c r="U76" s="126"/>
      <c r="V76" s="126"/>
      <c r="W76" s="126"/>
      <c r="X76" s="126"/>
      <c r="Y76" s="126"/>
      <c r="Z76" s="126"/>
    </row>
    <row r="77" spans="1:26" ht="18" customHeight="1">
      <c r="A77" s="126"/>
      <c r="B77" s="126"/>
      <c r="C77" s="126"/>
      <c r="D77" s="126"/>
      <c r="E77" s="126"/>
      <c r="F77" s="126"/>
      <c r="G77" s="126"/>
      <c r="H77" s="126"/>
      <c r="I77" s="126"/>
      <c r="J77" s="127"/>
      <c r="K77" s="126"/>
      <c r="L77" s="126"/>
      <c r="M77" s="126"/>
      <c r="N77" s="126"/>
      <c r="O77" s="126"/>
      <c r="P77" s="126"/>
      <c r="Q77" s="126"/>
      <c r="R77" s="126"/>
      <c r="S77" s="126"/>
      <c r="T77" s="126"/>
      <c r="U77" s="126"/>
      <c r="V77" s="126"/>
      <c r="W77" s="126"/>
      <c r="X77" s="126"/>
      <c r="Y77" s="126"/>
      <c r="Z77" s="126"/>
    </row>
    <row r="78" spans="1:26" ht="18" customHeight="1">
      <c r="A78" s="126"/>
      <c r="B78" s="126"/>
      <c r="C78" s="126"/>
      <c r="D78" s="126"/>
      <c r="E78" s="126"/>
      <c r="F78" s="126"/>
      <c r="G78" s="126"/>
      <c r="H78" s="126"/>
      <c r="I78" s="126"/>
      <c r="J78" s="127"/>
      <c r="K78" s="126"/>
      <c r="L78" s="126"/>
      <c r="M78" s="126"/>
      <c r="N78" s="126"/>
      <c r="O78" s="126"/>
      <c r="P78" s="126"/>
      <c r="Q78" s="126"/>
      <c r="R78" s="126"/>
      <c r="S78" s="126"/>
      <c r="T78" s="126"/>
      <c r="U78" s="126"/>
      <c r="V78" s="126"/>
      <c r="W78" s="126"/>
      <c r="X78" s="126"/>
      <c r="Y78" s="126"/>
      <c r="Z78" s="126"/>
    </row>
    <row r="79" spans="1:26" ht="18" customHeight="1">
      <c r="A79" s="126"/>
      <c r="B79" s="126"/>
      <c r="C79" s="126"/>
      <c r="D79" s="126"/>
      <c r="E79" s="126"/>
      <c r="F79" s="126"/>
      <c r="G79" s="126"/>
      <c r="H79" s="126"/>
      <c r="I79" s="126"/>
      <c r="J79" s="127"/>
      <c r="K79" s="126"/>
      <c r="L79" s="126"/>
      <c r="M79" s="126"/>
      <c r="N79" s="126"/>
      <c r="O79" s="126"/>
      <c r="P79" s="126"/>
      <c r="Q79" s="126"/>
      <c r="R79" s="126"/>
      <c r="S79" s="126"/>
      <c r="T79" s="126"/>
      <c r="U79" s="126"/>
      <c r="V79" s="126"/>
      <c r="W79" s="126"/>
      <c r="X79" s="126"/>
      <c r="Y79" s="126"/>
      <c r="Z79" s="126"/>
    </row>
    <row r="80" spans="1:26" ht="18" customHeight="1">
      <c r="A80" s="126"/>
      <c r="B80" s="126"/>
      <c r="C80" s="126"/>
      <c r="D80" s="126"/>
      <c r="E80" s="126"/>
      <c r="F80" s="126"/>
      <c r="G80" s="126"/>
      <c r="H80" s="126"/>
      <c r="I80" s="126"/>
      <c r="J80" s="127"/>
      <c r="K80" s="126"/>
      <c r="L80" s="126"/>
      <c r="M80" s="126"/>
      <c r="N80" s="126"/>
      <c r="O80" s="126"/>
      <c r="P80" s="126"/>
      <c r="Q80" s="126"/>
      <c r="R80" s="126"/>
      <c r="S80" s="126"/>
      <c r="T80" s="126"/>
      <c r="U80" s="126"/>
      <c r="V80" s="126"/>
      <c r="W80" s="126"/>
      <c r="X80" s="126"/>
      <c r="Y80" s="126"/>
      <c r="Z80" s="126"/>
    </row>
    <row r="81" spans="1:26" ht="18" customHeight="1">
      <c r="A81" s="126"/>
      <c r="B81" s="126"/>
      <c r="C81" s="126"/>
      <c r="D81" s="126"/>
      <c r="E81" s="126"/>
      <c r="F81" s="126"/>
      <c r="G81" s="126"/>
      <c r="H81" s="126"/>
      <c r="I81" s="126"/>
      <c r="J81" s="127"/>
      <c r="K81" s="126"/>
      <c r="L81" s="126"/>
      <c r="M81" s="126"/>
      <c r="N81" s="126"/>
      <c r="O81" s="126"/>
      <c r="P81" s="126"/>
      <c r="Q81" s="126"/>
      <c r="R81" s="126"/>
      <c r="S81" s="126"/>
      <c r="T81" s="126"/>
      <c r="U81" s="126"/>
      <c r="V81" s="126"/>
      <c r="W81" s="126"/>
      <c r="X81" s="126"/>
      <c r="Y81" s="126"/>
      <c r="Z81" s="126"/>
    </row>
    <row r="82" spans="1:26" ht="18" customHeight="1">
      <c r="A82" s="126"/>
      <c r="B82" s="126"/>
      <c r="C82" s="126"/>
      <c r="D82" s="126"/>
      <c r="E82" s="126"/>
      <c r="F82" s="126"/>
      <c r="G82" s="126"/>
      <c r="H82" s="126"/>
      <c r="I82" s="126"/>
      <c r="J82" s="127"/>
      <c r="K82" s="126"/>
      <c r="L82" s="126"/>
      <c r="M82" s="126"/>
      <c r="N82" s="126"/>
      <c r="O82" s="126"/>
      <c r="P82" s="126"/>
      <c r="Q82" s="126"/>
      <c r="R82" s="126"/>
      <c r="S82" s="126"/>
      <c r="T82" s="126"/>
      <c r="U82" s="126"/>
      <c r="V82" s="126"/>
      <c r="W82" s="126"/>
      <c r="X82" s="126"/>
      <c r="Y82" s="126"/>
      <c r="Z82" s="126"/>
    </row>
    <row r="83" spans="1:26" ht="18" customHeight="1">
      <c r="A83" s="126"/>
      <c r="B83" s="126"/>
      <c r="C83" s="126"/>
      <c r="D83" s="126"/>
      <c r="E83" s="126"/>
      <c r="F83" s="126"/>
      <c r="G83" s="126"/>
      <c r="H83" s="126"/>
      <c r="I83" s="126"/>
      <c r="J83" s="127"/>
      <c r="K83" s="126"/>
      <c r="L83" s="126"/>
      <c r="M83" s="126"/>
      <c r="N83" s="126"/>
      <c r="O83" s="126"/>
      <c r="P83" s="126"/>
      <c r="Q83" s="126"/>
      <c r="R83" s="126"/>
      <c r="S83" s="126"/>
      <c r="T83" s="126"/>
      <c r="U83" s="126"/>
      <c r="V83" s="126"/>
      <c r="W83" s="126"/>
      <c r="X83" s="126"/>
      <c r="Y83" s="126"/>
      <c r="Z83" s="126"/>
    </row>
    <row r="84" spans="1:26" ht="18" customHeight="1">
      <c r="A84" s="126"/>
      <c r="B84" s="126"/>
      <c r="C84" s="126"/>
      <c r="D84" s="126"/>
      <c r="E84" s="126"/>
      <c r="F84" s="126"/>
      <c r="G84" s="126"/>
      <c r="H84" s="126"/>
      <c r="I84" s="126"/>
      <c r="J84" s="127"/>
      <c r="K84" s="126"/>
      <c r="L84" s="126"/>
      <c r="M84" s="126"/>
      <c r="N84" s="126"/>
      <c r="O84" s="126"/>
      <c r="P84" s="126"/>
      <c r="Q84" s="126"/>
      <c r="R84" s="126"/>
      <c r="S84" s="126"/>
      <c r="T84" s="126"/>
      <c r="U84" s="126"/>
      <c r="V84" s="126"/>
      <c r="W84" s="126"/>
      <c r="X84" s="126"/>
      <c r="Y84" s="126"/>
      <c r="Z84" s="126"/>
    </row>
    <row r="85" spans="1:26" ht="18" customHeight="1">
      <c r="A85" s="126"/>
      <c r="B85" s="126"/>
      <c r="C85" s="126"/>
      <c r="D85" s="126"/>
      <c r="E85" s="126"/>
      <c r="F85" s="126"/>
      <c r="G85" s="126"/>
      <c r="H85" s="126"/>
      <c r="I85" s="126"/>
      <c r="J85" s="127"/>
      <c r="K85" s="126"/>
      <c r="L85" s="126"/>
      <c r="M85" s="126"/>
      <c r="N85" s="126"/>
      <c r="O85" s="126"/>
      <c r="P85" s="126"/>
      <c r="Q85" s="126"/>
      <c r="R85" s="126"/>
      <c r="S85" s="126"/>
      <c r="T85" s="126"/>
      <c r="U85" s="126"/>
      <c r="V85" s="126"/>
      <c r="W85" s="126"/>
      <c r="X85" s="126"/>
      <c r="Y85" s="126"/>
      <c r="Z85" s="126"/>
    </row>
    <row r="86" spans="1:26" ht="18" customHeight="1">
      <c r="A86" s="126"/>
      <c r="B86" s="126"/>
      <c r="C86" s="126"/>
      <c r="D86" s="126"/>
      <c r="E86" s="126"/>
      <c r="F86" s="126"/>
      <c r="G86" s="126"/>
      <c r="H86" s="126"/>
      <c r="I86" s="126"/>
      <c r="J86" s="127"/>
      <c r="K86" s="126"/>
      <c r="L86" s="126"/>
      <c r="M86" s="126"/>
      <c r="N86" s="126"/>
      <c r="O86" s="126"/>
      <c r="P86" s="126"/>
      <c r="Q86" s="126"/>
      <c r="R86" s="126"/>
      <c r="S86" s="126"/>
      <c r="T86" s="126"/>
      <c r="U86" s="126"/>
      <c r="V86" s="126"/>
      <c r="W86" s="126"/>
      <c r="X86" s="126"/>
      <c r="Y86" s="126"/>
      <c r="Z86" s="126"/>
    </row>
    <row r="87" spans="1:26" ht="18" customHeight="1">
      <c r="A87" s="126"/>
      <c r="B87" s="126"/>
      <c r="C87" s="126"/>
      <c r="D87" s="126"/>
      <c r="E87" s="126"/>
      <c r="F87" s="126"/>
      <c r="G87" s="126"/>
      <c r="H87" s="126"/>
      <c r="I87" s="126"/>
      <c r="J87" s="127"/>
      <c r="K87" s="126"/>
      <c r="L87" s="126"/>
      <c r="M87" s="126"/>
      <c r="N87" s="126"/>
      <c r="O87" s="126"/>
      <c r="P87" s="126"/>
      <c r="Q87" s="126"/>
      <c r="R87" s="126"/>
      <c r="S87" s="126"/>
      <c r="T87" s="126"/>
      <c r="U87" s="126"/>
      <c r="V87" s="126"/>
      <c r="W87" s="126"/>
      <c r="X87" s="126"/>
      <c r="Y87" s="126"/>
      <c r="Z87" s="126"/>
    </row>
    <row r="88" spans="1:26" ht="18" customHeight="1">
      <c r="A88" s="126"/>
      <c r="B88" s="126"/>
      <c r="C88" s="126"/>
      <c r="D88" s="126"/>
      <c r="E88" s="126"/>
      <c r="F88" s="126"/>
      <c r="G88" s="126"/>
      <c r="H88" s="126"/>
      <c r="I88" s="126"/>
      <c r="J88" s="127"/>
      <c r="K88" s="126"/>
      <c r="L88" s="126"/>
      <c r="M88" s="126"/>
      <c r="N88" s="126"/>
      <c r="O88" s="126"/>
      <c r="P88" s="126"/>
      <c r="Q88" s="126"/>
      <c r="R88" s="126"/>
      <c r="S88" s="126"/>
      <c r="T88" s="126"/>
      <c r="U88" s="126"/>
      <c r="V88" s="126"/>
      <c r="W88" s="126"/>
      <c r="X88" s="126"/>
      <c r="Y88" s="126"/>
      <c r="Z88" s="126"/>
    </row>
    <row r="89" spans="1:26" ht="18" customHeight="1">
      <c r="A89" s="126"/>
      <c r="B89" s="126"/>
      <c r="C89" s="126"/>
      <c r="D89" s="126"/>
      <c r="E89" s="126"/>
      <c r="F89" s="126"/>
      <c r="G89" s="126"/>
      <c r="H89" s="126"/>
      <c r="I89" s="126"/>
      <c r="J89" s="127"/>
      <c r="K89" s="126"/>
      <c r="L89" s="126"/>
      <c r="M89" s="126"/>
      <c r="N89" s="126"/>
      <c r="O89" s="126"/>
      <c r="P89" s="126"/>
      <c r="Q89" s="126"/>
      <c r="R89" s="126"/>
      <c r="S89" s="126"/>
      <c r="T89" s="126"/>
      <c r="U89" s="126"/>
      <c r="V89" s="126"/>
      <c r="W89" s="126"/>
      <c r="X89" s="126"/>
      <c r="Y89" s="126"/>
      <c r="Z89" s="126"/>
    </row>
    <row r="90" spans="1:26" ht="18" customHeight="1">
      <c r="A90" s="126"/>
      <c r="B90" s="126"/>
      <c r="C90" s="126"/>
      <c r="D90" s="126"/>
      <c r="E90" s="126"/>
      <c r="F90" s="126"/>
      <c r="G90" s="126"/>
      <c r="H90" s="126"/>
      <c r="I90" s="126"/>
      <c r="J90" s="127"/>
      <c r="K90" s="126"/>
      <c r="L90" s="126"/>
      <c r="M90" s="126"/>
      <c r="N90" s="126"/>
      <c r="O90" s="126"/>
      <c r="P90" s="126"/>
      <c r="Q90" s="126"/>
      <c r="R90" s="126"/>
      <c r="S90" s="126"/>
      <c r="T90" s="126"/>
      <c r="U90" s="126"/>
      <c r="V90" s="126"/>
      <c r="W90" s="126"/>
      <c r="X90" s="126"/>
      <c r="Y90" s="126"/>
      <c r="Z90" s="126"/>
    </row>
    <row r="91" spans="1:26" ht="18" customHeight="1">
      <c r="A91" s="126"/>
      <c r="B91" s="126"/>
      <c r="C91" s="126"/>
      <c r="D91" s="126"/>
      <c r="E91" s="126"/>
      <c r="F91" s="126"/>
      <c r="G91" s="126"/>
      <c r="H91" s="126"/>
      <c r="I91" s="126"/>
      <c r="J91" s="127"/>
      <c r="K91" s="126"/>
      <c r="L91" s="126"/>
      <c r="M91" s="126"/>
      <c r="N91" s="126"/>
      <c r="O91" s="126"/>
      <c r="P91" s="126"/>
      <c r="Q91" s="126"/>
      <c r="R91" s="126"/>
      <c r="S91" s="126"/>
      <c r="T91" s="126"/>
      <c r="U91" s="126"/>
      <c r="V91" s="126"/>
      <c r="W91" s="126"/>
      <c r="X91" s="126"/>
      <c r="Y91" s="126"/>
      <c r="Z91" s="126"/>
    </row>
    <row r="92" spans="1:26" ht="18" customHeight="1">
      <c r="A92" s="126"/>
      <c r="B92" s="126"/>
      <c r="C92" s="126"/>
      <c r="D92" s="126"/>
      <c r="E92" s="126"/>
      <c r="F92" s="126"/>
      <c r="G92" s="126"/>
      <c r="H92" s="126"/>
      <c r="I92" s="126"/>
      <c r="J92" s="127"/>
      <c r="K92" s="126"/>
      <c r="L92" s="126"/>
      <c r="M92" s="126"/>
      <c r="N92" s="126"/>
      <c r="O92" s="126"/>
      <c r="P92" s="126"/>
      <c r="Q92" s="126"/>
      <c r="R92" s="126"/>
      <c r="S92" s="126"/>
      <c r="T92" s="126"/>
      <c r="U92" s="126"/>
      <c r="V92" s="126"/>
      <c r="W92" s="126"/>
      <c r="X92" s="126"/>
      <c r="Y92" s="126"/>
      <c r="Z92" s="126"/>
    </row>
    <row r="93" spans="1:26" ht="18" customHeight="1">
      <c r="A93" s="126"/>
      <c r="B93" s="126"/>
      <c r="C93" s="126"/>
      <c r="D93" s="126"/>
      <c r="E93" s="126"/>
      <c r="F93" s="126"/>
      <c r="G93" s="126"/>
      <c r="H93" s="126"/>
      <c r="I93" s="126"/>
      <c r="J93" s="127"/>
      <c r="K93" s="126"/>
      <c r="L93" s="126"/>
      <c r="M93" s="126"/>
      <c r="N93" s="126"/>
      <c r="O93" s="126"/>
      <c r="P93" s="126"/>
      <c r="Q93" s="126"/>
      <c r="R93" s="126"/>
      <c r="S93" s="126"/>
      <c r="T93" s="126"/>
      <c r="U93" s="126"/>
      <c r="V93" s="126"/>
      <c r="W93" s="126"/>
      <c r="X93" s="126"/>
      <c r="Y93" s="126"/>
      <c r="Z93" s="126"/>
    </row>
    <row r="94" spans="1:26" ht="18" customHeight="1">
      <c r="A94" s="126"/>
      <c r="B94" s="126"/>
      <c r="C94" s="126"/>
      <c r="D94" s="126"/>
      <c r="E94" s="126"/>
      <c r="F94" s="126"/>
      <c r="G94" s="126"/>
      <c r="H94" s="126"/>
      <c r="I94" s="126"/>
      <c r="J94" s="127"/>
      <c r="K94" s="126"/>
      <c r="L94" s="126"/>
      <c r="M94" s="126"/>
      <c r="N94" s="126"/>
      <c r="O94" s="126"/>
      <c r="P94" s="126"/>
      <c r="Q94" s="126"/>
      <c r="R94" s="126"/>
      <c r="S94" s="126"/>
      <c r="T94" s="126"/>
      <c r="U94" s="126"/>
      <c r="V94" s="126"/>
      <c r="W94" s="126"/>
      <c r="X94" s="126"/>
      <c r="Y94" s="126"/>
      <c r="Z94" s="126"/>
    </row>
    <row r="95" spans="1:26" ht="18" customHeight="1">
      <c r="A95" s="126"/>
      <c r="B95" s="126"/>
      <c r="C95" s="126"/>
      <c r="D95" s="126"/>
      <c r="E95" s="126"/>
      <c r="F95" s="126"/>
      <c r="G95" s="126"/>
      <c r="H95" s="126"/>
      <c r="I95" s="126"/>
      <c r="J95" s="127"/>
      <c r="K95" s="126"/>
      <c r="L95" s="126"/>
      <c r="M95" s="126"/>
      <c r="N95" s="126"/>
      <c r="O95" s="126"/>
      <c r="P95" s="126"/>
      <c r="Q95" s="126"/>
      <c r="R95" s="126"/>
      <c r="S95" s="126"/>
      <c r="T95" s="126"/>
      <c r="U95" s="126"/>
      <c r="V95" s="126"/>
      <c r="W95" s="126"/>
      <c r="X95" s="126"/>
      <c r="Y95" s="126"/>
      <c r="Z95" s="126"/>
    </row>
    <row r="96" spans="1:26" ht="18" customHeight="1">
      <c r="A96" s="126"/>
      <c r="B96" s="126"/>
      <c r="C96" s="126"/>
      <c r="D96" s="126"/>
      <c r="E96" s="126"/>
      <c r="F96" s="126"/>
      <c r="G96" s="126"/>
      <c r="H96" s="126"/>
      <c r="I96" s="126"/>
      <c r="J96" s="127"/>
      <c r="K96" s="126"/>
      <c r="L96" s="126"/>
      <c r="M96" s="126"/>
      <c r="N96" s="126"/>
      <c r="O96" s="126"/>
      <c r="P96" s="126"/>
      <c r="Q96" s="126"/>
      <c r="R96" s="126"/>
      <c r="S96" s="126"/>
      <c r="T96" s="126"/>
      <c r="U96" s="126"/>
      <c r="V96" s="126"/>
      <c r="W96" s="126"/>
      <c r="X96" s="126"/>
      <c r="Y96" s="126"/>
      <c r="Z96" s="126"/>
    </row>
    <row r="97" spans="1:26" ht="18" customHeight="1">
      <c r="A97" s="126"/>
      <c r="B97" s="126"/>
      <c r="C97" s="126"/>
      <c r="D97" s="126"/>
      <c r="E97" s="126"/>
      <c r="F97" s="126"/>
      <c r="G97" s="126"/>
      <c r="H97" s="126"/>
      <c r="I97" s="126"/>
      <c r="J97" s="127"/>
      <c r="K97" s="126"/>
      <c r="L97" s="126"/>
      <c r="M97" s="126"/>
      <c r="N97" s="126"/>
      <c r="O97" s="126"/>
      <c r="P97" s="126"/>
      <c r="Q97" s="126"/>
      <c r="R97" s="126"/>
      <c r="S97" s="126"/>
      <c r="T97" s="126"/>
      <c r="U97" s="126"/>
      <c r="V97" s="126"/>
      <c r="W97" s="126"/>
      <c r="X97" s="126"/>
      <c r="Y97" s="126"/>
      <c r="Z97" s="126"/>
    </row>
    <row r="98" spans="1:26" ht="18" customHeight="1">
      <c r="A98" s="126"/>
      <c r="B98" s="126"/>
      <c r="C98" s="126"/>
      <c r="D98" s="126"/>
      <c r="E98" s="126"/>
      <c r="F98" s="126"/>
      <c r="G98" s="126"/>
      <c r="H98" s="126"/>
      <c r="I98" s="126"/>
      <c r="J98" s="127"/>
      <c r="K98" s="126"/>
      <c r="L98" s="126"/>
      <c r="M98" s="126"/>
      <c r="N98" s="126"/>
      <c r="O98" s="126"/>
      <c r="P98" s="126"/>
      <c r="Q98" s="126"/>
      <c r="R98" s="126"/>
      <c r="S98" s="126"/>
      <c r="T98" s="126"/>
      <c r="U98" s="126"/>
      <c r="V98" s="126"/>
      <c r="W98" s="126"/>
      <c r="X98" s="126"/>
      <c r="Y98" s="126"/>
      <c r="Z98" s="126"/>
    </row>
    <row r="99" spans="1:26" ht="18" customHeight="1">
      <c r="A99" s="126"/>
      <c r="B99" s="126"/>
      <c r="C99" s="126"/>
      <c r="D99" s="126"/>
      <c r="E99" s="126"/>
      <c r="F99" s="126"/>
      <c r="G99" s="126"/>
      <c r="H99" s="126"/>
      <c r="I99" s="126"/>
      <c r="J99" s="127"/>
      <c r="K99" s="126"/>
      <c r="L99" s="126"/>
      <c r="M99" s="126"/>
      <c r="N99" s="126"/>
      <c r="O99" s="126"/>
      <c r="P99" s="126"/>
      <c r="Q99" s="126"/>
      <c r="R99" s="126"/>
      <c r="S99" s="126"/>
      <c r="T99" s="126"/>
      <c r="U99" s="126"/>
      <c r="V99" s="126"/>
      <c r="W99" s="126"/>
      <c r="X99" s="126"/>
      <c r="Y99" s="126"/>
      <c r="Z99" s="126"/>
    </row>
    <row r="100" spans="1:26" ht="18" customHeight="1">
      <c r="A100" s="126"/>
      <c r="B100" s="126"/>
      <c r="C100" s="126"/>
      <c r="D100" s="126"/>
      <c r="E100" s="126"/>
      <c r="F100" s="126"/>
      <c r="G100" s="126"/>
      <c r="H100" s="126"/>
      <c r="I100" s="126"/>
      <c r="J100" s="127"/>
      <c r="K100" s="126"/>
      <c r="L100" s="126"/>
      <c r="M100" s="126"/>
      <c r="N100" s="126"/>
      <c r="O100" s="126"/>
      <c r="P100" s="126"/>
      <c r="Q100" s="126"/>
      <c r="R100" s="126"/>
      <c r="S100" s="126"/>
      <c r="T100" s="126"/>
      <c r="U100" s="126"/>
      <c r="V100" s="126"/>
      <c r="W100" s="126"/>
      <c r="X100" s="126"/>
      <c r="Y100" s="126"/>
      <c r="Z100" s="126"/>
    </row>
    <row r="101" spans="1:26" ht="18" customHeight="1">
      <c r="A101" s="126"/>
      <c r="B101" s="126"/>
      <c r="C101" s="126"/>
      <c r="D101" s="126"/>
      <c r="E101" s="126"/>
      <c r="F101" s="126"/>
      <c r="G101" s="126"/>
      <c r="H101" s="126"/>
      <c r="I101" s="126"/>
      <c r="J101" s="127"/>
      <c r="K101" s="126"/>
      <c r="L101" s="126"/>
      <c r="M101" s="126"/>
      <c r="N101" s="126"/>
      <c r="O101" s="126"/>
      <c r="P101" s="126"/>
      <c r="Q101" s="126"/>
      <c r="R101" s="126"/>
      <c r="S101" s="126"/>
      <c r="T101" s="126"/>
      <c r="U101" s="126"/>
      <c r="V101" s="126"/>
      <c r="W101" s="126"/>
      <c r="X101" s="126"/>
      <c r="Y101" s="126"/>
      <c r="Z101" s="126"/>
    </row>
    <row r="102" spans="1:26" ht="18" customHeight="1">
      <c r="A102" s="126"/>
      <c r="B102" s="126"/>
      <c r="C102" s="126"/>
      <c r="D102" s="126"/>
      <c r="E102" s="126"/>
      <c r="F102" s="126"/>
      <c r="G102" s="126"/>
      <c r="H102" s="126"/>
      <c r="I102" s="126"/>
      <c r="J102" s="127"/>
      <c r="K102" s="126"/>
      <c r="L102" s="126"/>
      <c r="M102" s="126"/>
      <c r="N102" s="126"/>
      <c r="O102" s="126"/>
      <c r="P102" s="126"/>
      <c r="Q102" s="126"/>
      <c r="R102" s="126"/>
      <c r="S102" s="126"/>
      <c r="T102" s="126"/>
      <c r="U102" s="126"/>
      <c r="V102" s="126"/>
      <c r="W102" s="126"/>
      <c r="X102" s="126"/>
      <c r="Y102" s="126"/>
      <c r="Z102" s="126"/>
    </row>
    <row r="103" spans="1:26" ht="18" customHeight="1">
      <c r="A103" s="126"/>
      <c r="B103" s="126"/>
      <c r="C103" s="126"/>
      <c r="D103" s="126"/>
      <c r="E103" s="126"/>
      <c r="F103" s="126"/>
      <c r="G103" s="126"/>
      <c r="H103" s="126"/>
      <c r="I103" s="126"/>
      <c r="J103" s="127"/>
      <c r="K103" s="126"/>
      <c r="L103" s="126"/>
      <c r="M103" s="126"/>
      <c r="N103" s="126"/>
      <c r="O103" s="126"/>
      <c r="P103" s="126"/>
      <c r="Q103" s="126"/>
      <c r="R103" s="126"/>
      <c r="S103" s="126"/>
      <c r="T103" s="126"/>
      <c r="U103" s="126"/>
      <c r="V103" s="126"/>
      <c r="W103" s="126"/>
      <c r="X103" s="126"/>
      <c r="Y103" s="126"/>
      <c r="Z103" s="126"/>
    </row>
    <row r="104" spans="1:26" ht="18" customHeight="1">
      <c r="A104" s="126"/>
      <c r="B104" s="126"/>
      <c r="C104" s="126"/>
      <c r="D104" s="126"/>
      <c r="E104" s="126"/>
      <c r="F104" s="126"/>
      <c r="G104" s="126"/>
      <c r="H104" s="126"/>
      <c r="I104" s="126"/>
      <c r="J104" s="127"/>
      <c r="K104" s="126"/>
      <c r="L104" s="126"/>
      <c r="M104" s="126"/>
      <c r="N104" s="126"/>
      <c r="O104" s="126"/>
      <c r="P104" s="126"/>
      <c r="Q104" s="126"/>
      <c r="R104" s="126"/>
      <c r="S104" s="126"/>
      <c r="T104" s="126"/>
      <c r="U104" s="126"/>
      <c r="V104" s="126"/>
      <c r="W104" s="126"/>
      <c r="X104" s="126"/>
      <c r="Y104" s="126"/>
      <c r="Z104" s="126"/>
    </row>
    <row r="105" spans="1:26" ht="18" customHeight="1">
      <c r="A105" s="126"/>
      <c r="B105" s="126"/>
      <c r="C105" s="126"/>
      <c r="D105" s="126"/>
      <c r="E105" s="126"/>
      <c r="F105" s="126"/>
      <c r="G105" s="126"/>
      <c r="H105" s="126"/>
      <c r="I105" s="126"/>
      <c r="J105" s="127"/>
      <c r="K105" s="126"/>
      <c r="L105" s="126"/>
      <c r="M105" s="126"/>
      <c r="N105" s="126"/>
      <c r="O105" s="126"/>
      <c r="P105" s="126"/>
      <c r="Q105" s="126"/>
      <c r="R105" s="126"/>
      <c r="S105" s="126"/>
      <c r="T105" s="126"/>
      <c r="U105" s="126"/>
      <c r="V105" s="126"/>
      <c r="W105" s="126"/>
      <c r="X105" s="126"/>
      <c r="Y105" s="126"/>
      <c r="Z105" s="126"/>
    </row>
    <row r="106" spans="1:26" ht="18" customHeight="1">
      <c r="A106" s="126"/>
      <c r="B106" s="126"/>
      <c r="C106" s="126"/>
      <c r="D106" s="126"/>
      <c r="E106" s="126"/>
      <c r="F106" s="126"/>
      <c r="G106" s="126"/>
      <c r="H106" s="126"/>
      <c r="I106" s="126"/>
      <c r="J106" s="127"/>
      <c r="K106" s="126"/>
      <c r="L106" s="126"/>
      <c r="M106" s="126"/>
      <c r="N106" s="126"/>
      <c r="O106" s="126"/>
      <c r="P106" s="126"/>
      <c r="Q106" s="126"/>
      <c r="R106" s="126"/>
      <c r="S106" s="126"/>
      <c r="T106" s="126"/>
      <c r="U106" s="126"/>
      <c r="V106" s="126"/>
      <c r="W106" s="126"/>
      <c r="X106" s="126"/>
      <c r="Y106" s="126"/>
      <c r="Z106" s="126"/>
    </row>
    <row r="107" spans="1:26" ht="18" customHeight="1">
      <c r="A107" s="126"/>
      <c r="B107" s="126"/>
      <c r="C107" s="126"/>
      <c r="D107" s="126"/>
      <c r="E107" s="126"/>
      <c r="F107" s="126"/>
      <c r="G107" s="126"/>
      <c r="H107" s="126"/>
      <c r="I107" s="126"/>
      <c r="J107" s="127"/>
      <c r="K107" s="126"/>
      <c r="L107" s="126"/>
      <c r="M107" s="126"/>
      <c r="N107" s="126"/>
      <c r="O107" s="126"/>
      <c r="P107" s="126"/>
      <c r="Q107" s="126"/>
      <c r="R107" s="126"/>
      <c r="S107" s="126"/>
      <c r="T107" s="126"/>
      <c r="U107" s="126"/>
      <c r="V107" s="126"/>
      <c r="W107" s="126"/>
      <c r="X107" s="126"/>
      <c r="Y107" s="126"/>
      <c r="Z107" s="126"/>
    </row>
    <row r="108" spans="1:26" ht="18" customHeight="1">
      <c r="A108" s="126"/>
      <c r="B108" s="126"/>
      <c r="C108" s="126"/>
      <c r="D108" s="126"/>
      <c r="E108" s="126"/>
      <c r="F108" s="126"/>
      <c r="G108" s="126"/>
      <c r="H108" s="126"/>
      <c r="I108" s="126"/>
      <c r="J108" s="127"/>
      <c r="K108" s="126"/>
      <c r="L108" s="126"/>
      <c r="M108" s="126"/>
      <c r="N108" s="126"/>
      <c r="O108" s="126"/>
      <c r="P108" s="126"/>
      <c r="Q108" s="126"/>
      <c r="R108" s="126"/>
      <c r="S108" s="126"/>
      <c r="T108" s="126"/>
      <c r="U108" s="126"/>
      <c r="V108" s="126"/>
      <c r="W108" s="126"/>
      <c r="X108" s="126"/>
      <c r="Y108" s="126"/>
      <c r="Z108" s="126"/>
    </row>
    <row r="109" spans="1:26" ht="18" customHeight="1">
      <c r="A109" s="126"/>
      <c r="B109" s="126"/>
      <c r="C109" s="126"/>
      <c r="D109" s="126"/>
      <c r="E109" s="126"/>
      <c r="F109" s="126"/>
      <c r="G109" s="126"/>
      <c r="H109" s="126"/>
      <c r="I109" s="126"/>
      <c r="J109" s="127"/>
      <c r="K109" s="126"/>
      <c r="L109" s="126"/>
      <c r="M109" s="126"/>
      <c r="N109" s="126"/>
      <c r="O109" s="126"/>
      <c r="P109" s="126"/>
      <c r="Q109" s="126"/>
      <c r="R109" s="126"/>
      <c r="S109" s="126"/>
      <c r="T109" s="126"/>
      <c r="U109" s="126"/>
      <c r="V109" s="126"/>
      <c r="W109" s="126"/>
      <c r="X109" s="126"/>
      <c r="Y109" s="126"/>
      <c r="Z109" s="126"/>
    </row>
    <row r="110" spans="1:26" ht="18" customHeight="1">
      <c r="A110" s="126"/>
      <c r="B110" s="126"/>
      <c r="C110" s="126"/>
      <c r="D110" s="126"/>
      <c r="E110" s="126"/>
      <c r="F110" s="126"/>
      <c r="G110" s="126"/>
      <c r="H110" s="126"/>
      <c r="I110" s="126"/>
      <c r="J110" s="127"/>
      <c r="K110" s="126"/>
      <c r="L110" s="126"/>
      <c r="M110" s="126"/>
      <c r="N110" s="126"/>
      <c r="O110" s="126"/>
      <c r="P110" s="126"/>
      <c r="Q110" s="126"/>
      <c r="R110" s="126"/>
      <c r="S110" s="126"/>
      <c r="T110" s="126"/>
      <c r="U110" s="126"/>
      <c r="V110" s="126"/>
      <c r="W110" s="126"/>
      <c r="X110" s="126"/>
      <c r="Y110" s="126"/>
      <c r="Z110" s="126"/>
    </row>
    <row r="111" spans="1:26" ht="18" customHeight="1">
      <c r="A111" s="126"/>
      <c r="B111" s="126"/>
      <c r="C111" s="126"/>
      <c r="D111" s="126"/>
      <c r="E111" s="126"/>
      <c r="F111" s="126"/>
      <c r="G111" s="126"/>
      <c r="H111" s="126"/>
      <c r="I111" s="126"/>
      <c r="J111" s="127"/>
      <c r="K111" s="126"/>
      <c r="L111" s="126"/>
      <c r="M111" s="126"/>
      <c r="N111" s="126"/>
      <c r="O111" s="126"/>
      <c r="P111" s="126"/>
      <c r="Q111" s="126"/>
      <c r="R111" s="126"/>
      <c r="S111" s="126"/>
      <c r="T111" s="126"/>
      <c r="U111" s="126"/>
      <c r="V111" s="126"/>
      <c r="W111" s="126"/>
      <c r="X111" s="126"/>
      <c r="Y111" s="126"/>
      <c r="Z111" s="126"/>
    </row>
    <row r="112" spans="1:26" ht="18" customHeight="1">
      <c r="A112" s="126"/>
      <c r="B112" s="126"/>
      <c r="C112" s="126"/>
      <c r="D112" s="126"/>
      <c r="E112" s="126"/>
      <c r="F112" s="126"/>
      <c r="G112" s="126"/>
      <c r="H112" s="126"/>
      <c r="I112" s="126"/>
      <c r="J112" s="127"/>
      <c r="K112" s="126"/>
      <c r="L112" s="126"/>
      <c r="M112" s="126"/>
      <c r="N112" s="126"/>
      <c r="O112" s="126"/>
      <c r="P112" s="126"/>
      <c r="Q112" s="126"/>
      <c r="R112" s="126"/>
      <c r="S112" s="126"/>
      <c r="T112" s="126"/>
      <c r="U112" s="126"/>
      <c r="V112" s="126"/>
      <c r="W112" s="126"/>
      <c r="X112" s="126"/>
      <c r="Y112" s="126"/>
      <c r="Z112" s="126"/>
    </row>
    <row r="113" spans="1:26" ht="18" customHeight="1">
      <c r="A113" s="126"/>
      <c r="B113" s="126"/>
      <c r="C113" s="126"/>
      <c r="D113" s="126"/>
      <c r="E113" s="126"/>
      <c r="F113" s="126"/>
      <c r="G113" s="126"/>
      <c r="H113" s="126"/>
      <c r="I113" s="126"/>
      <c r="J113" s="127"/>
      <c r="K113" s="126"/>
      <c r="L113" s="126"/>
      <c r="M113" s="126"/>
      <c r="N113" s="126"/>
      <c r="O113" s="126"/>
      <c r="P113" s="126"/>
      <c r="Q113" s="126"/>
      <c r="R113" s="126"/>
      <c r="S113" s="126"/>
      <c r="T113" s="126"/>
      <c r="U113" s="126"/>
      <c r="V113" s="126"/>
      <c r="W113" s="126"/>
      <c r="X113" s="126"/>
      <c r="Y113" s="126"/>
      <c r="Z113" s="126"/>
    </row>
    <row r="114" spans="1:26" ht="18" customHeight="1">
      <c r="A114" s="126"/>
      <c r="B114" s="126"/>
      <c r="C114" s="126"/>
      <c r="D114" s="126"/>
      <c r="E114" s="126"/>
      <c r="F114" s="126"/>
      <c r="G114" s="126"/>
      <c r="H114" s="126"/>
      <c r="I114" s="126"/>
      <c r="J114" s="127"/>
      <c r="K114" s="126"/>
      <c r="L114" s="126"/>
      <c r="M114" s="126"/>
      <c r="N114" s="126"/>
      <c r="O114" s="126"/>
      <c r="P114" s="126"/>
      <c r="Q114" s="126"/>
      <c r="R114" s="126"/>
      <c r="S114" s="126"/>
      <c r="T114" s="126"/>
      <c r="U114" s="126"/>
      <c r="V114" s="126"/>
      <c r="W114" s="126"/>
      <c r="X114" s="126"/>
      <c r="Y114" s="126"/>
      <c r="Z114" s="126"/>
    </row>
    <row r="115" spans="1:26" ht="18" customHeight="1">
      <c r="A115" s="126"/>
      <c r="B115" s="126"/>
      <c r="C115" s="126"/>
      <c r="D115" s="126"/>
      <c r="E115" s="126"/>
      <c r="F115" s="126"/>
      <c r="G115" s="126"/>
      <c r="H115" s="126"/>
      <c r="I115" s="126"/>
      <c r="J115" s="127"/>
      <c r="K115" s="126"/>
      <c r="L115" s="126"/>
      <c r="M115" s="126"/>
      <c r="N115" s="126"/>
      <c r="O115" s="126"/>
      <c r="P115" s="126"/>
      <c r="Q115" s="126"/>
      <c r="R115" s="126"/>
      <c r="S115" s="126"/>
      <c r="T115" s="126"/>
      <c r="U115" s="126"/>
      <c r="V115" s="126"/>
      <c r="W115" s="126"/>
      <c r="X115" s="126"/>
      <c r="Y115" s="126"/>
      <c r="Z115" s="126"/>
    </row>
    <row r="116" spans="1:26" ht="18" customHeight="1">
      <c r="A116" s="126"/>
      <c r="B116" s="126"/>
      <c r="C116" s="126"/>
      <c r="D116" s="126"/>
      <c r="E116" s="126"/>
      <c r="F116" s="126"/>
      <c r="G116" s="126"/>
      <c r="H116" s="126"/>
      <c r="I116" s="126"/>
      <c r="J116" s="127"/>
      <c r="K116" s="126"/>
      <c r="L116" s="126"/>
      <c r="M116" s="126"/>
      <c r="N116" s="126"/>
      <c r="O116" s="126"/>
      <c r="P116" s="126"/>
      <c r="Q116" s="126"/>
      <c r="R116" s="126"/>
      <c r="S116" s="126"/>
      <c r="T116" s="126"/>
      <c r="U116" s="126"/>
      <c r="V116" s="126"/>
      <c r="W116" s="126"/>
      <c r="X116" s="126"/>
      <c r="Y116" s="126"/>
      <c r="Z116" s="126"/>
    </row>
    <row r="117" spans="1:26" ht="18" customHeight="1">
      <c r="A117" s="126"/>
      <c r="B117" s="126"/>
      <c r="C117" s="126"/>
      <c r="D117" s="126"/>
      <c r="E117" s="126"/>
      <c r="F117" s="126"/>
      <c r="G117" s="126"/>
      <c r="H117" s="126"/>
      <c r="I117" s="126"/>
      <c r="J117" s="127"/>
      <c r="K117" s="126"/>
      <c r="L117" s="126"/>
      <c r="M117" s="126"/>
      <c r="N117" s="126"/>
      <c r="O117" s="126"/>
      <c r="P117" s="126"/>
      <c r="Q117" s="126"/>
      <c r="R117" s="126"/>
      <c r="S117" s="126"/>
      <c r="T117" s="126"/>
      <c r="U117" s="126"/>
      <c r="V117" s="126"/>
      <c r="W117" s="126"/>
      <c r="X117" s="126"/>
      <c r="Y117" s="126"/>
      <c r="Z117" s="126"/>
    </row>
    <row r="118" spans="1:26" ht="18" customHeight="1">
      <c r="A118" s="126"/>
      <c r="B118" s="126"/>
      <c r="C118" s="126"/>
      <c r="D118" s="126"/>
      <c r="E118" s="126"/>
      <c r="F118" s="126"/>
      <c r="G118" s="126"/>
      <c r="H118" s="126"/>
      <c r="I118" s="126"/>
      <c r="J118" s="127"/>
      <c r="K118" s="126"/>
      <c r="L118" s="126"/>
      <c r="M118" s="126"/>
      <c r="N118" s="126"/>
      <c r="O118" s="126"/>
      <c r="P118" s="126"/>
      <c r="Q118" s="126"/>
      <c r="R118" s="126"/>
      <c r="S118" s="126"/>
      <c r="T118" s="126"/>
      <c r="U118" s="126"/>
      <c r="V118" s="126"/>
      <c r="W118" s="126"/>
      <c r="X118" s="126"/>
      <c r="Y118" s="126"/>
      <c r="Z118" s="126"/>
    </row>
    <row r="119" spans="1:26" ht="18" customHeight="1">
      <c r="A119" s="126"/>
      <c r="B119" s="126"/>
      <c r="C119" s="126"/>
      <c r="D119" s="126"/>
      <c r="E119" s="126"/>
      <c r="F119" s="126"/>
      <c r="G119" s="126"/>
      <c r="H119" s="126"/>
      <c r="I119" s="126"/>
      <c r="J119" s="127"/>
      <c r="K119" s="126"/>
      <c r="L119" s="126"/>
      <c r="M119" s="126"/>
      <c r="N119" s="126"/>
      <c r="O119" s="126"/>
      <c r="P119" s="126"/>
      <c r="Q119" s="126"/>
      <c r="R119" s="126"/>
      <c r="S119" s="126"/>
      <c r="T119" s="126"/>
      <c r="U119" s="126"/>
      <c r="V119" s="126"/>
      <c r="W119" s="126"/>
      <c r="X119" s="126"/>
      <c r="Y119" s="126"/>
      <c r="Z119" s="126"/>
    </row>
    <row r="120" spans="1:26" ht="18" customHeight="1">
      <c r="A120" s="126"/>
      <c r="B120" s="126"/>
      <c r="C120" s="126"/>
      <c r="D120" s="126"/>
      <c r="E120" s="126"/>
      <c r="F120" s="126"/>
      <c r="G120" s="126"/>
      <c r="H120" s="126"/>
      <c r="I120" s="126"/>
      <c r="J120" s="127"/>
      <c r="K120" s="126"/>
      <c r="L120" s="126"/>
      <c r="M120" s="126"/>
      <c r="N120" s="126"/>
      <c r="O120" s="126"/>
      <c r="P120" s="126"/>
      <c r="Q120" s="126"/>
      <c r="R120" s="126"/>
      <c r="S120" s="126"/>
      <c r="T120" s="126"/>
      <c r="U120" s="126"/>
      <c r="V120" s="126"/>
      <c r="W120" s="126"/>
      <c r="X120" s="126"/>
      <c r="Y120" s="126"/>
      <c r="Z120" s="126"/>
    </row>
    <row r="121" spans="1:26" ht="18" customHeight="1">
      <c r="A121" s="126"/>
      <c r="B121" s="126"/>
      <c r="C121" s="126"/>
      <c r="D121" s="126"/>
      <c r="E121" s="126"/>
      <c r="F121" s="126"/>
      <c r="G121" s="126"/>
      <c r="H121" s="126"/>
      <c r="I121" s="126"/>
      <c r="J121" s="127"/>
      <c r="K121" s="126"/>
      <c r="L121" s="126"/>
      <c r="M121" s="126"/>
      <c r="N121" s="126"/>
      <c r="O121" s="126"/>
      <c r="P121" s="126"/>
      <c r="Q121" s="126"/>
      <c r="R121" s="126"/>
      <c r="S121" s="126"/>
      <c r="T121" s="126"/>
      <c r="U121" s="126"/>
      <c r="V121" s="126"/>
      <c r="W121" s="126"/>
      <c r="X121" s="126"/>
      <c r="Y121" s="126"/>
      <c r="Z121" s="126"/>
    </row>
    <row r="122" spans="1:26" ht="18" customHeight="1">
      <c r="A122" s="126"/>
      <c r="B122" s="126"/>
      <c r="C122" s="126"/>
      <c r="D122" s="126"/>
      <c r="E122" s="126"/>
      <c r="F122" s="126"/>
      <c r="G122" s="126"/>
      <c r="H122" s="126"/>
      <c r="I122" s="126"/>
      <c r="J122" s="127"/>
      <c r="K122" s="126"/>
      <c r="L122" s="126"/>
      <c r="M122" s="126"/>
      <c r="N122" s="126"/>
      <c r="O122" s="126"/>
      <c r="P122" s="126"/>
      <c r="Q122" s="126"/>
      <c r="R122" s="126"/>
      <c r="S122" s="126"/>
      <c r="T122" s="126"/>
      <c r="U122" s="126"/>
      <c r="V122" s="126"/>
      <c r="W122" s="126"/>
      <c r="X122" s="126"/>
      <c r="Y122" s="126"/>
      <c r="Z122" s="126"/>
    </row>
    <row r="123" spans="1:26" ht="18" customHeight="1">
      <c r="A123" s="126"/>
      <c r="B123" s="126"/>
      <c r="C123" s="126"/>
      <c r="D123" s="126"/>
      <c r="E123" s="126"/>
      <c r="F123" s="126"/>
      <c r="G123" s="126"/>
      <c r="H123" s="126"/>
      <c r="I123" s="126"/>
      <c r="J123" s="127"/>
      <c r="K123" s="126"/>
      <c r="L123" s="126"/>
      <c r="M123" s="126"/>
      <c r="N123" s="126"/>
      <c r="O123" s="126"/>
      <c r="P123" s="126"/>
      <c r="Q123" s="126"/>
      <c r="R123" s="126"/>
      <c r="S123" s="126"/>
      <c r="T123" s="126"/>
      <c r="U123" s="126"/>
      <c r="V123" s="126"/>
      <c r="W123" s="126"/>
      <c r="X123" s="126"/>
      <c r="Y123" s="126"/>
      <c r="Z123" s="126"/>
    </row>
    <row r="124" spans="1:26" ht="18" customHeight="1">
      <c r="A124" s="126"/>
      <c r="B124" s="126"/>
      <c r="C124" s="126"/>
      <c r="D124" s="126"/>
      <c r="E124" s="126"/>
      <c r="F124" s="126"/>
      <c r="G124" s="126"/>
      <c r="H124" s="126"/>
      <c r="I124" s="126"/>
      <c r="J124" s="127"/>
      <c r="K124" s="126"/>
      <c r="L124" s="126"/>
      <c r="M124" s="126"/>
      <c r="N124" s="126"/>
      <c r="O124" s="126"/>
      <c r="P124" s="126"/>
      <c r="Q124" s="126"/>
      <c r="R124" s="126"/>
      <c r="S124" s="126"/>
      <c r="T124" s="126"/>
      <c r="U124" s="126"/>
      <c r="V124" s="126"/>
      <c r="W124" s="126"/>
      <c r="X124" s="126"/>
      <c r="Y124" s="126"/>
      <c r="Z124" s="126"/>
    </row>
    <row r="125" spans="1:26" ht="18" customHeight="1">
      <c r="A125" s="126"/>
      <c r="B125" s="126"/>
      <c r="C125" s="126"/>
      <c r="D125" s="126"/>
      <c r="E125" s="126"/>
      <c r="F125" s="126"/>
      <c r="G125" s="126"/>
      <c r="H125" s="126"/>
      <c r="I125" s="126"/>
      <c r="J125" s="127"/>
      <c r="K125" s="126"/>
      <c r="L125" s="126"/>
      <c r="M125" s="126"/>
      <c r="N125" s="126"/>
      <c r="O125" s="126"/>
      <c r="P125" s="126"/>
      <c r="Q125" s="126"/>
      <c r="R125" s="126"/>
      <c r="S125" s="126"/>
      <c r="T125" s="126"/>
      <c r="U125" s="126"/>
      <c r="V125" s="126"/>
      <c r="W125" s="126"/>
      <c r="X125" s="126"/>
      <c r="Y125" s="126"/>
      <c r="Z125" s="126"/>
    </row>
    <row r="126" spans="1:26" ht="18" customHeight="1">
      <c r="A126" s="126"/>
      <c r="B126" s="126"/>
      <c r="C126" s="126"/>
      <c r="D126" s="126"/>
      <c r="E126" s="126"/>
      <c r="F126" s="126"/>
      <c r="G126" s="126"/>
      <c r="H126" s="126"/>
      <c r="I126" s="126"/>
      <c r="J126" s="127"/>
      <c r="K126" s="126"/>
      <c r="L126" s="126"/>
      <c r="M126" s="126"/>
      <c r="N126" s="126"/>
      <c r="O126" s="126"/>
      <c r="P126" s="126"/>
      <c r="Q126" s="126"/>
      <c r="R126" s="126"/>
      <c r="S126" s="126"/>
      <c r="T126" s="126"/>
      <c r="U126" s="126"/>
      <c r="V126" s="126"/>
      <c r="W126" s="126"/>
      <c r="X126" s="126"/>
      <c r="Y126" s="126"/>
      <c r="Z126" s="126"/>
    </row>
    <row r="127" spans="1:26" ht="18" customHeight="1">
      <c r="A127" s="126"/>
      <c r="B127" s="126"/>
      <c r="C127" s="126"/>
      <c r="D127" s="126"/>
      <c r="E127" s="126"/>
      <c r="F127" s="126"/>
      <c r="G127" s="126"/>
      <c r="H127" s="126"/>
      <c r="I127" s="126"/>
      <c r="J127" s="127"/>
      <c r="K127" s="126"/>
      <c r="L127" s="126"/>
      <c r="M127" s="126"/>
      <c r="N127" s="126"/>
      <c r="O127" s="126"/>
      <c r="P127" s="126"/>
      <c r="Q127" s="126"/>
      <c r="R127" s="126"/>
      <c r="S127" s="126"/>
      <c r="T127" s="126"/>
      <c r="U127" s="126"/>
      <c r="V127" s="126"/>
      <c r="W127" s="126"/>
      <c r="X127" s="126"/>
      <c r="Y127" s="126"/>
      <c r="Z127" s="126"/>
    </row>
    <row r="128" spans="1:26" ht="18" customHeight="1">
      <c r="A128" s="126"/>
      <c r="B128" s="126"/>
      <c r="C128" s="126"/>
      <c r="D128" s="126"/>
      <c r="E128" s="126"/>
      <c r="F128" s="126"/>
      <c r="G128" s="126"/>
      <c r="H128" s="126"/>
      <c r="I128" s="126"/>
      <c r="J128" s="127"/>
      <c r="K128" s="126"/>
      <c r="L128" s="126"/>
      <c r="M128" s="126"/>
      <c r="N128" s="126"/>
      <c r="O128" s="126"/>
      <c r="P128" s="126"/>
      <c r="Q128" s="126"/>
      <c r="R128" s="126"/>
      <c r="S128" s="126"/>
      <c r="T128" s="126"/>
      <c r="U128" s="126"/>
      <c r="V128" s="126"/>
      <c r="W128" s="126"/>
      <c r="X128" s="126"/>
      <c r="Y128" s="126"/>
      <c r="Z128" s="126"/>
    </row>
    <row r="129" spans="1:26" ht="18" customHeight="1">
      <c r="A129" s="126"/>
      <c r="B129" s="126"/>
      <c r="C129" s="126"/>
      <c r="D129" s="126"/>
      <c r="E129" s="126"/>
      <c r="F129" s="126"/>
      <c r="G129" s="126"/>
      <c r="H129" s="126"/>
      <c r="I129" s="126"/>
      <c r="J129" s="127"/>
      <c r="K129" s="126"/>
      <c r="L129" s="126"/>
      <c r="M129" s="126"/>
      <c r="N129" s="126"/>
      <c r="O129" s="126"/>
      <c r="P129" s="126"/>
      <c r="Q129" s="126"/>
      <c r="R129" s="126"/>
      <c r="S129" s="126"/>
      <c r="T129" s="126"/>
      <c r="U129" s="126"/>
      <c r="V129" s="126"/>
      <c r="W129" s="126"/>
      <c r="X129" s="126"/>
      <c r="Y129" s="126"/>
      <c r="Z129" s="126"/>
    </row>
    <row r="130" spans="1:26" ht="18" customHeight="1">
      <c r="A130" s="126"/>
      <c r="B130" s="126"/>
      <c r="C130" s="126"/>
      <c r="D130" s="126"/>
      <c r="E130" s="126"/>
      <c r="F130" s="126"/>
      <c r="G130" s="126"/>
      <c r="H130" s="126"/>
      <c r="I130" s="126"/>
      <c r="J130" s="127"/>
      <c r="K130" s="126"/>
      <c r="L130" s="126"/>
      <c r="M130" s="126"/>
      <c r="N130" s="126"/>
      <c r="O130" s="126"/>
      <c r="P130" s="126"/>
      <c r="Q130" s="126"/>
      <c r="R130" s="126"/>
      <c r="S130" s="126"/>
      <c r="T130" s="126"/>
      <c r="U130" s="126"/>
      <c r="V130" s="126"/>
      <c r="W130" s="126"/>
      <c r="X130" s="126"/>
      <c r="Y130" s="126"/>
      <c r="Z130" s="126"/>
    </row>
    <row r="131" spans="1:26" ht="18" customHeight="1">
      <c r="A131" s="126"/>
      <c r="B131" s="126"/>
      <c r="C131" s="126"/>
      <c r="D131" s="126"/>
      <c r="E131" s="126"/>
      <c r="F131" s="126"/>
      <c r="G131" s="126"/>
      <c r="H131" s="126"/>
      <c r="I131" s="126"/>
      <c r="J131" s="127"/>
      <c r="K131" s="126"/>
      <c r="L131" s="126"/>
      <c r="M131" s="126"/>
      <c r="N131" s="126"/>
      <c r="O131" s="126"/>
      <c r="P131" s="126"/>
      <c r="Q131" s="126"/>
      <c r="R131" s="126"/>
      <c r="S131" s="126"/>
      <c r="T131" s="126"/>
      <c r="U131" s="126"/>
      <c r="V131" s="126"/>
      <c r="W131" s="126"/>
      <c r="X131" s="126"/>
      <c r="Y131" s="126"/>
      <c r="Z131" s="126"/>
    </row>
    <row r="132" spans="1:26" ht="18" customHeight="1">
      <c r="A132" s="126"/>
      <c r="B132" s="126"/>
      <c r="C132" s="126"/>
      <c r="D132" s="126"/>
      <c r="E132" s="126"/>
      <c r="F132" s="126"/>
      <c r="G132" s="126"/>
      <c r="H132" s="126"/>
      <c r="I132" s="126"/>
      <c r="J132" s="127"/>
      <c r="K132" s="126"/>
      <c r="L132" s="126"/>
      <c r="M132" s="126"/>
      <c r="N132" s="126"/>
      <c r="O132" s="126"/>
      <c r="P132" s="126"/>
      <c r="Q132" s="126"/>
      <c r="R132" s="126"/>
      <c r="S132" s="126"/>
      <c r="T132" s="126"/>
      <c r="U132" s="126"/>
      <c r="V132" s="126"/>
      <c r="W132" s="126"/>
      <c r="X132" s="126"/>
      <c r="Y132" s="126"/>
      <c r="Z132" s="126"/>
    </row>
    <row r="133" spans="1:26" ht="18" customHeight="1">
      <c r="A133" s="126"/>
      <c r="B133" s="126"/>
      <c r="C133" s="126"/>
      <c r="D133" s="126"/>
      <c r="E133" s="126"/>
      <c r="F133" s="126"/>
      <c r="G133" s="126"/>
      <c r="H133" s="126"/>
      <c r="I133" s="126"/>
      <c r="J133" s="127"/>
      <c r="K133" s="126"/>
      <c r="L133" s="126"/>
      <c r="M133" s="126"/>
      <c r="N133" s="126"/>
      <c r="O133" s="126"/>
      <c r="P133" s="126"/>
      <c r="Q133" s="126"/>
      <c r="R133" s="126"/>
      <c r="S133" s="126"/>
      <c r="T133" s="126"/>
      <c r="U133" s="126"/>
      <c r="V133" s="126"/>
      <c r="W133" s="126"/>
      <c r="X133" s="126"/>
      <c r="Y133" s="126"/>
      <c r="Z133" s="126"/>
    </row>
    <row r="134" spans="1:26" ht="18" customHeight="1">
      <c r="A134" s="126"/>
      <c r="B134" s="126"/>
      <c r="C134" s="126"/>
      <c r="D134" s="126"/>
      <c r="E134" s="126"/>
      <c r="F134" s="126"/>
      <c r="G134" s="126"/>
      <c r="H134" s="126"/>
      <c r="I134" s="126"/>
      <c r="J134" s="127"/>
      <c r="K134" s="126"/>
      <c r="L134" s="126"/>
      <c r="M134" s="126"/>
      <c r="N134" s="126"/>
      <c r="O134" s="126"/>
      <c r="P134" s="126"/>
      <c r="Q134" s="126"/>
      <c r="R134" s="126"/>
      <c r="S134" s="126"/>
      <c r="T134" s="126"/>
      <c r="U134" s="126"/>
      <c r="V134" s="126"/>
      <c r="W134" s="126"/>
      <c r="X134" s="126"/>
      <c r="Y134" s="126"/>
      <c r="Z134" s="126"/>
    </row>
    <row r="135" spans="1:26" ht="18" customHeight="1">
      <c r="A135" s="126"/>
      <c r="B135" s="126"/>
      <c r="C135" s="126"/>
      <c r="D135" s="126"/>
      <c r="E135" s="126"/>
      <c r="F135" s="126"/>
      <c r="G135" s="126"/>
      <c r="H135" s="126"/>
      <c r="I135" s="126"/>
      <c r="J135" s="127"/>
      <c r="K135" s="126"/>
      <c r="L135" s="126"/>
      <c r="M135" s="126"/>
      <c r="N135" s="126"/>
      <c r="O135" s="126"/>
      <c r="P135" s="126"/>
      <c r="Q135" s="126"/>
      <c r="R135" s="126"/>
      <c r="S135" s="126"/>
      <c r="T135" s="126"/>
      <c r="U135" s="126"/>
      <c r="V135" s="126"/>
      <c r="W135" s="126"/>
      <c r="X135" s="126"/>
      <c r="Y135" s="126"/>
      <c r="Z135" s="126"/>
    </row>
    <row r="136" spans="1:26" ht="18" customHeight="1">
      <c r="A136" s="126"/>
      <c r="B136" s="126"/>
      <c r="C136" s="126"/>
      <c r="D136" s="126"/>
      <c r="E136" s="126"/>
      <c r="F136" s="126"/>
      <c r="G136" s="126"/>
      <c r="H136" s="126"/>
      <c r="I136" s="126"/>
      <c r="J136" s="127"/>
      <c r="K136" s="126"/>
      <c r="L136" s="126"/>
      <c r="M136" s="126"/>
      <c r="N136" s="126"/>
      <c r="O136" s="126"/>
      <c r="P136" s="126"/>
      <c r="Q136" s="126"/>
      <c r="R136" s="126"/>
      <c r="S136" s="126"/>
      <c r="T136" s="126"/>
      <c r="U136" s="126"/>
      <c r="V136" s="126"/>
      <c r="W136" s="126"/>
      <c r="X136" s="126"/>
      <c r="Y136" s="126"/>
      <c r="Z136" s="126"/>
    </row>
    <row r="137" spans="1:26" ht="18" customHeight="1">
      <c r="A137" s="126"/>
      <c r="B137" s="126"/>
      <c r="C137" s="126"/>
      <c r="D137" s="126"/>
      <c r="E137" s="126"/>
      <c r="F137" s="126"/>
      <c r="G137" s="126"/>
      <c r="H137" s="126"/>
      <c r="I137" s="126"/>
      <c r="J137" s="127"/>
      <c r="K137" s="126"/>
      <c r="L137" s="126"/>
      <c r="M137" s="126"/>
      <c r="N137" s="126"/>
      <c r="O137" s="126"/>
      <c r="P137" s="126"/>
      <c r="Q137" s="126"/>
      <c r="R137" s="126"/>
      <c r="S137" s="126"/>
      <c r="T137" s="126"/>
      <c r="U137" s="126"/>
      <c r="V137" s="126"/>
      <c r="W137" s="126"/>
      <c r="X137" s="126"/>
      <c r="Y137" s="126"/>
      <c r="Z137" s="126"/>
    </row>
    <row r="138" spans="1:26" ht="18" customHeight="1">
      <c r="A138" s="126"/>
      <c r="B138" s="126"/>
      <c r="C138" s="126"/>
      <c r="D138" s="126"/>
      <c r="E138" s="126"/>
      <c r="F138" s="126"/>
      <c r="G138" s="126"/>
      <c r="H138" s="126"/>
      <c r="I138" s="126"/>
      <c r="J138" s="127"/>
      <c r="K138" s="126"/>
      <c r="L138" s="126"/>
      <c r="M138" s="126"/>
      <c r="N138" s="126"/>
      <c r="O138" s="126"/>
      <c r="P138" s="126"/>
      <c r="Q138" s="126"/>
      <c r="R138" s="126"/>
      <c r="S138" s="126"/>
      <c r="T138" s="126"/>
      <c r="U138" s="126"/>
      <c r="V138" s="126"/>
      <c r="W138" s="126"/>
      <c r="X138" s="126"/>
      <c r="Y138" s="126"/>
      <c r="Z138" s="126"/>
    </row>
    <row r="139" spans="1:26" ht="18" customHeight="1">
      <c r="A139" s="126"/>
      <c r="B139" s="126"/>
      <c r="C139" s="126"/>
      <c r="D139" s="126"/>
      <c r="E139" s="126"/>
      <c r="F139" s="126"/>
      <c r="G139" s="126"/>
      <c r="H139" s="126"/>
      <c r="I139" s="126"/>
      <c r="J139" s="127"/>
      <c r="K139" s="126"/>
      <c r="L139" s="126"/>
      <c r="M139" s="126"/>
      <c r="N139" s="126"/>
      <c r="O139" s="126"/>
      <c r="P139" s="126"/>
      <c r="Q139" s="126"/>
      <c r="R139" s="126"/>
      <c r="S139" s="126"/>
      <c r="T139" s="126"/>
      <c r="U139" s="126"/>
      <c r="V139" s="126"/>
      <c r="W139" s="126"/>
      <c r="X139" s="126"/>
      <c r="Y139" s="126"/>
      <c r="Z139" s="126"/>
    </row>
    <row r="140" spans="1:26" ht="18" customHeight="1">
      <c r="A140" s="126"/>
      <c r="B140" s="126"/>
      <c r="C140" s="126"/>
      <c r="D140" s="126"/>
      <c r="E140" s="126"/>
      <c r="F140" s="126"/>
      <c r="G140" s="126"/>
      <c r="H140" s="126"/>
      <c r="I140" s="126"/>
      <c r="J140" s="127"/>
      <c r="K140" s="126"/>
      <c r="L140" s="126"/>
      <c r="M140" s="126"/>
      <c r="N140" s="126"/>
      <c r="O140" s="126"/>
      <c r="P140" s="126"/>
      <c r="Q140" s="126"/>
      <c r="R140" s="126"/>
      <c r="S140" s="126"/>
      <c r="T140" s="126"/>
      <c r="U140" s="126"/>
      <c r="V140" s="126"/>
      <c r="W140" s="126"/>
      <c r="X140" s="126"/>
      <c r="Y140" s="126"/>
      <c r="Z140" s="126"/>
    </row>
    <row r="141" spans="1:26" ht="18" customHeight="1">
      <c r="A141" s="126"/>
      <c r="B141" s="126"/>
      <c r="C141" s="126"/>
      <c r="D141" s="126"/>
      <c r="E141" s="126"/>
      <c r="F141" s="126"/>
      <c r="G141" s="126"/>
      <c r="H141" s="126"/>
      <c r="I141" s="126"/>
      <c r="J141" s="127"/>
      <c r="K141" s="126"/>
      <c r="L141" s="126"/>
      <c r="M141" s="126"/>
      <c r="N141" s="126"/>
      <c r="O141" s="126"/>
      <c r="P141" s="126"/>
      <c r="Q141" s="126"/>
      <c r="R141" s="126"/>
      <c r="S141" s="126"/>
      <c r="T141" s="126"/>
      <c r="U141" s="126"/>
      <c r="V141" s="126"/>
      <c r="W141" s="126"/>
      <c r="X141" s="126"/>
      <c r="Y141" s="126"/>
      <c r="Z141" s="126"/>
    </row>
    <row r="142" spans="1:26" ht="18" customHeight="1">
      <c r="A142" s="126"/>
      <c r="B142" s="126"/>
      <c r="C142" s="126"/>
      <c r="D142" s="126"/>
      <c r="E142" s="126"/>
      <c r="F142" s="126"/>
      <c r="G142" s="126"/>
      <c r="H142" s="126"/>
      <c r="I142" s="126"/>
      <c r="J142" s="127"/>
      <c r="K142" s="126"/>
      <c r="L142" s="126"/>
      <c r="M142" s="126"/>
      <c r="N142" s="126"/>
      <c r="O142" s="126"/>
      <c r="P142" s="126"/>
      <c r="Q142" s="126"/>
      <c r="R142" s="126"/>
      <c r="S142" s="126"/>
      <c r="T142" s="126"/>
      <c r="U142" s="126"/>
      <c r="V142" s="126"/>
      <c r="W142" s="126"/>
      <c r="X142" s="126"/>
      <c r="Y142" s="126"/>
      <c r="Z142" s="126"/>
    </row>
    <row r="143" spans="1:26" ht="18" customHeight="1">
      <c r="A143" s="126"/>
      <c r="B143" s="126"/>
      <c r="C143" s="126"/>
      <c r="D143" s="126"/>
      <c r="E143" s="126"/>
      <c r="F143" s="126"/>
      <c r="G143" s="126"/>
      <c r="H143" s="126"/>
      <c r="I143" s="126"/>
      <c r="J143" s="127"/>
      <c r="K143" s="126"/>
      <c r="L143" s="126"/>
      <c r="M143" s="126"/>
      <c r="N143" s="126"/>
      <c r="O143" s="126"/>
      <c r="P143" s="126"/>
      <c r="Q143" s="126"/>
      <c r="R143" s="126"/>
      <c r="S143" s="126"/>
      <c r="T143" s="126"/>
      <c r="U143" s="126"/>
      <c r="V143" s="126"/>
      <c r="W143" s="126"/>
      <c r="X143" s="126"/>
      <c r="Y143" s="126"/>
      <c r="Z143" s="126"/>
    </row>
    <row r="144" spans="1:26" ht="18" customHeight="1">
      <c r="A144" s="126"/>
      <c r="B144" s="126"/>
      <c r="C144" s="126"/>
      <c r="D144" s="126"/>
      <c r="E144" s="126"/>
      <c r="F144" s="126"/>
      <c r="G144" s="126"/>
      <c r="H144" s="126"/>
      <c r="I144" s="126"/>
      <c r="J144" s="127"/>
      <c r="K144" s="126"/>
      <c r="L144" s="126"/>
      <c r="M144" s="126"/>
      <c r="N144" s="126"/>
      <c r="O144" s="126"/>
      <c r="P144" s="126"/>
      <c r="Q144" s="126"/>
      <c r="R144" s="126"/>
      <c r="S144" s="126"/>
      <c r="T144" s="126"/>
      <c r="U144" s="126"/>
      <c r="V144" s="126"/>
      <c r="W144" s="126"/>
      <c r="X144" s="126"/>
      <c r="Y144" s="126"/>
      <c r="Z144" s="126"/>
    </row>
    <row r="145" spans="1:26" ht="18" customHeight="1">
      <c r="A145" s="126"/>
      <c r="B145" s="126"/>
      <c r="C145" s="126"/>
      <c r="D145" s="126"/>
      <c r="E145" s="126"/>
      <c r="F145" s="126"/>
      <c r="G145" s="126"/>
      <c r="H145" s="126"/>
      <c r="I145" s="126"/>
      <c r="J145" s="127"/>
      <c r="K145" s="126"/>
      <c r="L145" s="126"/>
      <c r="M145" s="126"/>
      <c r="N145" s="126"/>
      <c r="O145" s="126"/>
      <c r="P145" s="126"/>
      <c r="Q145" s="126"/>
      <c r="R145" s="126"/>
      <c r="S145" s="126"/>
      <c r="T145" s="126"/>
      <c r="U145" s="126"/>
      <c r="V145" s="126"/>
      <c r="W145" s="126"/>
      <c r="X145" s="126"/>
      <c r="Y145" s="126"/>
      <c r="Z145" s="126"/>
    </row>
    <row r="146" spans="1:26" ht="18" customHeight="1">
      <c r="A146" s="126"/>
      <c r="B146" s="126"/>
      <c r="C146" s="126"/>
      <c r="D146" s="126"/>
      <c r="E146" s="126"/>
      <c r="F146" s="126"/>
      <c r="G146" s="126"/>
      <c r="H146" s="126"/>
      <c r="I146" s="126"/>
      <c r="J146" s="127"/>
      <c r="K146" s="126"/>
      <c r="L146" s="126"/>
      <c r="M146" s="126"/>
      <c r="N146" s="126"/>
      <c r="O146" s="126"/>
      <c r="P146" s="126"/>
      <c r="Q146" s="126"/>
      <c r="R146" s="126"/>
      <c r="S146" s="126"/>
      <c r="T146" s="126"/>
      <c r="U146" s="126"/>
      <c r="V146" s="126"/>
      <c r="W146" s="126"/>
      <c r="X146" s="126"/>
      <c r="Y146" s="126"/>
      <c r="Z146" s="126"/>
    </row>
    <row r="147" spans="1:26" ht="18" customHeight="1">
      <c r="A147" s="126"/>
      <c r="B147" s="126"/>
      <c r="C147" s="126"/>
      <c r="D147" s="126"/>
      <c r="E147" s="126"/>
      <c r="F147" s="126"/>
      <c r="G147" s="126"/>
      <c r="H147" s="126"/>
      <c r="I147" s="126"/>
      <c r="J147" s="127"/>
      <c r="K147" s="126"/>
      <c r="L147" s="126"/>
      <c r="M147" s="126"/>
      <c r="N147" s="126"/>
      <c r="O147" s="126"/>
      <c r="P147" s="126"/>
      <c r="Q147" s="126"/>
      <c r="R147" s="126"/>
      <c r="S147" s="126"/>
      <c r="T147" s="126"/>
      <c r="U147" s="126"/>
      <c r="V147" s="126"/>
      <c r="W147" s="126"/>
      <c r="X147" s="126"/>
      <c r="Y147" s="126"/>
      <c r="Z147" s="126"/>
    </row>
    <row r="148" spans="1:26" ht="18" customHeight="1">
      <c r="A148" s="126"/>
      <c r="B148" s="126"/>
      <c r="C148" s="126"/>
      <c r="D148" s="126"/>
      <c r="E148" s="126"/>
      <c r="F148" s="126"/>
      <c r="G148" s="126"/>
      <c r="H148" s="126"/>
      <c r="I148" s="126"/>
      <c r="J148" s="127"/>
      <c r="K148" s="126"/>
      <c r="L148" s="126"/>
      <c r="M148" s="126"/>
      <c r="N148" s="126"/>
      <c r="O148" s="126"/>
      <c r="P148" s="126"/>
      <c r="Q148" s="126"/>
      <c r="R148" s="126"/>
      <c r="S148" s="126"/>
      <c r="T148" s="126"/>
      <c r="U148" s="126"/>
      <c r="V148" s="126"/>
      <c r="W148" s="126"/>
      <c r="X148" s="126"/>
      <c r="Y148" s="126"/>
      <c r="Z148" s="126"/>
    </row>
    <row r="149" spans="1:26" ht="18" customHeight="1">
      <c r="A149" s="126"/>
      <c r="B149" s="126"/>
      <c r="C149" s="126"/>
      <c r="D149" s="126"/>
      <c r="E149" s="126"/>
      <c r="F149" s="126"/>
      <c r="G149" s="126"/>
      <c r="H149" s="126"/>
      <c r="I149" s="126"/>
      <c r="J149" s="127"/>
      <c r="K149" s="126"/>
      <c r="L149" s="126"/>
      <c r="M149" s="126"/>
      <c r="N149" s="126"/>
      <c r="O149" s="126"/>
      <c r="P149" s="126"/>
      <c r="Q149" s="126"/>
      <c r="R149" s="126"/>
      <c r="S149" s="126"/>
      <c r="T149" s="126"/>
      <c r="U149" s="126"/>
      <c r="V149" s="126"/>
      <c r="W149" s="126"/>
      <c r="X149" s="126"/>
      <c r="Y149" s="126"/>
      <c r="Z149" s="126"/>
    </row>
    <row r="150" spans="1:26" ht="18" customHeight="1">
      <c r="A150" s="126"/>
      <c r="B150" s="126"/>
      <c r="C150" s="126"/>
      <c r="D150" s="126"/>
      <c r="E150" s="126"/>
      <c r="F150" s="126"/>
      <c r="G150" s="126"/>
      <c r="H150" s="126"/>
      <c r="I150" s="126"/>
      <c r="J150" s="127"/>
      <c r="K150" s="126"/>
      <c r="L150" s="126"/>
      <c r="M150" s="126"/>
      <c r="N150" s="126"/>
      <c r="O150" s="126"/>
      <c r="P150" s="126"/>
      <c r="Q150" s="126"/>
      <c r="R150" s="126"/>
      <c r="S150" s="126"/>
      <c r="T150" s="126"/>
      <c r="U150" s="126"/>
      <c r="V150" s="126"/>
      <c r="W150" s="126"/>
      <c r="X150" s="126"/>
      <c r="Y150" s="126"/>
      <c r="Z150" s="126"/>
    </row>
    <row r="151" spans="1:26" ht="18" customHeight="1">
      <c r="A151" s="126"/>
      <c r="B151" s="126"/>
      <c r="C151" s="126"/>
      <c r="D151" s="126"/>
      <c r="E151" s="126"/>
      <c r="F151" s="126"/>
      <c r="G151" s="126"/>
      <c r="H151" s="126"/>
      <c r="I151" s="126"/>
      <c r="J151" s="127"/>
      <c r="K151" s="126"/>
      <c r="L151" s="126"/>
      <c r="M151" s="126"/>
      <c r="N151" s="126"/>
      <c r="O151" s="126"/>
      <c r="P151" s="126"/>
      <c r="Q151" s="126"/>
      <c r="R151" s="126"/>
      <c r="S151" s="126"/>
      <c r="T151" s="126"/>
      <c r="U151" s="126"/>
      <c r="V151" s="126"/>
      <c r="W151" s="126"/>
      <c r="X151" s="126"/>
      <c r="Y151" s="126"/>
      <c r="Z151" s="126"/>
    </row>
    <row r="152" spans="1:26" ht="18" customHeight="1">
      <c r="A152" s="126"/>
      <c r="B152" s="126"/>
      <c r="C152" s="126"/>
      <c r="D152" s="126"/>
      <c r="E152" s="126"/>
      <c r="F152" s="126"/>
      <c r="G152" s="126"/>
      <c r="H152" s="126"/>
      <c r="I152" s="126"/>
      <c r="J152" s="127"/>
      <c r="K152" s="126"/>
      <c r="L152" s="126"/>
      <c r="M152" s="126"/>
      <c r="N152" s="126"/>
      <c r="O152" s="126"/>
      <c r="P152" s="126"/>
      <c r="Q152" s="126"/>
      <c r="R152" s="126"/>
      <c r="S152" s="126"/>
      <c r="T152" s="126"/>
      <c r="U152" s="126"/>
      <c r="V152" s="126"/>
      <c r="W152" s="126"/>
      <c r="X152" s="126"/>
      <c r="Y152" s="126"/>
      <c r="Z152" s="126"/>
    </row>
    <row r="153" spans="1:26" ht="18" customHeight="1">
      <c r="A153" s="126"/>
      <c r="B153" s="126"/>
      <c r="C153" s="126"/>
      <c r="D153" s="126"/>
      <c r="E153" s="126"/>
      <c r="F153" s="126"/>
      <c r="G153" s="126"/>
      <c r="H153" s="126"/>
      <c r="I153" s="126"/>
      <c r="J153" s="127"/>
      <c r="K153" s="126"/>
      <c r="L153" s="126"/>
      <c r="M153" s="126"/>
      <c r="N153" s="126"/>
      <c r="O153" s="126"/>
      <c r="P153" s="126"/>
      <c r="Q153" s="126"/>
      <c r="R153" s="126"/>
      <c r="S153" s="126"/>
      <c r="T153" s="126"/>
      <c r="U153" s="126"/>
      <c r="V153" s="126"/>
      <c r="W153" s="126"/>
      <c r="X153" s="126"/>
      <c r="Y153" s="126"/>
      <c r="Z153" s="126"/>
    </row>
    <row r="154" spans="1:26" ht="18" customHeight="1">
      <c r="A154" s="126"/>
      <c r="B154" s="126"/>
      <c r="C154" s="126"/>
      <c r="D154" s="126"/>
      <c r="E154" s="126"/>
      <c r="F154" s="126"/>
      <c r="G154" s="126"/>
      <c r="H154" s="126"/>
      <c r="I154" s="126"/>
      <c r="J154" s="127"/>
      <c r="K154" s="126"/>
      <c r="L154" s="126"/>
      <c r="M154" s="126"/>
      <c r="N154" s="126"/>
      <c r="O154" s="126"/>
      <c r="P154" s="126"/>
      <c r="Q154" s="126"/>
      <c r="R154" s="126"/>
      <c r="S154" s="126"/>
      <c r="T154" s="126"/>
      <c r="U154" s="126"/>
      <c r="V154" s="126"/>
      <c r="W154" s="126"/>
      <c r="X154" s="126"/>
      <c r="Y154" s="126"/>
      <c r="Z154" s="126"/>
    </row>
    <row r="155" spans="1:26" ht="18" customHeight="1">
      <c r="A155" s="126"/>
      <c r="B155" s="126"/>
      <c r="C155" s="126"/>
      <c r="D155" s="126"/>
      <c r="E155" s="126"/>
      <c r="F155" s="126"/>
      <c r="G155" s="126"/>
      <c r="H155" s="126"/>
      <c r="I155" s="126"/>
      <c r="J155" s="127"/>
      <c r="K155" s="126"/>
      <c r="L155" s="126"/>
      <c r="M155" s="126"/>
      <c r="N155" s="126"/>
      <c r="O155" s="126"/>
      <c r="P155" s="126"/>
      <c r="Q155" s="126"/>
      <c r="R155" s="126"/>
      <c r="S155" s="126"/>
      <c r="T155" s="126"/>
      <c r="U155" s="126"/>
      <c r="V155" s="126"/>
      <c r="W155" s="126"/>
      <c r="X155" s="126"/>
      <c r="Y155" s="126"/>
      <c r="Z155" s="126"/>
    </row>
    <row r="156" spans="1:26" ht="18" customHeight="1">
      <c r="A156" s="126"/>
      <c r="B156" s="126"/>
      <c r="C156" s="126"/>
      <c r="D156" s="126"/>
      <c r="E156" s="126"/>
      <c r="F156" s="126"/>
      <c r="G156" s="126"/>
      <c r="H156" s="126"/>
      <c r="I156" s="126"/>
      <c r="J156" s="127"/>
      <c r="K156" s="126"/>
      <c r="L156" s="126"/>
      <c r="M156" s="126"/>
      <c r="N156" s="126"/>
      <c r="O156" s="126"/>
      <c r="P156" s="126"/>
      <c r="Q156" s="126"/>
      <c r="R156" s="126"/>
      <c r="S156" s="126"/>
      <c r="T156" s="126"/>
      <c r="U156" s="126"/>
      <c r="V156" s="126"/>
      <c r="W156" s="126"/>
      <c r="X156" s="126"/>
      <c r="Y156" s="126"/>
      <c r="Z156" s="126"/>
    </row>
    <row r="157" spans="1:26" ht="18" customHeight="1">
      <c r="A157" s="126"/>
      <c r="B157" s="126"/>
      <c r="C157" s="126"/>
      <c r="D157" s="126"/>
      <c r="E157" s="126"/>
      <c r="F157" s="126"/>
      <c r="G157" s="126"/>
      <c r="H157" s="126"/>
      <c r="I157" s="126"/>
      <c r="J157" s="127"/>
      <c r="K157" s="126"/>
      <c r="L157" s="126"/>
      <c r="M157" s="126"/>
      <c r="N157" s="126"/>
      <c r="O157" s="126"/>
      <c r="P157" s="126"/>
      <c r="Q157" s="126"/>
      <c r="R157" s="126"/>
      <c r="S157" s="126"/>
      <c r="T157" s="126"/>
      <c r="U157" s="126"/>
      <c r="V157" s="126"/>
      <c r="W157" s="126"/>
      <c r="X157" s="126"/>
      <c r="Y157" s="126"/>
      <c r="Z157" s="126"/>
    </row>
    <row r="158" spans="1:26" ht="18" customHeight="1">
      <c r="A158" s="126"/>
      <c r="B158" s="126"/>
      <c r="C158" s="126"/>
      <c r="D158" s="126"/>
      <c r="E158" s="126"/>
      <c r="F158" s="126"/>
      <c r="G158" s="126"/>
      <c r="H158" s="126"/>
      <c r="I158" s="126"/>
      <c r="J158" s="127"/>
      <c r="K158" s="126"/>
      <c r="L158" s="126"/>
      <c r="M158" s="126"/>
      <c r="N158" s="126"/>
      <c r="O158" s="126"/>
      <c r="P158" s="126"/>
      <c r="Q158" s="126"/>
      <c r="R158" s="126"/>
      <c r="S158" s="126"/>
      <c r="T158" s="126"/>
      <c r="U158" s="126"/>
      <c r="V158" s="126"/>
      <c r="W158" s="126"/>
      <c r="X158" s="126"/>
      <c r="Y158" s="126"/>
      <c r="Z158" s="126"/>
    </row>
    <row r="159" spans="1:26" ht="18" customHeight="1">
      <c r="A159" s="126"/>
      <c r="B159" s="126"/>
      <c r="C159" s="126"/>
      <c r="D159" s="126"/>
      <c r="E159" s="126"/>
      <c r="F159" s="126"/>
      <c r="G159" s="126"/>
      <c r="H159" s="126"/>
      <c r="I159" s="126"/>
      <c r="J159" s="127"/>
      <c r="K159" s="126"/>
      <c r="L159" s="126"/>
      <c r="M159" s="126"/>
      <c r="N159" s="126"/>
      <c r="O159" s="126"/>
      <c r="P159" s="126"/>
      <c r="Q159" s="126"/>
      <c r="R159" s="126"/>
      <c r="S159" s="126"/>
      <c r="T159" s="126"/>
      <c r="U159" s="126"/>
      <c r="V159" s="126"/>
      <c r="W159" s="126"/>
      <c r="X159" s="126"/>
      <c r="Y159" s="126"/>
      <c r="Z159" s="126"/>
    </row>
    <row r="160" spans="1:26" ht="18" customHeight="1">
      <c r="A160" s="126"/>
      <c r="B160" s="126"/>
      <c r="C160" s="126"/>
      <c r="D160" s="126"/>
      <c r="E160" s="126"/>
      <c r="F160" s="126"/>
      <c r="G160" s="126"/>
      <c r="H160" s="126"/>
      <c r="I160" s="126"/>
      <c r="J160" s="127"/>
      <c r="K160" s="126"/>
      <c r="L160" s="126"/>
      <c r="M160" s="126"/>
      <c r="N160" s="126"/>
      <c r="O160" s="126"/>
      <c r="P160" s="126"/>
      <c r="Q160" s="126"/>
      <c r="R160" s="126"/>
      <c r="S160" s="126"/>
      <c r="T160" s="126"/>
      <c r="U160" s="126"/>
      <c r="V160" s="126"/>
      <c r="W160" s="126"/>
      <c r="X160" s="126"/>
      <c r="Y160" s="126"/>
      <c r="Z160" s="126"/>
    </row>
    <row r="161" spans="1:26" ht="18" customHeight="1">
      <c r="A161" s="126"/>
      <c r="B161" s="126"/>
      <c r="C161" s="126"/>
      <c r="D161" s="126"/>
      <c r="E161" s="126"/>
      <c r="F161" s="126"/>
      <c r="G161" s="126"/>
      <c r="H161" s="126"/>
      <c r="I161" s="126"/>
      <c r="J161" s="127"/>
      <c r="K161" s="126"/>
      <c r="L161" s="126"/>
      <c r="M161" s="126"/>
      <c r="N161" s="126"/>
      <c r="O161" s="126"/>
      <c r="P161" s="126"/>
      <c r="Q161" s="126"/>
      <c r="R161" s="126"/>
      <c r="S161" s="126"/>
      <c r="T161" s="126"/>
      <c r="U161" s="126"/>
      <c r="V161" s="126"/>
      <c r="W161" s="126"/>
      <c r="X161" s="126"/>
      <c r="Y161" s="126"/>
      <c r="Z161" s="126"/>
    </row>
    <row r="162" spans="1:26" ht="18" customHeight="1">
      <c r="A162" s="126"/>
      <c r="B162" s="126"/>
      <c r="C162" s="126"/>
      <c r="D162" s="126"/>
      <c r="E162" s="126"/>
      <c r="F162" s="126"/>
      <c r="G162" s="126"/>
      <c r="H162" s="126"/>
      <c r="I162" s="126"/>
      <c r="J162" s="127"/>
      <c r="K162" s="126"/>
      <c r="L162" s="126"/>
      <c r="M162" s="126"/>
      <c r="N162" s="126"/>
      <c r="O162" s="126"/>
      <c r="P162" s="126"/>
      <c r="Q162" s="126"/>
      <c r="R162" s="126"/>
      <c r="S162" s="126"/>
      <c r="T162" s="126"/>
      <c r="U162" s="126"/>
      <c r="V162" s="126"/>
      <c r="W162" s="126"/>
      <c r="X162" s="126"/>
      <c r="Y162" s="126"/>
      <c r="Z162" s="126"/>
    </row>
    <row r="163" spans="1:26" ht="18" customHeight="1">
      <c r="A163" s="126"/>
      <c r="B163" s="126"/>
      <c r="C163" s="126"/>
      <c r="D163" s="126"/>
      <c r="E163" s="126"/>
      <c r="F163" s="126"/>
      <c r="G163" s="126"/>
      <c r="H163" s="126"/>
      <c r="I163" s="126"/>
      <c r="J163" s="127"/>
      <c r="K163" s="126"/>
      <c r="L163" s="126"/>
      <c r="M163" s="126"/>
      <c r="N163" s="126"/>
      <c r="O163" s="126"/>
      <c r="P163" s="126"/>
      <c r="Q163" s="126"/>
      <c r="R163" s="126"/>
      <c r="S163" s="126"/>
      <c r="T163" s="126"/>
      <c r="U163" s="126"/>
      <c r="V163" s="126"/>
      <c r="W163" s="126"/>
      <c r="X163" s="126"/>
      <c r="Y163" s="126"/>
      <c r="Z163" s="126"/>
    </row>
    <row r="164" spans="1:26" ht="18" customHeight="1">
      <c r="A164" s="126"/>
      <c r="B164" s="126"/>
      <c r="C164" s="126"/>
      <c r="D164" s="126"/>
      <c r="E164" s="126"/>
      <c r="F164" s="126"/>
      <c r="G164" s="126"/>
      <c r="H164" s="126"/>
      <c r="I164" s="126"/>
      <c r="J164" s="127"/>
      <c r="K164" s="126"/>
      <c r="L164" s="126"/>
      <c r="M164" s="126"/>
      <c r="N164" s="126"/>
      <c r="O164" s="126"/>
      <c r="P164" s="126"/>
      <c r="Q164" s="126"/>
      <c r="R164" s="126"/>
      <c r="S164" s="126"/>
      <c r="T164" s="126"/>
      <c r="U164" s="126"/>
      <c r="V164" s="126"/>
      <c r="W164" s="126"/>
      <c r="X164" s="126"/>
      <c r="Y164" s="126"/>
      <c r="Z164" s="126"/>
    </row>
    <row r="165" spans="1:26" ht="18" customHeight="1">
      <c r="A165" s="126"/>
      <c r="B165" s="126"/>
      <c r="C165" s="126"/>
      <c r="D165" s="126"/>
      <c r="E165" s="126"/>
      <c r="F165" s="126"/>
      <c r="G165" s="126"/>
      <c r="H165" s="126"/>
      <c r="I165" s="126"/>
      <c r="J165" s="127"/>
      <c r="K165" s="126"/>
      <c r="L165" s="126"/>
      <c r="M165" s="126"/>
      <c r="N165" s="126"/>
      <c r="O165" s="126"/>
      <c r="P165" s="126"/>
      <c r="Q165" s="126"/>
      <c r="R165" s="126"/>
      <c r="S165" s="126"/>
      <c r="T165" s="126"/>
      <c r="U165" s="126"/>
      <c r="V165" s="126"/>
      <c r="W165" s="126"/>
      <c r="X165" s="126"/>
      <c r="Y165" s="126"/>
      <c r="Z165" s="126"/>
    </row>
    <row r="166" spans="1:26" ht="18" customHeight="1">
      <c r="A166" s="126"/>
      <c r="B166" s="126"/>
      <c r="C166" s="126"/>
      <c r="D166" s="126"/>
      <c r="E166" s="126"/>
      <c r="F166" s="126"/>
      <c r="G166" s="126"/>
      <c r="H166" s="126"/>
      <c r="I166" s="126"/>
      <c r="J166" s="127"/>
      <c r="K166" s="126"/>
      <c r="L166" s="126"/>
      <c r="M166" s="126"/>
      <c r="N166" s="126"/>
      <c r="O166" s="126"/>
      <c r="P166" s="126"/>
      <c r="Q166" s="126"/>
      <c r="R166" s="126"/>
      <c r="S166" s="126"/>
      <c r="T166" s="126"/>
      <c r="U166" s="126"/>
      <c r="V166" s="126"/>
      <c r="W166" s="126"/>
      <c r="X166" s="126"/>
      <c r="Y166" s="126"/>
      <c r="Z166" s="126"/>
    </row>
    <row r="167" spans="1:26" ht="18" customHeight="1">
      <c r="A167" s="126"/>
      <c r="B167" s="126"/>
      <c r="C167" s="126"/>
      <c r="D167" s="126"/>
      <c r="E167" s="126"/>
      <c r="F167" s="126"/>
      <c r="G167" s="126"/>
      <c r="H167" s="126"/>
      <c r="I167" s="126"/>
      <c r="J167" s="127"/>
      <c r="K167" s="126"/>
      <c r="L167" s="126"/>
      <c r="M167" s="126"/>
      <c r="N167" s="126"/>
      <c r="O167" s="126"/>
      <c r="P167" s="126"/>
      <c r="Q167" s="126"/>
      <c r="R167" s="126"/>
      <c r="S167" s="126"/>
      <c r="T167" s="126"/>
      <c r="U167" s="126"/>
      <c r="V167" s="126"/>
      <c r="W167" s="126"/>
      <c r="X167" s="126"/>
      <c r="Y167" s="126"/>
      <c r="Z167" s="126"/>
    </row>
    <row r="168" spans="1:26" ht="18" customHeight="1">
      <c r="A168" s="126"/>
      <c r="B168" s="126"/>
      <c r="C168" s="126"/>
      <c r="D168" s="126"/>
      <c r="E168" s="126"/>
      <c r="F168" s="126"/>
      <c r="G168" s="126"/>
      <c r="H168" s="126"/>
      <c r="I168" s="126"/>
      <c r="J168" s="127"/>
      <c r="K168" s="126"/>
      <c r="L168" s="126"/>
      <c r="M168" s="126"/>
      <c r="N168" s="126"/>
      <c r="O168" s="126"/>
      <c r="P168" s="126"/>
      <c r="Q168" s="126"/>
      <c r="R168" s="126"/>
      <c r="S168" s="126"/>
      <c r="T168" s="126"/>
      <c r="U168" s="126"/>
      <c r="V168" s="126"/>
      <c r="W168" s="126"/>
      <c r="X168" s="126"/>
      <c r="Y168" s="126"/>
      <c r="Z168" s="126"/>
    </row>
    <row r="169" spans="1:26" ht="18" customHeight="1">
      <c r="A169" s="126"/>
      <c r="B169" s="126"/>
      <c r="C169" s="126"/>
      <c r="D169" s="126"/>
      <c r="E169" s="126"/>
      <c r="F169" s="126"/>
      <c r="G169" s="126"/>
      <c r="H169" s="126"/>
      <c r="I169" s="126"/>
      <c r="J169" s="127"/>
      <c r="K169" s="126"/>
      <c r="L169" s="126"/>
      <c r="M169" s="126"/>
      <c r="N169" s="126"/>
      <c r="O169" s="126"/>
      <c r="P169" s="126"/>
      <c r="Q169" s="126"/>
      <c r="R169" s="126"/>
      <c r="S169" s="126"/>
      <c r="T169" s="126"/>
      <c r="U169" s="126"/>
      <c r="V169" s="126"/>
      <c r="W169" s="126"/>
      <c r="X169" s="126"/>
      <c r="Y169" s="126"/>
      <c r="Z169" s="126"/>
    </row>
    <row r="170" spans="1:26" ht="18" customHeight="1">
      <c r="A170" s="126"/>
      <c r="B170" s="126"/>
      <c r="C170" s="126"/>
      <c r="D170" s="126"/>
      <c r="E170" s="126"/>
      <c r="F170" s="126"/>
      <c r="G170" s="126"/>
      <c r="H170" s="126"/>
      <c r="I170" s="126"/>
      <c r="J170" s="127"/>
      <c r="K170" s="126"/>
      <c r="L170" s="126"/>
      <c r="M170" s="126"/>
      <c r="N170" s="126"/>
      <c r="O170" s="126"/>
      <c r="P170" s="126"/>
      <c r="Q170" s="126"/>
      <c r="R170" s="126"/>
      <c r="S170" s="126"/>
      <c r="T170" s="126"/>
      <c r="U170" s="126"/>
      <c r="V170" s="126"/>
      <c r="W170" s="126"/>
      <c r="X170" s="126"/>
      <c r="Y170" s="126"/>
      <c r="Z170" s="126"/>
    </row>
    <row r="171" spans="1:26" ht="18" customHeight="1">
      <c r="A171" s="126"/>
      <c r="B171" s="126"/>
      <c r="C171" s="126"/>
      <c r="D171" s="126"/>
      <c r="E171" s="126"/>
      <c r="F171" s="126"/>
      <c r="G171" s="126"/>
      <c r="H171" s="126"/>
      <c r="I171" s="126"/>
      <c r="J171" s="127"/>
      <c r="K171" s="126"/>
      <c r="L171" s="126"/>
      <c r="M171" s="126"/>
      <c r="N171" s="126"/>
      <c r="O171" s="126"/>
      <c r="P171" s="126"/>
      <c r="Q171" s="126"/>
      <c r="R171" s="126"/>
      <c r="S171" s="126"/>
      <c r="T171" s="126"/>
      <c r="U171" s="126"/>
      <c r="V171" s="126"/>
      <c r="W171" s="126"/>
      <c r="X171" s="126"/>
      <c r="Y171" s="126"/>
      <c r="Z171" s="126"/>
    </row>
    <row r="172" spans="1:26" ht="18" customHeight="1">
      <c r="A172" s="126"/>
      <c r="B172" s="126"/>
      <c r="C172" s="126"/>
      <c r="D172" s="126"/>
      <c r="E172" s="126"/>
      <c r="F172" s="126"/>
      <c r="G172" s="126"/>
      <c r="H172" s="126"/>
      <c r="I172" s="126"/>
      <c r="J172" s="127"/>
      <c r="K172" s="126"/>
      <c r="L172" s="126"/>
      <c r="M172" s="126"/>
      <c r="N172" s="126"/>
      <c r="O172" s="126"/>
      <c r="P172" s="126"/>
      <c r="Q172" s="126"/>
      <c r="R172" s="126"/>
      <c r="S172" s="126"/>
      <c r="T172" s="126"/>
      <c r="U172" s="126"/>
      <c r="V172" s="126"/>
      <c r="W172" s="126"/>
      <c r="X172" s="126"/>
      <c r="Y172" s="126"/>
      <c r="Z172" s="126"/>
    </row>
    <row r="173" spans="1:26" ht="18" customHeight="1">
      <c r="A173" s="126"/>
      <c r="B173" s="126"/>
      <c r="C173" s="126"/>
      <c r="D173" s="126"/>
      <c r="E173" s="126"/>
      <c r="F173" s="126"/>
      <c r="G173" s="126"/>
      <c r="H173" s="126"/>
      <c r="I173" s="126"/>
      <c r="J173" s="127"/>
      <c r="K173" s="126"/>
      <c r="L173" s="126"/>
      <c r="M173" s="126"/>
      <c r="N173" s="126"/>
      <c r="O173" s="126"/>
      <c r="P173" s="126"/>
      <c r="Q173" s="126"/>
      <c r="R173" s="126"/>
      <c r="S173" s="126"/>
      <c r="T173" s="126"/>
      <c r="U173" s="126"/>
      <c r="V173" s="126"/>
      <c r="W173" s="126"/>
      <c r="X173" s="126"/>
      <c r="Y173" s="126"/>
      <c r="Z173" s="126"/>
    </row>
    <row r="174" spans="1:26" ht="18" customHeight="1">
      <c r="A174" s="126"/>
      <c r="B174" s="126"/>
      <c r="C174" s="126"/>
      <c r="D174" s="126"/>
      <c r="E174" s="126"/>
      <c r="F174" s="126"/>
      <c r="G174" s="126"/>
      <c r="H174" s="126"/>
      <c r="I174" s="126"/>
      <c r="J174" s="127"/>
      <c r="K174" s="126"/>
      <c r="L174" s="126"/>
      <c r="M174" s="126"/>
      <c r="N174" s="126"/>
      <c r="O174" s="126"/>
      <c r="P174" s="126"/>
      <c r="Q174" s="126"/>
      <c r="R174" s="126"/>
      <c r="S174" s="126"/>
      <c r="T174" s="126"/>
      <c r="U174" s="126"/>
      <c r="V174" s="126"/>
      <c r="W174" s="126"/>
      <c r="X174" s="126"/>
      <c r="Y174" s="126"/>
      <c r="Z174" s="126"/>
    </row>
    <row r="175" spans="1:26" ht="18" customHeight="1">
      <c r="A175" s="126"/>
      <c r="B175" s="126"/>
      <c r="C175" s="126"/>
      <c r="D175" s="126"/>
      <c r="E175" s="126"/>
      <c r="F175" s="126"/>
      <c r="G175" s="126"/>
      <c r="H175" s="126"/>
      <c r="I175" s="126"/>
      <c r="J175" s="127"/>
      <c r="K175" s="126"/>
      <c r="L175" s="126"/>
      <c r="M175" s="126"/>
      <c r="N175" s="126"/>
      <c r="O175" s="126"/>
      <c r="P175" s="126"/>
      <c r="Q175" s="126"/>
      <c r="R175" s="126"/>
      <c r="S175" s="126"/>
      <c r="T175" s="126"/>
      <c r="U175" s="126"/>
      <c r="V175" s="126"/>
      <c r="W175" s="126"/>
      <c r="X175" s="126"/>
      <c r="Y175" s="126"/>
      <c r="Z175" s="126"/>
    </row>
    <row r="176" spans="1:26" ht="18" customHeight="1">
      <c r="A176" s="126"/>
      <c r="B176" s="126"/>
      <c r="C176" s="126"/>
      <c r="D176" s="126"/>
      <c r="E176" s="126"/>
      <c r="F176" s="126"/>
      <c r="G176" s="126"/>
      <c r="H176" s="126"/>
      <c r="I176" s="126"/>
      <c r="J176" s="127"/>
      <c r="K176" s="126"/>
      <c r="L176" s="126"/>
      <c r="M176" s="126"/>
      <c r="N176" s="126"/>
      <c r="O176" s="126"/>
      <c r="P176" s="126"/>
      <c r="Q176" s="126"/>
      <c r="R176" s="126"/>
      <c r="S176" s="126"/>
      <c r="T176" s="126"/>
      <c r="U176" s="126"/>
      <c r="V176" s="126"/>
      <c r="W176" s="126"/>
      <c r="X176" s="126"/>
      <c r="Y176" s="126"/>
      <c r="Z176" s="126"/>
    </row>
    <row r="177" spans="1:26" ht="18" customHeight="1">
      <c r="A177" s="126"/>
      <c r="B177" s="126"/>
      <c r="C177" s="126"/>
      <c r="D177" s="126"/>
      <c r="E177" s="126"/>
      <c r="F177" s="126"/>
      <c r="G177" s="126"/>
      <c r="H177" s="126"/>
      <c r="I177" s="126"/>
      <c r="J177" s="127"/>
      <c r="K177" s="126"/>
      <c r="L177" s="126"/>
      <c r="M177" s="126"/>
      <c r="N177" s="126"/>
      <c r="O177" s="126"/>
      <c r="P177" s="126"/>
      <c r="Q177" s="126"/>
      <c r="R177" s="126"/>
      <c r="S177" s="126"/>
      <c r="T177" s="126"/>
      <c r="U177" s="126"/>
      <c r="V177" s="126"/>
      <c r="W177" s="126"/>
      <c r="X177" s="126"/>
      <c r="Y177" s="126"/>
      <c r="Z177" s="126"/>
    </row>
    <row r="178" spans="1:26" ht="18" customHeight="1">
      <c r="A178" s="126"/>
      <c r="B178" s="126"/>
      <c r="C178" s="126"/>
      <c r="D178" s="126"/>
      <c r="E178" s="126"/>
      <c r="F178" s="126"/>
      <c r="G178" s="126"/>
      <c r="H178" s="126"/>
      <c r="I178" s="126"/>
      <c r="J178" s="127"/>
      <c r="K178" s="126"/>
      <c r="L178" s="126"/>
      <c r="M178" s="126"/>
      <c r="N178" s="126"/>
      <c r="O178" s="126"/>
      <c r="P178" s="126"/>
      <c r="Q178" s="126"/>
      <c r="R178" s="126"/>
      <c r="S178" s="126"/>
      <c r="T178" s="126"/>
      <c r="U178" s="126"/>
      <c r="V178" s="126"/>
      <c r="W178" s="126"/>
      <c r="X178" s="126"/>
      <c r="Y178" s="126"/>
      <c r="Z178" s="126"/>
    </row>
    <row r="179" spans="1:26" ht="18" customHeight="1">
      <c r="A179" s="126"/>
      <c r="B179" s="126"/>
      <c r="C179" s="126"/>
      <c r="D179" s="126"/>
      <c r="E179" s="126"/>
      <c r="F179" s="126"/>
      <c r="G179" s="126"/>
      <c r="H179" s="126"/>
      <c r="I179" s="126"/>
      <c r="J179" s="127"/>
      <c r="K179" s="126"/>
      <c r="L179" s="126"/>
      <c r="M179" s="126"/>
      <c r="N179" s="126"/>
      <c r="O179" s="126"/>
      <c r="P179" s="126"/>
      <c r="Q179" s="126"/>
      <c r="R179" s="126"/>
      <c r="S179" s="126"/>
      <c r="T179" s="126"/>
      <c r="U179" s="126"/>
      <c r="V179" s="126"/>
      <c r="W179" s="126"/>
      <c r="X179" s="126"/>
      <c r="Y179" s="126"/>
      <c r="Z179" s="126"/>
    </row>
    <row r="180" spans="1:26" ht="18" customHeight="1">
      <c r="A180" s="126"/>
      <c r="B180" s="126"/>
      <c r="C180" s="126"/>
      <c r="D180" s="126"/>
      <c r="E180" s="126"/>
      <c r="F180" s="126"/>
      <c r="G180" s="126"/>
      <c r="H180" s="126"/>
      <c r="I180" s="126"/>
      <c r="J180" s="127"/>
      <c r="K180" s="126"/>
      <c r="L180" s="126"/>
      <c r="M180" s="126"/>
      <c r="N180" s="126"/>
      <c r="O180" s="126"/>
      <c r="P180" s="126"/>
      <c r="Q180" s="126"/>
      <c r="R180" s="126"/>
      <c r="S180" s="126"/>
      <c r="T180" s="126"/>
      <c r="U180" s="126"/>
      <c r="V180" s="126"/>
      <c r="W180" s="126"/>
      <c r="X180" s="126"/>
      <c r="Y180" s="126"/>
      <c r="Z180" s="126"/>
    </row>
    <row r="181" spans="1:26" ht="18" customHeight="1">
      <c r="A181" s="126"/>
      <c r="B181" s="126"/>
      <c r="C181" s="126"/>
      <c r="D181" s="126"/>
      <c r="E181" s="126"/>
      <c r="F181" s="126"/>
      <c r="G181" s="126"/>
      <c r="H181" s="126"/>
      <c r="I181" s="126"/>
      <c r="J181" s="127"/>
      <c r="K181" s="126"/>
      <c r="L181" s="126"/>
      <c r="M181" s="126"/>
      <c r="N181" s="126"/>
      <c r="O181" s="126"/>
      <c r="P181" s="126"/>
      <c r="Q181" s="126"/>
      <c r="R181" s="126"/>
      <c r="S181" s="126"/>
      <c r="T181" s="126"/>
      <c r="U181" s="126"/>
      <c r="V181" s="126"/>
      <c r="W181" s="126"/>
      <c r="X181" s="126"/>
      <c r="Y181" s="126"/>
      <c r="Z181" s="126"/>
    </row>
    <row r="182" spans="1:26" ht="18" customHeight="1">
      <c r="A182" s="126"/>
      <c r="B182" s="126"/>
      <c r="C182" s="126"/>
      <c r="D182" s="126"/>
      <c r="E182" s="126"/>
      <c r="F182" s="126"/>
      <c r="G182" s="126"/>
      <c r="H182" s="126"/>
      <c r="I182" s="126"/>
      <c r="J182" s="127"/>
      <c r="K182" s="126"/>
      <c r="L182" s="126"/>
      <c r="M182" s="126"/>
      <c r="N182" s="126"/>
      <c r="O182" s="126"/>
      <c r="P182" s="126"/>
      <c r="Q182" s="126"/>
      <c r="R182" s="126"/>
      <c r="S182" s="126"/>
      <c r="T182" s="126"/>
      <c r="U182" s="126"/>
      <c r="V182" s="126"/>
      <c r="W182" s="126"/>
      <c r="X182" s="126"/>
      <c r="Y182" s="126"/>
      <c r="Z182" s="126"/>
    </row>
    <row r="183" spans="1:26" ht="18" customHeight="1">
      <c r="A183" s="126"/>
      <c r="B183" s="126"/>
      <c r="C183" s="126"/>
      <c r="D183" s="126"/>
      <c r="E183" s="126"/>
      <c r="F183" s="126"/>
      <c r="G183" s="126"/>
      <c r="H183" s="126"/>
      <c r="I183" s="126"/>
      <c r="J183" s="127"/>
      <c r="K183" s="126"/>
      <c r="L183" s="126"/>
      <c r="M183" s="126"/>
      <c r="N183" s="126"/>
      <c r="O183" s="126"/>
      <c r="P183" s="126"/>
      <c r="Q183" s="126"/>
      <c r="R183" s="126"/>
      <c r="S183" s="126"/>
      <c r="T183" s="126"/>
      <c r="U183" s="126"/>
      <c r="V183" s="126"/>
      <c r="W183" s="126"/>
      <c r="X183" s="126"/>
      <c r="Y183" s="126"/>
      <c r="Z183" s="126"/>
    </row>
    <row r="184" spans="1:26" ht="18" customHeight="1">
      <c r="A184" s="126"/>
      <c r="B184" s="126"/>
      <c r="C184" s="126"/>
      <c r="D184" s="126"/>
      <c r="E184" s="126"/>
      <c r="F184" s="126"/>
      <c r="G184" s="126"/>
      <c r="H184" s="126"/>
      <c r="I184" s="126"/>
      <c r="J184" s="127"/>
      <c r="K184" s="126"/>
      <c r="L184" s="126"/>
      <c r="M184" s="126"/>
      <c r="N184" s="126"/>
      <c r="O184" s="126"/>
      <c r="P184" s="126"/>
      <c r="Q184" s="126"/>
      <c r="R184" s="126"/>
      <c r="S184" s="126"/>
      <c r="T184" s="126"/>
      <c r="U184" s="126"/>
      <c r="V184" s="126"/>
      <c r="W184" s="126"/>
      <c r="X184" s="126"/>
      <c r="Y184" s="126"/>
      <c r="Z184" s="126"/>
    </row>
    <row r="185" spans="1:26" ht="18" customHeight="1">
      <c r="A185" s="126"/>
      <c r="B185" s="126"/>
      <c r="C185" s="126"/>
      <c r="D185" s="126"/>
      <c r="E185" s="126"/>
      <c r="F185" s="126"/>
      <c r="G185" s="126"/>
      <c r="H185" s="126"/>
      <c r="I185" s="126"/>
      <c r="J185" s="127"/>
      <c r="K185" s="126"/>
      <c r="L185" s="126"/>
      <c r="M185" s="126"/>
      <c r="N185" s="126"/>
      <c r="O185" s="126"/>
      <c r="P185" s="126"/>
      <c r="Q185" s="126"/>
      <c r="R185" s="126"/>
      <c r="S185" s="126"/>
      <c r="T185" s="126"/>
      <c r="U185" s="126"/>
      <c r="V185" s="126"/>
      <c r="W185" s="126"/>
      <c r="X185" s="126"/>
      <c r="Y185" s="126"/>
      <c r="Z185" s="126"/>
    </row>
    <row r="186" spans="1:26" ht="18" customHeight="1">
      <c r="A186" s="126"/>
      <c r="B186" s="126"/>
      <c r="C186" s="126"/>
      <c r="D186" s="126"/>
      <c r="E186" s="126"/>
      <c r="F186" s="126"/>
      <c r="G186" s="126"/>
      <c r="H186" s="126"/>
      <c r="I186" s="126"/>
      <c r="J186" s="127"/>
      <c r="K186" s="126"/>
      <c r="L186" s="126"/>
      <c r="M186" s="126"/>
      <c r="N186" s="126"/>
      <c r="O186" s="126"/>
      <c r="P186" s="126"/>
      <c r="Q186" s="126"/>
      <c r="R186" s="126"/>
      <c r="S186" s="126"/>
      <c r="T186" s="126"/>
      <c r="U186" s="126"/>
      <c r="V186" s="126"/>
      <c r="W186" s="126"/>
      <c r="X186" s="126"/>
      <c r="Y186" s="126"/>
      <c r="Z186" s="126"/>
    </row>
    <row r="187" spans="1:26" ht="18" customHeight="1">
      <c r="A187" s="126"/>
      <c r="B187" s="126"/>
      <c r="C187" s="126"/>
      <c r="D187" s="126"/>
      <c r="E187" s="126"/>
      <c r="F187" s="126"/>
      <c r="G187" s="126"/>
      <c r="H187" s="126"/>
      <c r="I187" s="126"/>
      <c r="J187" s="127"/>
      <c r="K187" s="126"/>
      <c r="L187" s="126"/>
      <c r="M187" s="126"/>
      <c r="N187" s="126"/>
      <c r="O187" s="126"/>
      <c r="P187" s="126"/>
      <c r="Q187" s="126"/>
      <c r="R187" s="126"/>
      <c r="S187" s="126"/>
      <c r="T187" s="126"/>
      <c r="U187" s="126"/>
      <c r="V187" s="126"/>
      <c r="W187" s="126"/>
      <c r="X187" s="126"/>
      <c r="Y187" s="126"/>
      <c r="Z187" s="126"/>
    </row>
    <row r="188" spans="1:26" ht="18" customHeight="1">
      <c r="A188" s="126"/>
      <c r="B188" s="126"/>
      <c r="C188" s="126"/>
      <c r="D188" s="126"/>
      <c r="E188" s="126"/>
      <c r="F188" s="126"/>
      <c r="G188" s="126"/>
      <c r="H188" s="126"/>
      <c r="I188" s="126"/>
      <c r="J188" s="127"/>
      <c r="K188" s="126"/>
      <c r="L188" s="126"/>
      <c r="M188" s="126"/>
      <c r="N188" s="126"/>
      <c r="O188" s="126"/>
      <c r="P188" s="126"/>
      <c r="Q188" s="126"/>
      <c r="R188" s="126"/>
      <c r="S188" s="126"/>
      <c r="T188" s="126"/>
      <c r="U188" s="126"/>
      <c r="V188" s="126"/>
      <c r="W188" s="126"/>
      <c r="X188" s="126"/>
      <c r="Y188" s="126"/>
      <c r="Z188" s="126"/>
    </row>
    <row r="189" spans="1:26" ht="18" customHeight="1">
      <c r="A189" s="126"/>
      <c r="B189" s="126"/>
      <c r="C189" s="126"/>
      <c r="D189" s="126"/>
      <c r="E189" s="126"/>
      <c r="F189" s="126"/>
      <c r="G189" s="126"/>
      <c r="H189" s="126"/>
      <c r="I189" s="126"/>
      <c r="J189" s="127"/>
      <c r="K189" s="126"/>
      <c r="L189" s="126"/>
      <c r="M189" s="126"/>
      <c r="N189" s="126"/>
      <c r="O189" s="126"/>
      <c r="P189" s="126"/>
      <c r="Q189" s="126"/>
      <c r="R189" s="126"/>
      <c r="S189" s="126"/>
      <c r="T189" s="126"/>
      <c r="U189" s="126"/>
      <c r="V189" s="126"/>
      <c r="W189" s="126"/>
      <c r="X189" s="126"/>
      <c r="Y189" s="126"/>
      <c r="Z189" s="126"/>
    </row>
    <row r="190" spans="1:26" ht="18" customHeight="1">
      <c r="A190" s="126"/>
      <c r="B190" s="126"/>
      <c r="C190" s="126"/>
      <c r="D190" s="126"/>
      <c r="E190" s="126"/>
      <c r="F190" s="126"/>
      <c r="G190" s="126"/>
      <c r="H190" s="126"/>
      <c r="I190" s="126"/>
      <c r="J190" s="127"/>
      <c r="K190" s="126"/>
      <c r="L190" s="126"/>
      <c r="M190" s="126"/>
      <c r="N190" s="126"/>
      <c r="O190" s="126"/>
      <c r="P190" s="126"/>
      <c r="Q190" s="126"/>
      <c r="R190" s="126"/>
      <c r="S190" s="126"/>
      <c r="T190" s="126"/>
      <c r="U190" s="126"/>
      <c r="V190" s="126"/>
      <c r="W190" s="126"/>
      <c r="X190" s="126"/>
      <c r="Y190" s="126"/>
      <c r="Z190" s="126"/>
    </row>
    <row r="191" spans="1:26" ht="18" customHeight="1">
      <c r="A191" s="126"/>
      <c r="B191" s="126"/>
      <c r="C191" s="126"/>
      <c r="D191" s="126"/>
      <c r="E191" s="126"/>
      <c r="F191" s="126"/>
      <c r="G191" s="126"/>
      <c r="H191" s="126"/>
      <c r="I191" s="126"/>
      <c r="J191" s="127"/>
      <c r="K191" s="126"/>
      <c r="L191" s="126"/>
      <c r="M191" s="126"/>
      <c r="N191" s="126"/>
      <c r="O191" s="126"/>
      <c r="P191" s="126"/>
      <c r="Q191" s="126"/>
      <c r="R191" s="126"/>
      <c r="S191" s="126"/>
      <c r="T191" s="126"/>
      <c r="U191" s="126"/>
      <c r="V191" s="126"/>
      <c r="W191" s="126"/>
      <c r="X191" s="126"/>
      <c r="Y191" s="126"/>
      <c r="Z191" s="126"/>
    </row>
    <row r="192" spans="1:26" ht="18" customHeight="1">
      <c r="A192" s="126"/>
      <c r="B192" s="126"/>
      <c r="C192" s="126"/>
      <c r="D192" s="126"/>
      <c r="E192" s="126"/>
      <c r="F192" s="126"/>
      <c r="G192" s="126"/>
      <c r="H192" s="126"/>
      <c r="I192" s="126"/>
      <c r="J192" s="127"/>
      <c r="K192" s="126"/>
      <c r="L192" s="126"/>
      <c r="M192" s="126"/>
      <c r="N192" s="126"/>
      <c r="O192" s="126"/>
      <c r="P192" s="126"/>
      <c r="Q192" s="126"/>
      <c r="R192" s="126"/>
      <c r="S192" s="126"/>
      <c r="T192" s="126"/>
      <c r="U192" s="126"/>
      <c r="V192" s="126"/>
      <c r="W192" s="126"/>
      <c r="X192" s="126"/>
      <c r="Y192" s="126"/>
      <c r="Z192" s="126"/>
    </row>
    <row r="193" spans="1:26" ht="18" customHeight="1">
      <c r="A193" s="126"/>
      <c r="B193" s="126"/>
      <c r="C193" s="126"/>
      <c r="D193" s="126"/>
      <c r="E193" s="126"/>
      <c r="F193" s="126"/>
      <c r="G193" s="126"/>
      <c r="H193" s="126"/>
      <c r="I193" s="126"/>
      <c r="J193" s="127"/>
      <c r="K193" s="126"/>
      <c r="L193" s="126"/>
      <c r="M193" s="126"/>
      <c r="N193" s="126"/>
      <c r="O193" s="126"/>
      <c r="P193" s="126"/>
      <c r="Q193" s="126"/>
      <c r="R193" s="126"/>
      <c r="S193" s="126"/>
      <c r="T193" s="126"/>
      <c r="U193" s="126"/>
      <c r="V193" s="126"/>
      <c r="W193" s="126"/>
      <c r="X193" s="126"/>
      <c r="Y193" s="126"/>
      <c r="Z193" s="126"/>
    </row>
    <row r="194" spans="1:26" ht="18" customHeight="1">
      <c r="A194" s="126"/>
      <c r="B194" s="126"/>
      <c r="C194" s="126"/>
      <c r="D194" s="126"/>
      <c r="E194" s="126"/>
      <c r="F194" s="126"/>
      <c r="G194" s="126"/>
      <c r="H194" s="126"/>
      <c r="I194" s="126"/>
      <c r="J194" s="127"/>
      <c r="K194" s="126"/>
      <c r="L194" s="126"/>
      <c r="M194" s="126"/>
      <c r="N194" s="126"/>
      <c r="O194" s="126"/>
      <c r="P194" s="126"/>
      <c r="Q194" s="126"/>
      <c r="R194" s="126"/>
      <c r="S194" s="126"/>
      <c r="T194" s="126"/>
      <c r="U194" s="126"/>
      <c r="V194" s="126"/>
      <c r="W194" s="126"/>
      <c r="X194" s="126"/>
      <c r="Y194" s="126"/>
      <c r="Z194" s="126"/>
    </row>
    <row r="195" spans="1:26" ht="18" customHeight="1">
      <c r="A195" s="126"/>
      <c r="B195" s="126"/>
      <c r="C195" s="126"/>
      <c r="D195" s="126"/>
      <c r="E195" s="126"/>
      <c r="F195" s="126"/>
      <c r="G195" s="126"/>
      <c r="H195" s="126"/>
      <c r="I195" s="126"/>
      <c r="J195" s="127"/>
      <c r="K195" s="126"/>
      <c r="L195" s="126"/>
      <c r="M195" s="126"/>
      <c r="N195" s="126"/>
      <c r="O195" s="126"/>
      <c r="P195" s="126"/>
      <c r="Q195" s="126"/>
      <c r="R195" s="126"/>
      <c r="S195" s="126"/>
      <c r="T195" s="126"/>
      <c r="U195" s="126"/>
      <c r="V195" s="126"/>
      <c r="W195" s="126"/>
      <c r="X195" s="126"/>
      <c r="Y195" s="126"/>
      <c r="Z195" s="126"/>
    </row>
    <row r="196" spans="1:26" ht="18" customHeight="1">
      <c r="A196" s="126"/>
      <c r="B196" s="126"/>
      <c r="C196" s="126"/>
      <c r="D196" s="126"/>
      <c r="E196" s="126"/>
      <c r="F196" s="126"/>
      <c r="G196" s="126"/>
      <c r="H196" s="126"/>
      <c r="I196" s="126"/>
      <c r="J196" s="127"/>
      <c r="K196" s="126"/>
      <c r="L196" s="126"/>
      <c r="M196" s="126"/>
      <c r="N196" s="126"/>
      <c r="O196" s="126"/>
      <c r="P196" s="126"/>
      <c r="Q196" s="126"/>
      <c r="R196" s="126"/>
      <c r="S196" s="126"/>
      <c r="T196" s="126"/>
      <c r="U196" s="126"/>
      <c r="V196" s="126"/>
      <c r="W196" s="126"/>
      <c r="X196" s="126"/>
      <c r="Y196" s="126"/>
      <c r="Z196" s="126"/>
    </row>
    <row r="197" spans="1:26" ht="18" customHeight="1">
      <c r="A197" s="126"/>
      <c r="B197" s="126"/>
      <c r="C197" s="126"/>
      <c r="D197" s="126"/>
      <c r="E197" s="126"/>
      <c r="F197" s="126"/>
      <c r="G197" s="126"/>
      <c r="H197" s="126"/>
      <c r="I197" s="126"/>
      <c r="J197" s="127"/>
      <c r="K197" s="126"/>
      <c r="L197" s="126"/>
      <c r="M197" s="126"/>
      <c r="N197" s="126"/>
      <c r="O197" s="126"/>
      <c r="P197" s="126"/>
      <c r="Q197" s="126"/>
      <c r="R197" s="126"/>
      <c r="S197" s="126"/>
      <c r="T197" s="126"/>
      <c r="U197" s="126"/>
      <c r="V197" s="126"/>
      <c r="W197" s="126"/>
      <c r="X197" s="126"/>
      <c r="Y197" s="126"/>
      <c r="Z197" s="126"/>
    </row>
    <row r="198" spans="1:26" ht="18" customHeight="1">
      <c r="A198" s="126"/>
      <c r="B198" s="126"/>
      <c r="C198" s="126"/>
      <c r="D198" s="126"/>
      <c r="E198" s="126"/>
      <c r="F198" s="126"/>
      <c r="G198" s="126"/>
      <c r="H198" s="126"/>
      <c r="I198" s="126"/>
      <c r="J198" s="127"/>
      <c r="K198" s="126"/>
      <c r="L198" s="126"/>
      <c r="M198" s="126"/>
      <c r="N198" s="126"/>
      <c r="O198" s="126"/>
      <c r="P198" s="126"/>
      <c r="Q198" s="126"/>
      <c r="R198" s="126"/>
      <c r="S198" s="126"/>
      <c r="T198" s="126"/>
      <c r="U198" s="126"/>
      <c r="V198" s="126"/>
      <c r="W198" s="126"/>
      <c r="X198" s="126"/>
      <c r="Y198" s="126"/>
      <c r="Z198" s="126"/>
    </row>
    <row r="199" spans="1:26" ht="18" customHeight="1">
      <c r="A199" s="126"/>
      <c r="B199" s="126"/>
      <c r="C199" s="126"/>
      <c r="D199" s="126"/>
      <c r="E199" s="126"/>
      <c r="F199" s="126"/>
      <c r="G199" s="126"/>
      <c r="H199" s="126"/>
      <c r="I199" s="126"/>
      <c r="J199" s="127"/>
      <c r="K199" s="126"/>
      <c r="L199" s="126"/>
      <c r="M199" s="126"/>
      <c r="N199" s="126"/>
      <c r="O199" s="126"/>
      <c r="P199" s="126"/>
      <c r="Q199" s="126"/>
      <c r="R199" s="126"/>
      <c r="S199" s="126"/>
      <c r="T199" s="126"/>
      <c r="U199" s="126"/>
      <c r="V199" s="126"/>
      <c r="W199" s="126"/>
      <c r="X199" s="126"/>
      <c r="Y199" s="126"/>
      <c r="Z199" s="126"/>
    </row>
    <row r="200" spans="1:26" ht="18" customHeight="1">
      <c r="A200" s="126"/>
      <c r="B200" s="126"/>
      <c r="C200" s="126"/>
      <c r="D200" s="126"/>
      <c r="E200" s="126"/>
      <c r="F200" s="126"/>
      <c r="G200" s="126"/>
      <c r="H200" s="126"/>
      <c r="I200" s="126"/>
      <c r="J200" s="127"/>
      <c r="K200" s="126"/>
      <c r="L200" s="126"/>
      <c r="M200" s="126"/>
      <c r="N200" s="126"/>
      <c r="O200" s="126"/>
      <c r="P200" s="126"/>
      <c r="Q200" s="126"/>
      <c r="R200" s="126"/>
      <c r="S200" s="126"/>
      <c r="T200" s="126"/>
      <c r="U200" s="126"/>
      <c r="V200" s="126"/>
      <c r="W200" s="126"/>
      <c r="X200" s="126"/>
      <c r="Y200" s="126"/>
      <c r="Z200" s="126"/>
    </row>
    <row r="201" spans="1:26" ht="18" customHeight="1">
      <c r="A201" s="126"/>
      <c r="B201" s="126"/>
      <c r="C201" s="126"/>
      <c r="D201" s="126"/>
      <c r="E201" s="126"/>
      <c r="F201" s="126"/>
      <c r="G201" s="126"/>
      <c r="H201" s="126"/>
      <c r="I201" s="126"/>
      <c r="J201" s="127"/>
      <c r="K201" s="126"/>
      <c r="L201" s="126"/>
      <c r="M201" s="126"/>
      <c r="N201" s="126"/>
      <c r="O201" s="126"/>
      <c r="P201" s="126"/>
      <c r="Q201" s="126"/>
      <c r="R201" s="126"/>
      <c r="S201" s="126"/>
      <c r="T201" s="126"/>
      <c r="U201" s="126"/>
      <c r="V201" s="126"/>
      <c r="W201" s="126"/>
      <c r="X201" s="126"/>
      <c r="Y201" s="126"/>
      <c r="Z201" s="126"/>
    </row>
    <row r="202" spans="1:26" ht="18" customHeight="1">
      <c r="A202" s="126"/>
      <c r="B202" s="126"/>
      <c r="C202" s="126"/>
      <c r="D202" s="126"/>
      <c r="E202" s="126"/>
      <c r="F202" s="126"/>
      <c r="G202" s="126"/>
      <c r="H202" s="126"/>
      <c r="I202" s="126"/>
      <c r="J202" s="127"/>
      <c r="K202" s="126"/>
      <c r="L202" s="126"/>
      <c r="M202" s="126"/>
      <c r="N202" s="126"/>
      <c r="O202" s="126"/>
      <c r="P202" s="126"/>
      <c r="Q202" s="126"/>
      <c r="R202" s="126"/>
      <c r="S202" s="126"/>
      <c r="T202" s="126"/>
      <c r="U202" s="126"/>
      <c r="V202" s="126"/>
      <c r="W202" s="126"/>
      <c r="X202" s="126"/>
      <c r="Y202" s="126"/>
      <c r="Z202" s="126"/>
    </row>
    <row r="203" spans="1:26" ht="18" customHeight="1">
      <c r="A203" s="126"/>
      <c r="B203" s="126"/>
      <c r="C203" s="126"/>
      <c r="D203" s="126"/>
      <c r="E203" s="126"/>
      <c r="F203" s="126"/>
      <c r="G203" s="126"/>
      <c r="H203" s="126"/>
      <c r="I203" s="126"/>
      <c r="J203" s="127"/>
      <c r="K203" s="126"/>
      <c r="L203" s="126"/>
      <c r="M203" s="126"/>
      <c r="N203" s="126"/>
      <c r="O203" s="126"/>
      <c r="P203" s="126"/>
      <c r="Q203" s="126"/>
      <c r="R203" s="126"/>
      <c r="S203" s="126"/>
      <c r="T203" s="126"/>
      <c r="U203" s="126"/>
      <c r="V203" s="126"/>
      <c r="W203" s="126"/>
      <c r="X203" s="126"/>
      <c r="Y203" s="126"/>
      <c r="Z203" s="126"/>
    </row>
    <row r="204" spans="1:26" ht="18" customHeight="1">
      <c r="A204" s="126"/>
      <c r="B204" s="126"/>
      <c r="C204" s="126"/>
      <c r="D204" s="126"/>
      <c r="E204" s="126"/>
      <c r="F204" s="126"/>
      <c r="G204" s="126"/>
      <c r="H204" s="126"/>
      <c r="I204" s="126"/>
      <c r="J204" s="127"/>
      <c r="K204" s="126"/>
      <c r="L204" s="126"/>
      <c r="M204" s="126"/>
      <c r="N204" s="126"/>
      <c r="O204" s="126"/>
      <c r="P204" s="126"/>
      <c r="Q204" s="126"/>
      <c r="R204" s="126"/>
      <c r="S204" s="126"/>
      <c r="T204" s="126"/>
      <c r="U204" s="126"/>
      <c r="V204" s="126"/>
      <c r="W204" s="126"/>
      <c r="X204" s="126"/>
      <c r="Y204" s="126"/>
      <c r="Z204" s="126"/>
    </row>
    <row r="205" spans="1:26" ht="18" customHeight="1">
      <c r="A205" s="126"/>
      <c r="B205" s="126"/>
      <c r="C205" s="126"/>
      <c r="D205" s="126"/>
      <c r="E205" s="126"/>
      <c r="F205" s="126"/>
      <c r="G205" s="126"/>
      <c r="H205" s="126"/>
      <c r="I205" s="126"/>
      <c r="J205" s="127"/>
      <c r="K205" s="126"/>
      <c r="L205" s="126"/>
      <c r="M205" s="126"/>
      <c r="N205" s="126"/>
      <c r="O205" s="126"/>
      <c r="P205" s="126"/>
      <c r="Q205" s="126"/>
      <c r="R205" s="126"/>
      <c r="S205" s="126"/>
      <c r="T205" s="126"/>
      <c r="U205" s="126"/>
      <c r="V205" s="126"/>
      <c r="W205" s="126"/>
      <c r="X205" s="126"/>
      <c r="Y205" s="126"/>
      <c r="Z205" s="126"/>
    </row>
    <row r="206" spans="1:26" ht="18" customHeight="1">
      <c r="A206" s="126"/>
      <c r="B206" s="126"/>
      <c r="C206" s="126"/>
      <c r="D206" s="126"/>
      <c r="E206" s="126"/>
      <c r="F206" s="126"/>
      <c r="G206" s="126"/>
      <c r="H206" s="126"/>
      <c r="I206" s="126"/>
      <c r="J206" s="127"/>
      <c r="K206" s="126"/>
      <c r="L206" s="126"/>
      <c r="M206" s="126"/>
      <c r="N206" s="126"/>
      <c r="O206" s="126"/>
      <c r="P206" s="126"/>
      <c r="Q206" s="126"/>
      <c r="R206" s="126"/>
      <c r="S206" s="126"/>
      <c r="T206" s="126"/>
      <c r="U206" s="126"/>
      <c r="V206" s="126"/>
      <c r="W206" s="126"/>
      <c r="X206" s="126"/>
      <c r="Y206" s="126"/>
      <c r="Z206" s="126"/>
    </row>
    <row r="207" spans="1:26" ht="18" customHeight="1">
      <c r="A207" s="126"/>
      <c r="B207" s="126"/>
      <c r="C207" s="126"/>
      <c r="D207" s="126"/>
      <c r="E207" s="126"/>
      <c r="F207" s="126"/>
      <c r="G207" s="126"/>
      <c r="H207" s="126"/>
      <c r="I207" s="126"/>
      <c r="J207" s="127"/>
      <c r="K207" s="126"/>
      <c r="L207" s="126"/>
      <c r="M207" s="126"/>
      <c r="N207" s="126"/>
      <c r="O207" s="126"/>
      <c r="P207" s="126"/>
      <c r="Q207" s="126"/>
      <c r="R207" s="126"/>
      <c r="S207" s="126"/>
      <c r="T207" s="126"/>
      <c r="U207" s="126"/>
      <c r="V207" s="126"/>
      <c r="W207" s="126"/>
      <c r="X207" s="126"/>
      <c r="Y207" s="126"/>
      <c r="Z207" s="126"/>
    </row>
    <row r="208" spans="1:26" ht="18" customHeight="1">
      <c r="A208" s="126"/>
      <c r="B208" s="126"/>
      <c r="C208" s="126"/>
      <c r="D208" s="126"/>
      <c r="E208" s="126"/>
      <c r="F208" s="126"/>
      <c r="G208" s="126"/>
      <c r="H208" s="126"/>
      <c r="I208" s="126"/>
      <c r="J208" s="127"/>
      <c r="K208" s="126"/>
      <c r="L208" s="126"/>
      <c r="M208" s="126"/>
      <c r="N208" s="126"/>
      <c r="O208" s="126"/>
      <c r="P208" s="126"/>
      <c r="Q208" s="126"/>
      <c r="R208" s="126"/>
      <c r="S208" s="126"/>
      <c r="T208" s="126"/>
      <c r="U208" s="126"/>
      <c r="V208" s="126"/>
      <c r="W208" s="126"/>
      <c r="X208" s="126"/>
      <c r="Y208" s="126"/>
      <c r="Z208" s="126"/>
    </row>
    <row r="209" spans="1:26" ht="18" customHeight="1">
      <c r="A209" s="126"/>
      <c r="B209" s="126"/>
      <c r="C209" s="126"/>
      <c r="D209" s="126"/>
      <c r="E209" s="126"/>
      <c r="F209" s="126"/>
      <c r="G209" s="126"/>
      <c r="H209" s="126"/>
      <c r="I209" s="126"/>
      <c r="J209" s="127"/>
      <c r="K209" s="126"/>
      <c r="L209" s="126"/>
      <c r="M209" s="126"/>
      <c r="N209" s="126"/>
      <c r="O209" s="126"/>
      <c r="P209" s="126"/>
      <c r="Q209" s="126"/>
      <c r="R209" s="126"/>
      <c r="S209" s="126"/>
      <c r="T209" s="126"/>
      <c r="U209" s="126"/>
      <c r="V209" s="126"/>
      <c r="W209" s="126"/>
      <c r="X209" s="126"/>
      <c r="Y209" s="126"/>
      <c r="Z209" s="126"/>
    </row>
    <row r="210" spans="1:26" ht="18" customHeight="1">
      <c r="A210" s="126"/>
      <c r="B210" s="126"/>
      <c r="C210" s="126"/>
      <c r="D210" s="126"/>
      <c r="E210" s="126"/>
      <c r="F210" s="126"/>
      <c r="G210" s="126"/>
      <c r="H210" s="126"/>
      <c r="I210" s="126"/>
      <c r="J210" s="127"/>
      <c r="K210" s="126"/>
      <c r="L210" s="126"/>
      <c r="M210" s="126"/>
      <c r="N210" s="126"/>
      <c r="O210" s="126"/>
      <c r="P210" s="126"/>
      <c r="Q210" s="126"/>
      <c r="R210" s="126"/>
      <c r="S210" s="126"/>
      <c r="T210" s="126"/>
      <c r="U210" s="126"/>
      <c r="V210" s="126"/>
      <c r="W210" s="126"/>
      <c r="X210" s="126"/>
      <c r="Y210" s="126"/>
      <c r="Z210" s="126"/>
    </row>
    <row r="211" spans="1:26" ht="18" customHeight="1">
      <c r="A211" s="126"/>
      <c r="B211" s="126"/>
      <c r="C211" s="126"/>
      <c r="D211" s="126"/>
      <c r="E211" s="126"/>
      <c r="F211" s="126"/>
      <c r="G211" s="126"/>
      <c r="H211" s="126"/>
      <c r="I211" s="126"/>
      <c r="J211" s="127"/>
      <c r="K211" s="126"/>
      <c r="L211" s="126"/>
      <c r="M211" s="126"/>
      <c r="N211" s="126"/>
      <c r="O211" s="126"/>
      <c r="P211" s="126"/>
      <c r="Q211" s="126"/>
      <c r="R211" s="126"/>
      <c r="S211" s="126"/>
      <c r="T211" s="126"/>
      <c r="U211" s="126"/>
      <c r="V211" s="126"/>
      <c r="W211" s="126"/>
      <c r="X211" s="126"/>
      <c r="Y211" s="126"/>
      <c r="Z211" s="126"/>
    </row>
    <row r="212" spans="1:26" ht="18" customHeight="1">
      <c r="A212" s="126"/>
      <c r="B212" s="126"/>
      <c r="C212" s="126"/>
      <c r="D212" s="126"/>
      <c r="E212" s="126"/>
      <c r="F212" s="126"/>
      <c r="G212" s="126"/>
      <c r="H212" s="126"/>
      <c r="I212" s="126"/>
      <c r="J212" s="127"/>
      <c r="K212" s="126"/>
      <c r="L212" s="126"/>
      <c r="M212" s="126"/>
      <c r="N212" s="126"/>
      <c r="O212" s="126"/>
      <c r="P212" s="126"/>
      <c r="Q212" s="126"/>
      <c r="R212" s="126"/>
      <c r="S212" s="126"/>
      <c r="T212" s="126"/>
      <c r="U212" s="126"/>
      <c r="V212" s="126"/>
      <c r="W212" s="126"/>
      <c r="X212" s="126"/>
      <c r="Y212" s="126"/>
      <c r="Z212" s="126"/>
    </row>
    <row r="213" spans="1:26" ht="18" customHeight="1">
      <c r="A213" s="126"/>
      <c r="B213" s="126"/>
      <c r="C213" s="126"/>
      <c r="D213" s="126"/>
      <c r="E213" s="126"/>
      <c r="F213" s="126"/>
      <c r="G213" s="126"/>
      <c r="H213" s="126"/>
      <c r="I213" s="126"/>
      <c r="J213" s="127"/>
      <c r="K213" s="126"/>
      <c r="L213" s="126"/>
      <c r="M213" s="126"/>
      <c r="N213" s="126"/>
      <c r="O213" s="126"/>
      <c r="P213" s="126"/>
      <c r="Q213" s="126"/>
      <c r="R213" s="126"/>
      <c r="S213" s="126"/>
      <c r="T213" s="126"/>
      <c r="U213" s="126"/>
      <c r="V213" s="126"/>
      <c r="W213" s="126"/>
      <c r="X213" s="126"/>
      <c r="Y213" s="126"/>
      <c r="Z213" s="126"/>
    </row>
    <row r="214" spans="1:26" ht="18" customHeight="1">
      <c r="A214" s="126"/>
      <c r="B214" s="126"/>
      <c r="C214" s="126"/>
      <c r="D214" s="126"/>
      <c r="E214" s="126"/>
      <c r="F214" s="126"/>
      <c r="G214" s="126"/>
      <c r="H214" s="126"/>
      <c r="I214" s="126"/>
      <c r="J214" s="127"/>
      <c r="K214" s="126"/>
      <c r="L214" s="126"/>
      <c r="M214" s="126"/>
      <c r="N214" s="126"/>
      <c r="O214" s="126"/>
      <c r="P214" s="126"/>
      <c r="Q214" s="126"/>
      <c r="R214" s="126"/>
      <c r="S214" s="126"/>
      <c r="T214" s="126"/>
      <c r="U214" s="126"/>
      <c r="V214" s="126"/>
      <c r="W214" s="126"/>
      <c r="X214" s="126"/>
      <c r="Y214" s="126"/>
      <c r="Z214" s="126"/>
    </row>
    <row r="215" spans="1:26" ht="18" customHeight="1">
      <c r="A215" s="126"/>
      <c r="B215" s="126"/>
      <c r="C215" s="126"/>
      <c r="D215" s="126"/>
      <c r="E215" s="126"/>
      <c r="F215" s="126"/>
      <c r="G215" s="126"/>
      <c r="H215" s="126"/>
      <c r="I215" s="126"/>
      <c r="J215" s="127"/>
      <c r="K215" s="126"/>
      <c r="L215" s="126"/>
      <c r="M215" s="126"/>
      <c r="N215" s="126"/>
      <c r="O215" s="126"/>
      <c r="P215" s="126"/>
      <c r="Q215" s="126"/>
      <c r="R215" s="126"/>
      <c r="S215" s="126"/>
      <c r="T215" s="126"/>
      <c r="U215" s="126"/>
      <c r="V215" s="126"/>
      <c r="W215" s="126"/>
      <c r="X215" s="126"/>
      <c r="Y215" s="126"/>
      <c r="Z215" s="126"/>
    </row>
    <row r="216" spans="1:26" ht="18" customHeight="1">
      <c r="A216" s="126"/>
      <c r="B216" s="126"/>
      <c r="C216" s="126"/>
      <c r="D216" s="126"/>
      <c r="E216" s="126"/>
      <c r="F216" s="126"/>
      <c r="G216" s="126"/>
      <c r="H216" s="126"/>
      <c r="I216" s="126"/>
      <c r="J216" s="127"/>
      <c r="K216" s="126"/>
      <c r="L216" s="126"/>
      <c r="M216" s="126"/>
      <c r="N216" s="126"/>
      <c r="O216" s="126"/>
      <c r="P216" s="126"/>
      <c r="Q216" s="126"/>
      <c r="R216" s="126"/>
      <c r="S216" s="126"/>
      <c r="T216" s="126"/>
      <c r="U216" s="126"/>
      <c r="V216" s="126"/>
      <c r="W216" s="126"/>
      <c r="X216" s="126"/>
      <c r="Y216" s="126"/>
      <c r="Z216" s="126"/>
    </row>
    <row r="217" spans="1:26" ht="18" customHeight="1">
      <c r="A217" s="126"/>
      <c r="B217" s="126"/>
      <c r="C217" s="126"/>
      <c r="D217" s="126"/>
      <c r="E217" s="126"/>
      <c r="F217" s="126"/>
      <c r="G217" s="126"/>
      <c r="H217" s="126"/>
      <c r="I217" s="126"/>
      <c r="J217" s="127"/>
      <c r="K217" s="126"/>
      <c r="L217" s="126"/>
      <c r="M217" s="126"/>
      <c r="N217" s="126"/>
      <c r="O217" s="126"/>
      <c r="P217" s="126"/>
      <c r="Q217" s="126"/>
      <c r="R217" s="126"/>
      <c r="S217" s="126"/>
      <c r="T217" s="126"/>
      <c r="U217" s="126"/>
      <c r="V217" s="126"/>
      <c r="W217" s="126"/>
      <c r="X217" s="126"/>
      <c r="Y217" s="126"/>
      <c r="Z217" s="126"/>
    </row>
    <row r="218" spans="1:26" ht="18" customHeight="1">
      <c r="A218" s="126"/>
      <c r="B218" s="126"/>
      <c r="C218" s="126"/>
      <c r="D218" s="126"/>
      <c r="E218" s="126"/>
      <c r="F218" s="126"/>
      <c r="G218" s="126"/>
      <c r="H218" s="126"/>
      <c r="I218" s="126"/>
      <c r="J218" s="127"/>
      <c r="K218" s="126"/>
      <c r="L218" s="126"/>
      <c r="M218" s="126"/>
      <c r="N218" s="126"/>
      <c r="O218" s="126"/>
      <c r="P218" s="126"/>
      <c r="Q218" s="126"/>
      <c r="R218" s="126"/>
      <c r="S218" s="126"/>
      <c r="T218" s="126"/>
      <c r="U218" s="126"/>
      <c r="V218" s="126"/>
      <c r="W218" s="126"/>
      <c r="X218" s="126"/>
      <c r="Y218" s="126"/>
      <c r="Z218" s="126"/>
    </row>
    <row r="219" spans="1:26" ht="18" customHeight="1">
      <c r="A219" s="126"/>
      <c r="B219" s="126"/>
      <c r="C219" s="126"/>
      <c r="D219" s="126"/>
      <c r="E219" s="126"/>
      <c r="F219" s="126"/>
      <c r="G219" s="126"/>
      <c r="H219" s="126"/>
      <c r="I219" s="126"/>
      <c r="J219" s="127"/>
      <c r="K219" s="126"/>
      <c r="L219" s="126"/>
      <c r="M219" s="126"/>
      <c r="N219" s="126"/>
      <c r="O219" s="126"/>
      <c r="P219" s="126"/>
      <c r="Q219" s="126"/>
      <c r="R219" s="126"/>
      <c r="S219" s="126"/>
      <c r="T219" s="126"/>
      <c r="U219" s="126"/>
      <c r="V219" s="126"/>
      <c r="W219" s="126"/>
      <c r="X219" s="126"/>
      <c r="Y219" s="126"/>
      <c r="Z219" s="126"/>
    </row>
    <row r="220" spans="1:26" ht="18" customHeight="1">
      <c r="A220" s="126"/>
      <c r="B220" s="126"/>
      <c r="C220" s="126"/>
      <c r="D220" s="126"/>
      <c r="E220" s="126"/>
      <c r="F220" s="126"/>
      <c r="G220" s="126"/>
      <c r="H220" s="126"/>
      <c r="I220" s="126"/>
      <c r="J220" s="127"/>
      <c r="K220" s="126"/>
      <c r="L220" s="126"/>
      <c r="M220" s="126"/>
      <c r="N220" s="126"/>
      <c r="O220" s="126"/>
      <c r="P220" s="126"/>
      <c r="Q220" s="126"/>
      <c r="R220" s="126"/>
      <c r="S220" s="126"/>
      <c r="T220" s="126"/>
      <c r="U220" s="126"/>
      <c r="V220" s="126"/>
      <c r="W220" s="126"/>
      <c r="X220" s="126"/>
      <c r="Y220" s="126"/>
      <c r="Z220" s="126"/>
    </row>
    <row r="221" spans="1:26" ht="18" customHeight="1">
      <c r="A221" s="126"/>
      <c r="B221" s="126"/>
      <c r="C221" s="126"/>
      <c r="D221" s="126"/>
      <c r="E221" s="126"/>
      <c r="F221" s="126"/>
      <c r="G221" s="126"/>
      <c r="H221" s="126"/>
      <c r="I221" s="126"/>
      <c r="J221" s="127"/>
      <c r="K221" s="126"/>
      <c r="L221" s="126"/>
      <c r="M221" s="126"/>
      <c r="N221" s="126"/>
      <c r="O221" s="126"/>
      <c r="P221" s="126"/>
      <c r="Q221" s="126"/>
      <c r="R221" s="126"/>
      <c r="S221" s="126"/>
      <c r="T221" s="126"/>
      <c r="U221" s="126"/>
      <c r="V221" s="126"/>
      <c r="W221" s="126"/>
      <c r="X221" s="126"/>
      <c r="Y221" s="126"/>
      <c r="Z221" s="126"/>
    </row>
    <row r="222" spans="1:26" ht="18" customHeight="1">
      <c r="A222" s="126"/>
      <c r="B222" s="126"/>
      <c r="C222" s="126"/>
      <c r="D222" s="126"/>
      <c r="E222" s="126"/>
      <c r="F222" s="126"/>
      <c r="G222" s="126"/>
      <c r="H222" s="126"/>
      <c r="I222" s="126"/>
      <c r="J222" s="127"/>
      <c r="K222" s="126"/>
      <c r="L222" s="126"/>
      <c r="M222" s="126"/>
      <c r="N222" s="126"/>
      <c r="O222" s="126"/>
      <c r="P222" s="126"/>
      <c r="Q222" s="126"/>
      <c r="R222" s="126"/>
      <c r="S222" s="126"/>
      <c r="T222" s="126"/>
      <c r="U222" s="126"/>
      <c r="V222" s="126"/>
      <c r="W222" s="126"/>
      <c r="X222" s="126"/>
      <c r="Y222" s="126"/>
      <c r="Z222" s="126"/>
    </row>
    <row r="223" spans="1:26" ht="18" customHeight="1">
      <c r="A223" s="126"/>
      <c r="B223" s="126"/>
      <c r="C223" s="126"/>
      <c r="D223" s="126"/>
      <c r="E223" s="126"/>
      <c r="F223" s="126"/>
      <c r="G223" s="126"/>
      <c r="H223" s="126"/>
      <c r="I223" s="126"/>
      <c r="J223" s="127"/>
      <c r="K223" s="126"/>
      <c r="L223" s="126"/>
      <c r="M223" s="126"/>
      <c r="N223" s="126"/>
      <c r="O223" s="126"/>
      <c r="P223" s="126"/>
      <c r="Q223" s="126"/>
      <c r="R223" s="126"/>
      <c r="S223" s="126"/>
      <c r="T223" s="126"/>
      <c r="U223" s="126"/>
      <c r="V223" s="126"/>
      <c r="W223" s="126"/>
      <c r="X223" s="126"/>
      <c r="Y223" s="126"/>
      <c r="Z223" s="126"/>
    </row>
    <row r="224" spans="1:26" ht="18" customHeight="1">
      <c r="A224" s="126"/>
      <c r="B224" s="126"/>
      <c r="C224" s="126"/>
      <c r="D224" s="126"/>
      <c r="E224" s="126"/>
      <c r="F224" s="126"/>
      <c r="G224" s="126"/>
      <c r="H224" s="126"/>
      <c r="I224" s="126"/>
      <c r="J224" s="127"/>
      <c r="K224" s="126"/>
      <c r="L224" s="126"/>
      <c r="M224" s="126"/>
      <c r="N224" s="126"/>
      <c r="O224" s="126"/>
      <c r="P224" s="126"/>
      <c r="Q224" s="126"/>
      <c r="R224" s="126"/>
      <c r="S224" s="126"/>
      <c r="T224" s="126"/>
      <c r="U224" s="126"/>
      <c r="V224" s="126"/>
      <c r="W224" s="126"/>
      <c r="X224" s="126"/>
      <c r="Y224" s="126"/>
      <c r="Z224" s="126"/>
    </row>
    <row r="225" spans="1:26" ht="18" customHeight="1">
      <c r="A225" s="126"/>
      <c r="B225" s="126"/>
      <c r="C225" s="126"/>
      <c r="D225" s="126"/>
      <c r="E225" s="126"/>
      <c r="F225" s="126"/>
      <c r="G225" s="126"/>
      <c r="H225" s="126"/>
      <c r="I225" s="126"/>
      <c r="J225" s="127"/>
      <c r="K225" s="126"/>
      <c r="L225" s="126"/>
      <c r="M225" s="126"/>
      <c r="N225" s="126"/>
      <c r="O225" s="126"/>
      <c r="P225" s="126"/>
      <c r="Q225" s="126"/>
      <c r="R225" s="126"/>
      <c r="S225" s="126"/>
      <c r="T225" s="126"/>
      <c r="U225" s="126"/>
      <c r="V225" s="126"/>
      <c r="W225" s="126"/>
      <c r="X225" s="126"/>
      <c r="Y225" s="126"/>
      <c r="Z225" s="126"/>
    </row>
    <row r="226" spans="1:26" ht="18" customHeight="1">
      <c r="A226" s="126"/>
      <c r="B226" s="126"/>
      <c r="C226" s="126"/>
      <c r="D226" s="126"/>
      <c r="E226" s="126"/>
      <c r="F226" s="126"/>
      <c r="G226" s="126"/>
      <c r="H226" s="126"/>
      <c r="I226" s="126"/>
      <c r="J226" s="127"/>
      <c r="K226" s="126"/>
      <c r="L226" s="126"/>
      <c r="M226" s="126"/>
      <c r="N226" s="126"/>
      <c r="O226" s="126"/>
      <c r="P226" s="126"/>
      <c r="Q226" s="126"/>
      <c r="R226" s="126"/>
      <c r="S226" s="126"/>
      <c r="T226" s="126"/>
      <c r="U226" s="126"/>
      <c r="V226" s="126"/>
      <c r="W226" s="126"/>
      <c r="X226" s="126"/>
      <c r="Y226" s="126"/>
      <c r="Z226" s="126"/>
    </row>
    <row r="227" spans="1:26" ht="18" customHeight="1">
      <c r="A227" s="126"/>
      <c r="B227" s="126"/>
      <c r="C227" s="126"/>
      <c r="D227" s="126"/>
      <c r="E227" s="126"/>
      <c r="F227" s="126"/>
      <c r="G227" s="126"/>
      <c r="H227" s="126"/>
      <c r="I227" s="126"/>
      <c r="J227" s="127"/>
      <c r="K227" s="126"/>
      <c r="L227" s="126"/>
      <c r="M227" s="126"/>
      <c r="N227" s="126"/>
      <c r="O227" s="126"/>
      <c r="P227" s="126"/>
      <c r="Q227" s="126"/>
      <c r="R227" s="126"/>
      <c r="S227" s="126"/>
      <c r="T227" s="126"/>
      <c r="U227" s="126"/>
      <c r="V227" s="126"/>
      <c r="W227" s="126"/>
      <c r="X227" s="126"/>
      <c r="Y227" s="126"/>
      <c r="Z227" s="126"/>
    </row>
    <row r="228" spans="1:26" ht="18" customHeight="1">
      <c r="A228" s="126"/>
      <c r="B228" s="126"/>
      <c r="C228" s="126"/>
      <c r="D228" s="126"/>
      <c r="E228" s="126"/>
      <c r="F228" s="126"/>
      <c r="G228" s="126"/>
      <c r="H228" s="126"/>
      <c r="I228" s="126"/>
      <c r="J228" s="127"/>
      <c r="K228" s="126"/>
      <c r="L228" s="126"/>
      <c r="M228" s="126"/>
      <c r="N228" s="126"/>
      <c r="O228" s="126"/>
      <c r="P228" s="126"/>
      <c r="Q228" s="126"/>
      <c r="R228" s="126"/>
      <c r="S228" s="126"/>
      <c r="T228" s="126"/>
      <c r="U228" s="126"/>
      <c r="V228" s="126"/>
      <c r="W228" s="126"/>
      <c r="X228" s="126"/>
      <c r="Y228" s="126"/>
      <c r="Z228" s="126"/>
    </row>
    <row r="229" spans="1:26" ht="18" customHeight="1">
      <c r="A229" s="126"/>
      <c r="B229" s="126"/>
      <c r="C229" s="126"/>
      <c r="D229" s="126"/>
      <c r="E229" s="126"/>
      <c r="F229" s="126"/>
      <c r="G229" s="126"/>
      <c r="H229" s="126"/>
      <c r="I229" s="126"/>
      <c r="J229" s="127"/>
      <c r="K229" s="126"/>
      <c r="L229" s="126"/>
      <c r="M229" s="126"/>
      <c r="N229" s="126"/>
      <c r="O229" s="126"/>
      <c r="P229" s="126"/>
      <c r="Q229" s="126"/>
      <c r="R229" s="126"/>
      <c r="S229" s="126"/>
      <c r="T229" s="126"/>
      <c r="U229" s="126"/>
      <c r="V229" s="126"/>
      <c r="W229" s="126"/>
      <c r="X229" s="126"/>
      <c r="Y229" s="126"/>
      <c r="Z229" s="126"/>
    </row>
    <row r="230" spans="1:26" ht="18" customHeight="1">
      <c r="A230" s="126"/>
      <c r="B230" s="126"/>
      <c r="C230" s="126"/>
      <c r="D230" s="126"/>
      <c r="E230" s="126"/>
      <c r="F230" s="126"/>
      <c r="G230" s="126"/>
      <c r="H230" s="126"/>
      <c r="I230" s="126"/>
      <c r="J230" s="127"/>
      <c r="K230" s="126"/>
      <c r="L230" s="126"/>
      <c r="M230" s="126"/>
      <c r="N230" s="126"/>
      <c r="O230" s="126"/>
      <c r="P230" s="126"/>
      <c r="Q230" s="126"/>
      <c r="R230" s="126"/>
      <c r="S230" s="126"/>
      <c r="T230" s="126"/>
      <c r="U230" s="126"/>
      <c r="V230" s="126"/>
      <c r="W230" s="126"/>
      <c r="X230" s="126"/>
      <c r="Y230" s="126"/>
      <c r="Z230" s="126"/>
    </row>
    <row r="231" spans="1:26" ht="18" customHeight="1">
      <c r="A231" s="126"/>
      <c r="B231" s="126"/>
      <c r="C231" s="126"/>
      <c r="D231" s="126"/>
      <c r="E231" s="126"/>
      <c r="F231" s="126"/>
      <c r="G231" s="126"/>
      <c r="H231" s="126"/>
      <c r="I231" s="126"/>
      <c r="J231" s="127"/>
      <c r="K231" s="126"/>
      <c r="L231" s="126"/>
      <c r="M231" s="126"/>
      <c r="N231" s="126"/>
      <c r="O231" s="126"/>
      <c r="P231" s="126"/>
      <c r="Q231" s="126"/>
      <c r="R231" s="126"/>
      <c r="S231" s="126"/>
      <c r="T231" s="126"/>
      <c r="U231" s="126"/>
      <c r="V231" s="126"/>
      <c r="W231" s="126"/>
      <c r="X231" s="126"/>
      <c r="Y231" s="126"/>
      <c r="Z231" s="126"/>
    </row>
    <row r="232" spans="1:26" ht="18" customHeight="1">
      <c r="A232" s="126"/>
      <c r="B232" s="126"/>
      <c r="C232" s="126"/>
      <c r="D232" s="126"/>
      <c r="E232" s="126"/>
      <c r="F232" s="126"/>
      <c r="G232" s="126"/>
      <c r="H232" s="126"/>
      <c r="I232" s="126"/>
      <c r="J232" s="127"/>
      <c r="K232" s="126"/>
      <c r="L232" s="126"/>
      <c r="M232" s="126"/>
      <c r="N232" s="126"/>
      <c r="O232" s="126"/>
      <c r="P232" s="126"/>
      <c r="Q232" s="126"/>
      <c r="R232" s="126"/>
      <c r="S232" s="126"/>
      <c r="T232" s="126"/>
      <c r="U232" s="126"/>
      <c r="V232" s="126"/>
      <c r="W232" s="126"/>
      <c r="X232" s="126"/>
      <c r="Y232" s="126"/>
      <c r="Z232" s="126"/>
    </row>
    <row r="233" spans="1:26" ht="18" customHeight="1">
      <c r="A233" s="126"/>
      <c r="B233" s="126"/>
      <c r="C233" s="126"/>
      <c r="D233" s="126"/>
      <c r="E233" s="126"/>
      <c r="F233" s="126"/>
      <c r="G233" s="126"/>
      <c r="H233" s="126"/>
      <c r="I233" s="126"/>
      <c r="J233" s="127"/>
      <c r="K233" s="126"/>
      <c r="L233" s="126"/>
      <c r="M233" s="126"/>
      <c r="N233" s="126"/>
      <c r="O233" s="126"/>
      <c r="P233" s="126"/>
      <c r="Q233" s="126"/>
      <c r="R233" s="126"/>
      <c r="S233" s="126"/>
      <c r="T233" s="126"/>
      <c r="U233" s="126"/>
      <c r="V233" s="126"/>
      <c r="W233" s="126"/>
      <c r="X233" s="126"/>
      <c r="Y233" s="126"/>
      <c r="Z233" s="126"/>
    </row>
    <row r="234" spans="1:26" ht="18" customHeight="1">
      <c r="A234" s="126"/>
      <c r="B234" s="126"/>
      <c r="C234" s="126"/>
      <c r="D234" s="126"/>
      <c r="E234" s="126"/>
      <c r="F234" s="126"/>
      <c r="G234" s="126"/>
      <c r="H234" s="126"/>
      <c r="I234" s="126"/>
      <c r="J234" s="127"/>
      <c r="K234" s="126"/>
      <c r="L234" s="126"/>
      <c r="M234" s="126"/>
      <c r="N234" s="126"/>
      <c r="O234" s="126"/>
      <c r="P234" s="126"/>
      <c r="Q234" s="126"/>
      <c r="R234" s="126"/>
      <c r="S234" s="126"/>
      <c r="T234" s="126"/>
      <c r="U234" s="126"/>
      <c r="V234" s="126"/>
      <c r="W234" s="126"/>
      <c r="X234" s="126"/>
      <c r="Y234" s="126"/>
      <c r="Z234" s="126"/>
    </row>
    <row r="235" spans="1:26" ht="18" customHeight="1">
      <c r="A235" s="126"/>
      <c r="B235" s="126"/>
      <c r="C235" s="126"/>
      <c r="D235" s="126"/>
      <c r="E235" s="126"/>
      <c r="F235" s="126"/>
      <c r="G235" s="126"/>
      <c r="H235" s="126"/>
      <c r="I235" s="126"/>
      <c r="J235" s="127"/>
      <c r="K235" s="126"/>
      <c r="L235" s="126"/>
      <c r="M235" s="126"/>
      <c r="N235" s="126"/>
      <c r="O235" s="126"/>
      <c r="P235" s="126"/>
      <c r="Q235" s="126"/>
      <c r="R235" s="126"/>
      <c r="S235" s="126"/>
      <c r="T235" s="126"/>
      <c r="U235" s="126"/>
      <c r="V235" s="126"/>
      <c r="W235" s="126"/>
      <c r="X235" s="126"/>
      <c r="Y235" s="126"/>
      <c r="Z235" s="126"/>
    </row>
    <row r="236" spans="1:26" ht="18" customHeight="1">
      <c r="A236" s="126"/>
      <c r="B236" s="126"/>
      <c r="C236" s="126"/>
      <c r="D236" s="126"/>
      <c r="E236" s="126"/>
      <c r="F236" s="126"/>
      <c r="G236" s="126"/>
      <c r="H236" s="126"/>
      <c r="I236" s="126"/>
      <c r="J236" s="127"/>
      <c r="K236" s="126"/>
      <c r="L236" s="126"/>
      <c r="M236" s="126"/>
      <c r="N236" s="126"/>
      <c r="O236" s="126"/>
      <c r="P236" s="126"/>
      <c r="Q236" s="126"/>
      <c r="R236" s="126"/>
      <c r="S236" s="126"/>
      <c r="T236" s="126"/>
      <c r="U236" s="126"/>
      <c r="V236" s="126"/>
      <c r="W236" s="126"/>
      <c r="X236" s="126"/>
      <c r="Y236" s="126"/>
      <c r="Z236" s="126"/>
    </row>
    <row r="237" spans="1:26" ht="18" customHeight="1">
      <c r="A237" s="126"/>
      <c r="B237" s="126"/>
      <c r="C237" s="126"/>
      <c r="D237" s="126"/>
      <c r="E237" s="126"/>
      <c r="F237" s="126"/>
      <c r="G237" s="126"/>
      <c r="H237" s="126"/>
      <c r="I237" s="126"/>
      <c r="J237" s="127"/>
      <c r="K237" s="126"/>
      <c r="L237" s="126"/>
      <c r="M237" s="126"/>
      <c r="N237" s="126"/>
      <c r="O237" s="126"/>
      <c r="P237" s="126"/>
      <c r="Q237" s="126"/>
      <c r="R237" s="126"/>
      <c r="S237" s="126"/>
      <c r="T237" s="126"/>
      <c r="U237" s="126"/>
      <c r="V237" s="126"/>
      <c r="W237" s="126"/>
      <c r="X237" s="126"/>
      <c r="Y237" s="126"/>
      <c r="Z237" s="126"/>
    </row>
    <row r="238" spans="1:26" ht="18" customHeight="1">
      <c r="A238" s="126"/>
      <c r="B238" s="126"/>
      <c r="C238" s="126"/>
      <c r="D238" s="126"/>
      <c r="E238" s="126"/>
      <c r="F238" s="126"/>
      <c r="G238" s="126"/>
      <c r="H238" s="126"/>
      <c r="I238" s="126"/>
      <c r="J238" s="127"/>
      <c r="K238" s="126"/>
      <c r="L238" s="126"/>
      <c r="M238" s="126"/>
      <c r="N238" s="126"/>
      <c r="O238" s="126"/>
      <c r="P238" s="126"/>
      <c r="Q238" s="126"/>
      <c r="R238" s="126"/>
      <c r="S238" s="126"/>
      <c r="T238" s="126"/>
      <c r="U238" s="126"/>
      <c r="V238" s="126"/>
      <c r="W238" s="126"/>
      <c r="X238" s="126"/>
      <c r="Y238" s="126"/>
      <c r="Z238" s="126"/>
    </row>
    <row r="239" spans="1:26" ht="18" customHeight="1">
      <c r="A239" s="126"/>
      <c r="B239" s="126"/>
      <c r="C239" s="126"/>
      <c r="D239" s="126"/>
      <c r="E239" s="126"/>
      <c r="F239" s="126"/>
      <c r="G239" s="126"/>
      <c r="H239" s="126"/>
      <c r="I239" s="126"/>
      <c r="J239" s="127"/>
      <c r="K239" s="126"/>
      <c r="L239" s="126"/>
      <c r="M239" s="126"/>
      <c r="N239" s="126"/>
      <c r="O239" s="126"/>
      <c r="P239" s="126"/>
      <c r="Q239" s="126"/>
      <c r="R239" s="126"/>
      <c r="S239" s="126"/>
      <c r="T239" s="126"/>
      <c r="U239" s="126"/>
      <c r="V239" s="126"/>
      <c r="W239" s="126"/>
      <c r="X239" s="126"/>
      <c r="Y239" s="126"/>
      <c r="Z239" s="126"/>
    </row>
    <row r="240" spans="1:26" ht="18" customHeight="1">
      <c r="A240" s="126"/>
      <c r="B240" s="126"/>
      <c r="C240" s="126"/>
      <c r="D240" s="126"/>
      <c r="E240" s="126"/>
      <c r="F240" s="126"/>
      <c r="G240" s="126"/>
      <c r="H240" s="126"/>
      <c r="I240" s="126"/>
      <c r="J240" s="127"/>
      <c r="K240" s="126"/>
      <c r="L240" s="126"/>
      <c r="M240" s="126"/>
      <c r="N240" s="126"/>
      <c r="O240" s="126"/>
      <c r="P240" s="126"/>
      <c r="Q240" s="126"/>
      <c r="R240" s="126"/>
      <c r="S240" s="126"/>
      <c r="T240" s="126"/>
      <c r="U240" s="126"/>
      <c r="V240" s="126"/>
      <c r="W240" s="126"/>
      <c r="X240" s="126"/>
      <c r="Y240" s="126"/>
      <c r="Z240" s="126"/>
    </row>
    <row r="241" spans="1:26" ht="18" customHeight="1">
      <c r="A241" s="126"/>
      <c r="B241" s="126"/>
      <c r="C241" s="126"/>
      <c r="D241" s="126"/>
      <c r="E241" s="126"/>
      <c r="F241" s="126"/>
      <c r="G241" s="126"/>
      <c r="H241" s="126"/>
      <c r="I241" s="126"/>
      <c r="J241" s="127"/>
      <c r="K241" s="126"/>
      <c r="L241" s="126"/>
      <c r="M241" s="126"/>
      <c r="N241" s="126"/>
      <c r="O241" s="126"/>
      <c r="P241" s="126"/>
      <c r="Q241" s="126"/>
      <c r="R241" s="126"/>
      <c r="S241" s="126"/>
      <c r="T241" s="126"/>
      <c r="U241" s="126"/>
      <c r="V241" s="126"/>
      <c r="W241" s="126"/>
      <c r="X241" s="126"/>
      <c r="Y241" s="126"/>
      <c r="Z241" s="126"/>
    </row>
    <row r="242" spans="1:26" ht="18" customHeight="1">
      <c r="A242" s="126"/>
      <c r="B242" s="126"/>
      <c r="C242" s="126"/>
      <c r="D242" s="126"/>
      <c r="E242" s="126"/>
      <c r="F242" s="126"/>
      <c r="G242" s="126"/>
      <c r="H242" s="126"/>
      <c r="I242" s="126"/>
      <c r="J242" s="127"/>
      <c r="K242" s="126"/>
      <c r="L242" s="126"/>
      <c r="M242" s="126"/>
      <c r="N242" s="126"/>
      <c r="O242" s="126"/>
      <c r="P242" s="126"/>
      <c r="Q242" s="126"/>
      <c r="R242" s="126"/>
      <c r="S242" s="126"/>
      <c r="T242" s="126"/>
      <c r="U242" s="126"/>
      <c r="V242" s="126"/>
      <c r="W242" s="126"/>
      <c r="X242" s="126"/>
      <c r="Y242" s="126"/>
      <c r="Z242" s="126"/>
    </row>
    <row r="243" spans="1:26" ht="18" customHeight="1">
      <c r="A243" s="126"/>
      <c r="B243" s="126"/>
      <c r="C243" s="126"/>
      <c r="D243" s="126"/>
      <c r="E243" s="126"/>
      <c r="F243" s="126"/>
      <c r="G243" s="126"/>
      <c r="H243" s="126"/>
      <c r="I243" s="126"/>
      <c r="J243" s="127"/>
      <c r="K243" s="126"/>
      <c r="L243" s="126"/>
      <c r="M243" s="126"/>
      <c r="N243" s="126"/>
      <c r="O243" s="126"/>
      <c r="P243" s="126"/>
      <c r="Q243" s="126"/>
      <c r="R243" s="126"/>
      <c r="S243" s="126"/>
      <c r="T243" s="126"/>
      <c r="U243" s="126"/>
      <c r="V243" s="126"/>
      <c r="W243" s="126"/>
      <c r="X243" s="126"/>
      <c r="Y243" s="126"/>
      <c r="Z243" s="126"/>
    </row>
    <row r="244" spans="1:26" ht="18" customHeight="1">
      <c r="A244" s="126"/>
      <c r="B244" s="126"/>
      <c r="C244" s="126"/>
      <c r="D244" s="126"/>
      <c r="E244" s="126"/>
      <c r="F244" s="126"/>
      <c r="G244" s="126"/>
      <c r="H244" s="126"/>
      <c r="I244" s="126"/>
      <c r="J244" s="127"/>
      <c r="K244" s="126"/>
      <c r="L244" s="126"/>
      <c r="M244" s="126"/>
      <c r="N244" s="126"/>
      <c r="O244" s="126"/>
      <c r="P244" s="126"/>
      <c r="Q244" s="126"/>
      <c r="R244" s="126"/>
      <c r="S244" s="126"/>
      <c r="T244" s="126"/>
      <c r="U244" s="126"/>
      <c r="V244" s="126"/>
      <c r="W244" s="126"/>
      <c r="X244" s="126"/>
      <c r="Y244" s="126"/>
      <c r="Z244" s="126"/>
    </row>
    <row r="245" spans="1:26" ht="18" customHeight="1">
      <c r="A245" s="126"/>
      <c r="B245" s="126"/>
      <c r="C245" s="126"/>
      <c r="D245" s="126"/>
      <c r="E245" s="126"/>
      <c r="F245" s="126"/>
      <c r="G245" s="126"/>
      <c r="H245" s="126"/>
      <c r="I245" s="126"/>
      <c r="J245" s="127"/>
      <c r="K245" s="126"/>
      <c r="L245" s="126"/>
      <c r="M245" s="126"/>
      <c r="N245" s="126"/>
      <c r="O245" s="126"/>
      <c r="P245" s="126"/>
      <c r="Q245" s="126"/>
      <c r="R245" s="126"/>
      <c r="S245" s="126"/>
      <c r="T245" s="126"/>
      <c r="U245" s="126"/>
      <c r="V245" s="126"/>
      <c r="W245" s="126"/>
      <c r="X245" s="126"/>
      <c r="Y245" s="126"/>
      <c r="Z245" s="126"/>
    </row>
    <row r="246" spans="1:26" ht="18" customHeight="1">
      <c r="A246" s="126"/>
      <c r="B246" s="126"/>
      <c r="C246" s="126"/>
      <c r="D246" s="126"/>
      <c r="E246" s="126"/>
      <c r="F246" s="126"/>
      <c r="G246" s="126"/>
      <c r="H246" s="126"/>
      <c r="I246" s="126"/>
      <c r="J246" s="127"/>
      <c r="K246" s="126"/>
      <c r="L246" s="126"/>
      <c r="M246" s="126"/>
      <c r="N246" s="126"/>
      <c r="O246" s="126"/>
      <c r="P246" s="126"/>
      <c r="Q246" s="126"/>
      <c r="R246" s="126"/>
      <c r="S246" s="126"/>
      <c r="T246" s="126"/>
      <c r="U246" s="126"/>
      <c r="V246" s="126"/>
      <c r="W246" s="126"/>
      <c r="X246" s="126"/>
      <c r="Y246" s="126"/>
      <c r="Z246" s="126"/>
    </row>
    <row r="247" spans="1:26" ht="18" customHeight="1">
      <c r="A247" s="126"/>
      <c r="B247" s="126"/>
      <c r="C247" s="126"/>
      <c r="D247" s="126"/>
      <c r="E247" s="126"/>
      <c r="F247" s="126"/>
      <c r="G247" s="126"/>
      <c r="H247" s="126"/>
      <c r="I247" s="126"/>
      <c r="J247" s="127"/>
      <c r="K247" s="126"/>
      <c r="L247" s="126"/>
      <c r="M247" s="126"/>
      <c r="N247" s="126"/>
      <c r="O247" s="126"/>
      <c r="P247" s="126"/>
      <c r="Q247" s="126"/>
      <c r="R247" s="126"/>
      <c r="S247" s="126"/>
      <c r="T247" s="126"/>
      <c r="U247" s="126"/>
      <c r="V247" s="126"/>
      <c r="W247" s="126"/>
      <c r="X247" s="126"/>
      <c r="Y247" s="126"/>
      <c r="Z247" s="126"/>
    </row>
    <row r="248" spans="1:26" ht="18" customHeight="1">
      <c r="A248" s="126"/>
      <c r="B248" s="126"/>
      <c r="C248" s="126"/>
      <c r="D248" s="126"/>
      <c r="E248" s="126"/>
      <c r="F248" s="126"/>
      <c r="G248" s="126"/>
      <c r="H248" s="126"/>
      <c r="I248" s="126"/>
      <c r="J248" s="127"/>
      <c r="K248" s="126"/>
      <c r="L248" s="126"/>
      <c r="M248" s="126"/>
      <c r="N248" s="126"/>
      <c r="O248" s="126"/>
      <c r="P248" s="126"/>
      <c r="Q248" s="126"/>
      <c r="R248" s="126"/>
      <c r="S248" s="126"/>
      <c r="T248" s="126"/>
      <c r="U248" s="126"/>
      <c r="V248" s="126"/>
      <c r="W248" s="126"/>
      <c r="X248" s="126"/>
      <c r="Y248" s="126"/>
      <c r="Z248" s="126"/>
    </row>
    <row r="249" spans="1:26" ht="18" customHeight="1">
      <c r="A249" s="126"/>
      <c r="B249" s="126"/>
      <c r="C249" s="126"/>
      <c r="D249" s="126"/>
      <c r="E249" s="126"/>
      <c r="F249" s="126"/>
      <c r="G249" s="126"/>
      <c r="H249" s="126"/>
      <c r="I249" s="126"/>
      <c r="J249" s="127"/>
      <c r="K249" s="126"/>
      <c r="L249" s="126"/>
      <c r="M249" s="126"/>
      <c r="N249" s="126"/>
      <c r="O249" s="126"/>
      <c r="P249" s="126"/>
      <c r="Q249" s="126"/>
      <c r="R249" s="126"/>
      <c r="S249" s="126"/>
      <c r="T249" s="126"/>
      <c r="U249" s="126"/>
      <c r="V249" s="126"/>
      <c r="W249" s="126"/>
      <c r="X249" s="126"/>
      <c r="Y249" s="126"/>
      <c r="Z249" s="126"/>
    </row>
    <row r="250" spans="1:26" ht="18" customHeight="1">
      <c r="A250" s="126"/>
      <c r="B250" s="126"/>
      <c r="C250" s="126"/>
      <c r="D250" s="126"/>
      <c r="E250" s="126"/>
      <c r="F250" s="126"/>
      <c r="G250" s="126"/>
      <c r="H250" s="126"/>
      <c r="I250" s="126"/>
      <c r="J250" s="127"/>
      <c r="K250" s="126"/>
      <c r="L250" s="126"/>
      <c r="M250" s="126"/>
      <c r="N250" s="126"/>
      <c r="O250" s="126"/>
      <c r="P250" s="126"/>
      <c r="Q250" s="126"/>
      <c r="R250" s="126"/>
      <c r="S250" s="126"/>
      <c r="T250" s="126"/>
      <c r="U250" s="126"/>
      <c r="V250" s="126"/>
      <c r="W250" s="126"/>
      <c r="X250" s="126"/>
      <c r="Y250" s="126"/>
      <c r="Z250" s="126"/>
    </row>
    <row r="251" spans="1:26" ht="18" customHeight="1">
      <c r="A251" s="126"/>
      <c r="B251" s="126"/>
      <c r="C251" s="126"/>
      <c r="D251" s="126"/>
      <c r="E251" s="126"/>
      <c r="F251" s="126"/>
      <c r="G251" s="126"/>
      <c r="H251" s="126"/>
      <c r="I251" s="126"/>
      <c r="J251" s="127"/>
      <c r="K251" s="126"/>
      <c r="L251" s="126"/>
      <c r="M251" s="126"/>
      <c r="N251" s="126"/>
      <c r="O251" s="126"/>
      <c r="P251" s="126"/>
      <c r="Q251" s="126"/>
      <c r="R251" s="126"/>
      <c r="S251" s="126"/>
      <c r="T251" s="126"/>
      <c r="U251" s="126"/>
      <c r="V251" s="126"/>
      <c r="W251" s="126"/>
      <c r="X251" s="126"/>
      <c r="Y251" s="126"/>
      <c r="Z251" s="126"/>
    </row>
    <row r="252" spans="1:26" ht="18" customHeight="1">
      <c r="A252" s="126"/>
      <c r="B252" s="126"/>
      <c r="C252" s="126"/>
      <c r="D252" s="126"/>
      <c r="E252" s="126"/>
      <c r="F252" s="126"/>
      <c r="G252" s="126"/>
      <c r="H252" s="126"/>
      <c r="I252" s="126"/>
      <c r="J252" s="127"/>
      <c r="K252" s="126"/>
      <c r="L252" s="126"/>
      <c r="M252" s="126"/>
      <c r="N252" s="126"/>
      <c r="O252" s="126"/>
      <c r="P252" s="126"/>
      <c r="Q252" s="126"/>
      <c r="R252" s="126"/>
      <c r="S252" s="126"/>
      <c r="T252" s="126"/>
      <c r="U252" s="126"/>
      <c r="V252" s="126"/>
      <c r="W252" s="126"/>
      <c r="X252" s="126"/>
      <c r="Y252" s="126"/>
      <c r="Z252" s="126"/>
    </row>
    <row r="253" spans="1:26" ht="18" customHeight="1">
      <c r="A253" s="126"/>
      <c r="B253" s="126"/>
      <c r="C253" s="126"/>
      <c r="D253" s="126"/>
      <c r="E253" s="126"/>
      <c r="F253" s="126"/>
      <c r="G253" s="126"/>
      <c r="H253" s="126"/>
      <c r="I253" s="126"/>
      <c r="J253" s="127"/>
      <c r="K253" s="126"/>
      <c r="L253" s="126"/>
      <c r="M253" s="126"/>
      <c r="N253" s="126"/>
      <c r="O253" s="126"/>
      <c r="P253" s="126"/>
      <c r="Q253" s="126"/>
      <c r="R253" s="126"/>
      <c r="S253" s="126"/>
      <c r="T253" s="126"/>
      <c r="U253" s="126"/>
      <c r="V253" s="126"/>
      <c r="W253" s="126"/>
      <c r="X253" s="126"/>
      <c r="Y253" s="126"/>
      <c r="Z253" s="126"/>
    </row>
    <row r="254" spans="1:26" ht="18" customHeight="1">
      <c r="A254" s="126"/>
      <c r="B254" s="126"/>
      <c r="C254" s="126"/>
      <c r="D254" s="126"/>
      <c r="E254" s="126"/>
      <c r="F254" s="126"/>
      <c r="G254" s="126"/>
      <c r="H254" s="126"/>
      <c r="I254" s="126"/>
      <c r="J254" s="127"/>
      <c r="K254" s="126"/>
      <c r="L254" s="126"/>
      <c r="M254" s="126"/>
      <c r="N254" s="126"/>
      <c r="O254" s="126"/>
      <c r="P254" s="126"/>
      <c r="Q254" s="126"/>
      <c r="R254" s="126"/>
      <c r="S254" s="126"/>
      <c r="T254" s="126"/>
      <c r="U254" s="126"/>
      <c r="V254" s="126"/>
      <c r="W254" s="126"/>
      <c r="X254" s="126"/>
      <c r="Y254" s="126"/>
      <c r="Z254" s="126"/>
    </row>
    <row r="255" spans="1:26" ht="18" customHeight="1">
      <c r="A255" s="126"/>
      <c r="B255" s="126"/>
      <c r="C255" s="126"/>
      <c r="D255" s="126"/>
      <c r="E255" s="126"/>
      <c r="F255" s="126"/>
      <c r="G255" s="126"/>
      <c r="H255" s="126"/>
      <c r="I255" s="126"/>
      <c r="J255" s="127"/>
      <c r="K255" s="126"/>
      <c r="L255" s="126"/>
      <c r="M255" s="126"/>
      <c r="N255" s="126"/>
      <c r="O255" s="126"/>
      <c r="P255" s="126"/>
      <c r="Q255" s="126"/>
      <c r="R255" s="126"/>
      <c r="S255" s="126"/>
      <c r="T255" s="126"/>
      <c r="U255" s="126"/>
      <c r="V255" s="126"/>
      <c r="W255" s="126"/>
      <c r="X255" s="126"/>
      <c r="Y255" s="126"/>
      <c r="Z255" s="126"/>
    </row>
    <row r="256" spans="1:26" ht="18" customHeight="1">
      <c r="A256" s="126"/>
      <c r="B256" s="126"/>
      <c r="C256" s="126"/>
      <c r="D256" s="126"/>
      <c r="E256" s="126"/>
      <c r="F256" s="126"/>
      <c r="G256" s="126"/>
      <c r="H256" s="126"/>
      <c r="I256" s="126"/>
      <c r="J256" s="127"/>
      <c r="K256" s="126"/>
      <c r="L256" s="126"/>
      <c r="M256" s="126"/>
      <c r="N256" s="126"/>
      <c r="O256" s="126"/>
      <c r="P256" s="126"/>
      <c r="Q256" s="126"/>
      <c r="R256" s="126"/>
      <c r="S256" s="126"/>
      <c r="T256" s="126"/>
      <c r="U256" s="126"/>
      <c r="V256" s="126"/>
      <c r="W256" s="126"/>
      <c r="X256" s="126"/>
      <c r="Y256" s="126"/>
      <c r="Z256" s="126"/>
    </row>
    <row r="257" spans="1:26" ht="18" customHeight="1">
      <c r="A257" s="126"/>
      <c r="B257" s="126"/>
      <c r="C257" s="126"/>
      <c r="D257" s="126"/>
      <c r="E257" s="126"/>
      <c r="F257" s="126"/>
      <c r="G257" s="126"/>
      <c r="H257" s="126"/>
      <c r="I257" s="126"/>
      <c r="J257" s="127"/>
      <c r="K257" s="126"/>
      <c r="L257" s="126"/>
      <c r="M257" s="126"/>
      <c r="N257" s="126"/>
      <c r="O257" s="126"/>
      <c r="P257" s="126"/>
      <c r="Q257" s="126"/>
      <c r="R257" s="126"/>
      <c r="S257" s="126"/>
      <c r="T257" s="126"/>
      <c r="U257" s="126"/>
      <c r="V257" s="126"/>
      <c r="W257" s="126"/>
      <c r="X257" s="126"/>
      <c r="Y257" s="126"/>
      <c r="Z257" s="126"/>
    </row>
    <row r="258" spans="1:26" ht="18" customHeight="1">
      <c r="A258" s="126"/>
      <c r="B258" s="126"/>
      <c r="C258" s="126"/>
      <c r="D258" s="126"/>
      <c r="E258" s="126"/>
      <c r="F258" s="126"/>
      <c r="G258" s="126"/>
      <c r="H258" s="126"/>
      <c r="I258" s="126"/>
      <c r="J258" s="127"/>
      <c r="K258" s="126"/>
      <c r="L258" s="126"/>
      <c r="M258" s="126"/>
      <c r="N258" s="126"/>
      <c r="O258" s="126"/>
      <c r="P258" s="126"/>
      <c r="Q258" s="126"/>
      <c r="R258" s="126"/>
      <c r="S258" s="126"/>
      <c r="T258" s="126"/>
      <c r="U258" s="126"/>
      <c r="V258" s="126"/>
      <c r="W258" s="126"/>
      <c r="X258" s="126"/>
      <c r="Y258" s="126"/>
      <c r="Z258" s="126"/>
    </row>
    <row r="259" spans="1:26" ht="18" customHeight="1">
      <c r="A259" s="126"/>
      <c r="B259" s="126"/>
      <c r="C259" s="126"/>
      <c r="D259" s="126"/>
      <c r="E259" s="126"/>
      <c r="F259" s="126"/>
      <c r="G259" s="126"/>
      <c r="H259" s="126"/>
      <c r="I259" s="126"/>
      <c r="J259" s="127"/>
      <c r="K259" s="126"/>
      <c r="L259" s="126"/>
      <c r="M259" s="126"/>
      <c r="N259" s="126"/>
      <c r="O259" s="126"/>
      <c r="P259" s="126"/>
      <c r="Q259" s="126"/>
      <c r="R259" s="126"/>
      <c r="S259" s="126"/>
      <c r="T259" s="126"/>
      <c r="U259" s="126"/>
      <c r="V259" s="126"/>
      <c r="W259" s="126"/>
      <c r="X259" s="126"/>
      <c r="Y259" s="126"/>
      <c r="Z259" s="126"/>
    </row>
    <row r="260" spans="1:26" ht="18" customHeight="1">
      <c r="A260" s="126"/>
      <c r="B260" s="126"/>
      <c r="C260" s="126"/>
      <c r="D260" s="126"/>
      <c r="E260" s="126"/>
      <c r="F260" s="126"/>
      <c r="G260" s="126"/>
      <c r="H260" s="126"/>
      <c r="I260" s="126"/>
      <c r="J260" s="127"/>
      <c r="K260" s="126"/>
      <c r="L260" s="126"/>
      <c r="M260" s="126"/>
      <c r="N260" s="126"/>
      <c r="O260" s="126"/>
      <c r="P260" s="126"/>
      <c r="Q260" s="126"/>
      <c r="R260" s="126"/>
      <c r="S260" s="126"/>
      <c r="T260" s="126"/>
      <c r="U260" s="126"/>
      <c r="V260" s="126"/>
      <c r="W260" s="126"/>
      <c r="X260" s="126"/>
      <c r="Y260" s="126"/>
      <c r="Z260" s="126"/>
    </row>
    <row r="261" spans="1:26" ht="18" customHeight="1">
      <c r="A261" s="126"/>
      <c r="B261" s="126"/>
      <c r="C261" s="126"/>
      <c r="D261" s="126"/>
      <c r="E261" s="126"/>
      <c r="F261" s="126"/>
      <c r="G261" s="126"/>
      <c r="H261" s="126"/>
      <c r="I261" s="126"/>
      <c r="J261" s="127"/>
      <c r="K261" s="126"/>
      <c r="L261" s="126"/>
      <c r="M261" s="126"/>
      <c r="N261" s="126"/>
      <c r="O261" s="126"/>
      <c r="P261" s="126"/>
      <c r="Q261" s="126"/>
      <c r="R261" s="126"/>
      <c r="S261" s="126"/>
      <c r="T261" s="126"/>
      <c r="U261" s="126"/>
      <c r="V261" s="126"/>
      <c r="W261" s="126"/>
      <c r="X261" s="126"/>
      <c r="Y261" s="126"/>
      <c r="Z261" s="126"/>
    </row>
    <row r="262" spans="1:26" ht="18" customHeight="1">
      <c r="A262" s="126"/>
      <c r="B262" s="126"/>
      <c r="C262" s="126"/>
      <c r="D262" s="126"/>
      <c r="E262" s="126"/>
      <c r="F262" s="126"/>
      <c r="G262" s="126"/>
      <c r="H262" s="126"/>
      <c r="I262" s="126"/>
      <c r="J262" s="127"/>
      <c r="K262" s="126"/>
      <c r="L262" s="126"/>
      <c r="M262" s="126"/>
      <c r="N262" s="126"/>
      <c r="O262" s="126"/>
      <c r="P262" s="126"/>
      <c r="Q262" s="126"/>
      <c r="R262" s="126"/>
      <c r="S262" s="126"/>
      <c r="T262" s="126"/>
      <c r="U262" s="126"/>
      <c r="V262" s="126"/>
      <c r="W262" s="126"/>
      <c r="X262" s="126"/>
      <c r="Y262" s="126"/>
      <c r="Z262" s="126"/>
    </row>
    <row r="263" spans="1:26" ht="18" customHeight="1">
      <c r="A263" s="126"/>
      <c r="B263" s="126"/>
      <c r="C263" s="126"/>
      <c r="D263" s="126"/>
      <c r="E263" s="126"/>
      <c r="F263" s="126"/>
      <c r="G263" s="126"/>
      <c r="H263" s="126"/>
      <c r="I263" s="126"/>
      <c r="J263" s="127"/>
      <c r="K263" s="126"/>
      <c r="L263" s="126"/>
      <c r="M263" s="126"/>
      <c r="N263" s="126"/>
      <c r="O263" s="126"/>
      <c r="P263" s="126"/>
      <c r="Q263" s="126"/>
      <c r="R263" s="126"/>
      <c r="S263" s="126"/>
      <c r="T263" s="126"/>
      <c r="U263" s="126"/>
      <c r="V263" s="126"/>
      <c r="W263" s="126"/>
      <c r="X263" s="126"/>
      <c r="Y263" s="126"/>
      <c r="Z263" s="126"/>
    </row>
    <row r="264" spans="1:26" ht="18" customHeight="1">
      <c r="A264" s="126"/>
      <c r="B264" s="126"/>
      <c r="C264" s="126"/>
      <c r="D264" s="126"/>
      <c r="E264" s="126"/>
      <c r="F264" s="126"/>
      <c r="G264" s="126"/>
      <c r="H264" s="126"/>
      <c r="I264" s="126"/>
      <c r="J264" s="127"/>
      <c r="K264" s="126"/>
      <c r="L264" s="126"/>
      <c r="M264" s="126"/>
      <c r="N264" s="126"/>
      <c r="O264" s="126"/>
      <c r="P264" s="126"/>
      <c r="Q264" s="126"/>
      <c r="R264" s="126"/>
      <c r="S264" s="126"/>
      <c r="T264" s="126"/>
      <c r="U264" s="126"/>
      <c r="V264" s="126"/>
      <c r="W264" s="126"/>
      <c r="X264" s="126"/>
      <c r="Y264" s="126"/>
      <c r="Z264" s="126"/>
    </row>
    <row r="265" spans="1:26" ht="18" customHeight="1">
      <c r="A265" s="126"/>
      <c r="B265" s="126"/>
      <c r="C265" s="126"/>
      <c r="D265" s="126"/>
      <c r="E265" s="126"/>
      <c r="F265" s="126"/>
      <c r="G265" s="126"/>
      <c r="H265" s="126"/>
      <c r="I265" s="126"/>
      <c r="J265" s="127"/>
      <c r="K265" s="126"/>
      <c r="L265" s="126"/>
      <c r="M265" s="126"/>
      <c r="N265" s="126"/>
      <c r="O265" s="126"/>
      <c r="P265" s="126"/>
      <c r="Q265" s="126"/>
      <c r="R265" s="126"/>
      <c r="S265" s="126"/>
      <c r="T265" s="126"/>
      <c r="U265" s="126"/>
      <c r="V265" s="126"/>
      <c r="W265" s="126"/>
      <c r="X265" s="126"/>
      <c r="Y265" s="126"/>
      <c r="Z265" s="126"/>
    </row>
    <row r="266" spans="1:26" ht="18" customHeight="1">
      <c r="A266" s="126"/>
      <c r="B266" s="126"/>
      <c r="C266" s="126"/>
      <c r="D266" s="126"/>
      <c r="E266" s="126"/>
      <c r="F266" s="126"/>
      <c r="G266" s="126"/>
      <c r="H266" s="126"/>
      <c r="I266" s="126"/>
      <c r="J266" s="127"/>
      <c r="K266" s="126"/>
      <c r="L266" s="126"/>
      <c r="M266" s="126"/>
      <c r="N266" s="126"/>
      <c r="O266" s="126"/>
      <c r="P266" s="126"/>
      <c r="Q266" s="126"/>
      <c r="R266" s="126"/>
      <c r="S266" s="126"/>
      <c r="T266" s="126"/>
      <c r="U266" s="126"/>
      <c r="V266" s="126"/>
      <c r="W266" s="126"/>
      <c r="X266" s="126"/>
      <c r="Y266" s="126"/>
      <c r="Z266" s="126"/>
    </row>
    <row r="267" spans="1:26" ht="18" customHeight="1">
      <c r="A267" s="126"/>
      <c r="B267" s="126"/>
      <c r="C267" s="126"/>
      <c r="D267" s="126"/>
      <c r="E267" s="126"/>
      <c r="F267" s="126"/>
      <c r="G267" s="126"/>
      <c r="H267" s="126"/>
      <c r="I267" s="126"/>
      <c r="J267" s="127"/>
      <c r="K267" s="126"/>
      <c r="L267" s="126"/>
      <c r="M267" s="126"/>
      <c r="N267" s="126"/>
      <c r="O267" s="126"/>
      <c r="P267" s="126"/>
      <c r="Q267" s="126"/>
      <c r="R267" s="126"/>
      <c r="S267" s="126"/>
      <c r="T267" s="126"/>
      <c r="U267" s="126"/>
      <c r="V267" s="126"/>
      <c r="W267" s="126"/>
      <c r="X267" s="126"/>
      <c r="Y267" s="126"/>
      <c r="Z267" s="126"/>
    </row>
    <row r="268" spans="1:26" ht="18" customHeight="1">
      <c r="A268" s="126"/>
      <c r="B268" s="126"/>
      <c r="C268" s="126"/>
      <c r="D268" s="126"/>
      <c r="E268" s="126"/>
      <c r="F268" s="126"/>
      <c r="G268" s="126"/>
      <c r="H268" s="126"/>
      <c r="I268" s="126"/>
      <c r="J268" s="127"/>
      <c r="K268" s="126"/>
      <c r="L268" s="126"/>
      <c r="M268" s="126"/>
      <c r="N268" s="126"/>
      <c r="O268" s="126"/>
      <c r="P268" s="126"/>
      <c r="Q268" s="126"/>
      <c r="R268" s="126"/>
      <c r="S268" s="126"/>
      <c r="T268" s="126"/>
      <c r="U268" s="126"/>
      <c r="V268" s="126"/>
      <c r="W268" s="126"/>
      <c r="X268" s="126"/>
      <c r="Y268" s="126"/>
      <c r="Z268" s="126"/>
    </row>
    <row r="269" spans="1:26" ht="18" customHeight="1">
      <c r="A269" s="126"/>
      <c r="B269" s="126"/>
      <c r="C269" s="126"/>
      <c r="D269" s="126"/>
      <c r="E269" s="126"/>
      <c r="F269" s="126"/>
      <c r="G269" s="126"/>
      <c r="H269" s="126"/>
      <c r="I269" s="126"/>
      <c r="J269" s="127"/>
      <c r="K269" s="126"/>
      <c r="L269" s="126"/>
      <c r="M269" s="126"/>
      <c r="N269" s="126"/>
      <c r="O269" s="126"/>
      <c r="P269" s="126"/>
      <c r="Q269" s="126"/>
      <c r="R269" s="126"/>
      <c r="S269" s="126"/>
      <c r="T269" s="126"/>
      <c r="U269" s="126"/>
      <c r="V269" s="126"/>
      <c r="W269" s="126"/>
      <c r="X269" s="126"/>
      <c r="Y269" s="126"/>
      <c r="Z269" s="126"/>
    </row>
    <row r="270" spans="1:26" ht="18" customHeight="1">
      <c r="A270" s="126"/>
      <c r="B270" s="126"/>
      <c r="C270" s="126"/>
      <c r="D270" s="126"/>
      <c r="E270" s="126"/>
      <c r="F270" s="126"/>
      <c r="G270" s="126"/>
      <c r="H270" s="126"/>
      <c r="I270" s="126"/>
      <c r="J270" s="127"/>
      <c r="K270" s="126"/>
      <c r="L270" s="126"/>
      <c r="M270" s="126"/>
      <c r="N270" s="126"/>
      <c r="O270" s="126"/>
      <c r="P270" s="126"/>
      <c r="Q270" s="126"/>
      <c r="R270" s="126"/>
      <c r="S270" s="126"/>
      <c r="T270" s="126"/>
      <c r="U270" s="126"/>
      <c r="V270" s="126"/>
      <c r="W270" s="126"/>
      <c r="X270" s="126"/>
      <c r="Y270" s="126"/>
      <c r="Z270" s="126"/>
    </row>
    <row r="271" spans="1:26" ht="18" customHeight="1">
      <c r="A271" s="126"/>
      <c r="B271" s="126"/>
      <c r="C271" s="126"/>
      <c r="D271" s="126"/>
      <c r="E271" s="126"/>
      <c r="F271" s="126"/>
      <c r="G271" s="126"/>
      <c r="H271" s="126"/>
      <c r="I271" s="126"/>
      <c r="J271" s="127"/>
      <c r="K271" s="126"/>
      <c r="L271" s="126"/>
      <c r="M271" s="126"/>
      <c r="N271" s="126"/>
      <c r="O271" s="126"/>
      <c r="P271" s="126"/>
      <c r="Q271" s="126"/>
      <c r="R271" s="126"/>
      <c r="S271" s="126"/>
      <c r="T271" s="126"/>
      <c r="U271" s="126"/>
      <c r="V271" s="126"/>
      <c r="W271" s="126"/>
      <c r="X271" s="126"/>
      <c r="Y271" s="126"/>
      <c r="Z271" s="126"/>
    </row>
    <row r="272" spans="1:26" ht="18" customHeight="1">
      <c r="A272" s="126"/>
      <c r="B272" s="126"/>
      <c r="C272" s="126"/>
      <c r="D272" s="126"/>
      <c r="E272" s="126"/>
      <c r="F272" s="126"/>
      <c r="G272" s="126"/>
      <c r="H272" s="126"/>
      <c r="I272" s="126"/>
      <c r="J272" s="127"/>
      <c r="K272" s="126"/>
      <c r="L272" s="126"/>
      <c r="M272" s="126"/>
      <c r="N272" s="126"/>
      <c r="O272" s="126"/>
      <c r="P272" s="126"/>
      <c r="Q272" s="126"/>
      <c r="R272" s="126"/>
      <c r="S272" s="126"/>
      <c r="T272" s="126"/>
      <c r="U272" s="126"/>
      <c r="V272" s="126"/>
      <c r="W272" s="126"/>
      <c r="X272" s="126"/>
      <c r="Y272" s="126"/>
      <c r="Z272" s="126"/>
    </row>
    <row r="273" spans="1:26" ht="18" customHeight="1">
      <c r="A273" s="126"/>
      <c r="B273" s="126"/>
      <c r="C273" s="126"/>
      <c r="D273" s="126"/>
      <c r="E273" s="126"/>
      <c r="F273" s="126"/>
      <c r="G273" s="126"/>
      <c r="H273" s="126"/>
      <c r="I273" s="126"/>
      <c r="J273" s="127"/>
      <c r="K273" s="126"/>
      <c r="L273" s="126"/>
      <c r="M273" s="126"/>
      <c r="N273" s="126"/>
      <c r="O273" s="126"/>
      <c r="P273" s="126"/>
      <c r="Q273" s="126"/>
      <c r="R273" s="126"/>
      <c r="S273" s="126"/>
      <c r="T273" s="126"/>
      <c r="U273" s="126"/>
      <c r="V273" s="126"/>
      <c r="W273" s="126"/>
      <c r="X273" s="126"/>
      <c r="Y273" s="126"/>
      <c r="Z273" s="126"/>
    </row>
    <row r="274" spans="1:26" ht="18" customHeight="1">
      <c r="A274" s="126"/>
      <c r="B274" s="126"/>
      <c r="C274" s="126"/>
      <c r="D274" s="126"/>
      <c r="E274" s="126"/>
      <c r="F274" s="126"/>
      <c r="G274" s="126"/>
      <c r="H274" s="126"/>
      <c r="I274" s="126"/>
      <c r="J274" s="127"/>
      <c r="K274" s="126"/>
      <c r="L274" s="126"/>
      <c r="M274" s="126"/>
      <c r="N274" s="126"/>
      <c r="O274" s="126"/>
      <c r="P274" s="126"/>
      <c r="Q274" s="126"/>
      <c r="R274" s="126"/>
      <c r="S274" s="126"/>
      <c r="T274" s="126"/>
      <c r="U274" s="126"/>
      <c r="V274" s="126"/>
      <c r="W274" s="126"/>
      <c r="X274" s="126"/>
      <c r="Y274" s="126"/>
      <c r="Z274" s="126"/>
    </row>
    <row r="275" spans="1:26" ht="18" customHeight="1">
      <c r="A275" s="126"/>
      <c r="B275" s="126"/>
      <c r="C275" s="126"/>
      <c r="D275" s="126"/>
      <c r="E275" s="126"/>
      <c r="F275" s="126"/>
      <c r="G275" s="126"/>
      <c r="H275" s="126"/>
      <c r="I275" s="126"/>
      <c r="J275" s="127"/>
      <c r="K275" s="126"/>
      <c r="L275" s="126"/>
      <c r="M275" s="126"/>
      <c r="N275" s="126"/>
      <c r="O275" s="126"/>
      <c r="P275" s="126"/>
      <c r="Q275" s="126"/>
      <c r="R275" s="126"/>
      <c r="S275" s="126"/>
      <c r="T275" s="126"/>
      <c r="U275" s="126"/>
      <c r="V275" s="126"/>
      <c r="W275" s="126"/>
      <c r="X275" s="126"/>
      <c r="Y275" s="126"/>
      <c r="Z275" s="126"/>
    </row>
    <row r="276" spans="1:26" ht="18" customHeight="1">
      <c r="A276" s="126"/>
      <c r="B276" s="126"/>
      <c r="C276" s="126"/>
      <c r="D276" s="126"/>
      <c r="E276" s="126"/>
      <c r="F276" s="126"/>
      <c r="G276" s="126"/>
      <c r="H276" s="126"/>
      <c r="I276" s="126"/>
      <c r="J276" s="127"/>
      <c r="K276" s="126"/>
      <c r="L276" s="126"/>
      <c r="M276" s="126"/>
      <c r="N276" s="126"/>
      <c r="O276" s="126"/>
      <c r="P276" s="126"/>
      <c r="Q276" s="126"/>
      <c r="R276" s="126"/>
      <c r="S276" s="126"/>
      <c r="T276" s="126"/>
      <c r="U276" s="126"/>
      <c r="V276" s="126"/>
      <c r="W276" s="126"/>
      <c r="X276" s="126"/>
      <c r="Y276" s="126"/>
      <c r="Z276" s="126"/>
    </row>
    <row r="277" spans="1:26" ht="18" customHeight="1">
      <c r="A277" s="126"/>
      <c r="B277" s="126"/>
      <c r="C277" s="126"/>
      <c r="D277" s="126"/>
      <c r="E277" s="126"/>
      <c r="F277" s="126"/>
      <c r="G277" s="126"/>
      <c r="H277" s="126"/>
      <c r="I277" s="126"/>
      <c r="J277" s="127"/>
      <c r="K277" s="126"/>
      <c r="L277" s="126"/>
      <c r="M277" s="126"/>
      <c r="N277" s="126"/>
      <c r="O277" s="126"/>
      <c r="P277" s="126"/>
      <c r="Q277" s="126"/>
      <c r="R277" s="126"/>
      <c r="S277" s="126"/>
      <c r="T277" s="126"/>
      <c r="U277" s="126"/>
      <c r="V277" s="126"/>
      <c r="W277" s="126"/>
      <c r="X277" s="126"/>
      <c r="Y277" s="126"/>
      <c r="Z277" s="126"/>
    </row>
    <row r="278" spans="1:26" ht="18" customHeight="1">
      <c r="A278" s="126"/>
      <c r="B278" s="126"/>
      <c r="C278" s="126"/>
      <c r="D278" s="126"/>
      <c r="E278" s="126"/>
      <c r="F278" s="126"/>
      <c r="G278" s="126"/>
      <c r="H278" s="126"/>
      <c r="I278" s="126"/>
      <c r="J278" s="127"/>
      <c r="K278" s="126"/>
      <c r="L278" s="126"/>
      <c r="M278" s="126"/>
      <c r="N278" s="126"/>
      <c r="O278" s="126"/>
      <c r="P278" s="126"/>
      <c r="Q278" s="126"/>
      <c r="R278" s="126"/>
      <c r="S278" s="126"/>
      <c r="T278" s="126"/>
      <c r="U278" s="126"/>
      <c r="V278" s="126"/>
      <c r="W278" s="126"/>
      <c r="X278" s="126"/>
      <c r="Y278" s="126"/>
      <c r="Z278" s="126"/>
    </row>
    <row r="279" spans="1:26" ht="18" customHeight="1">
      <c r="A279" s="126"/>
      <c r="B279" s="126"/>
      <c r="C279" s="126"/>
      <c r="D279" s="126"/>
      <c r="E279" s="126"/>
      <c r="F279" s="126"/>
      <c r="G279" s="126"/>
      <c r="H279" s="126"/>
      <c r="I279" s="126"/>
      <c r="J279" s="127"/>
      <c r="K279" s="126"/>
      <c r="L279" s="126"/>
      <c r="M279" s="126"/>
      <c r="N279" s="126"/>
      <c r="O279" s="126"/>
      <c r="P279" s="126"/>
      <c r="Q279" s="126"/>
      <c r="R279" s="126"/>
      <c r="S279" s="126"/>
      <c r="T279" s="126"/>
      <c r="U279" s="126"/>
      <c r="V279" s="126"/>
      <c r="W279" s="126"/>
      <c r="X279" s="126"/>
      <c r="Y279" s="126"/>
      <c r="Z279" s="126"/>
    </row>
    <row r="280" spans="1:26" ht="18" customHeight="1">
      <c r="A280" s="126"/>
      <c r="B280" s="126"/>
      <c r="C280" s="126"/>
      <c r="D280" s="126"/>
      <c r="E280" s="126"/>
      <c r="F280" s="126"/>
      <c r="G280" s="126"/>
      <c r="H280" s="126"/>
      <c r="I280" s="126"/>
      <c r="J280" s="127"/>
      <c r="K280" s="126"/>
      <c r="L280" s="126"/>
      <c r="M280" s="126"/>
      <c r="N280" s="126"/>
      <c r="O280" s="126"/>
      <c r="P280" s="126"/>
      <c r="Q280" s="126"/>
      <c r="R280" s="126"/>
      <c r="S280" s="126"/>
      <c r="T280" s="126"/>
      <c r="U280" s="126"/>
      <c r="V280" s="126"/>
      <c r="W280" s="126"/>
      <c r="X280" s="126"/>
      <c r="Y280" s="126"/>
      <c r="Z280" s="126"/>
    </row>
    <row r="281" spans="1:26" ht="18" customHeight="1">
      <c r="A281" s="126"/>
      <c r="B281" s="126"/>
      <c r="C281" s="126"/>
      <c r="D281" s="126"/>
      <c r="E281" s="126"/>
      <c r="F281" s="126"/>
      <c r="G281" s="126"/>
      <c r="H281" s="126"/>
      <c r="I281" s="126"/>
      <c r="J281" s="127"/>
      <c r="K281" s="126"/>
      <c r="L281" s="126"/>
      <c r="M281" s="126"/>
      <c r="N281" s="126"/>
      <c r="O281" s="126"/>
      <c r="P281" s="126"/>
      <c r="Q281" s="126"/>
      <c r="R281" s="126"/>
      <c r="S281" s="126"/>
      <c r="T281" s="126"/>
      <c r="U281" s="126"/>
      <c r="V281" s="126"/>
      <c r="W281" s="126"/>
      <c r="X281" s="126"/>
      <c r="Y281" s="126"/>
      <c r="Z281" s="126"/>
    </row>
    <row r="282" spans="1:26" ht="18" customHeight="1">
      <c r="A282" s="126"/>
      <c r="B282" s="126"/>
      <c r="C282" s="126"/>
      <c r="D282" s="126"/>
      <c r="E282" s="126"/>
      <c r="F282" s="126"/>
      <c r="G282" s="126"/>
      <c r="H282" s="126"/>
      <c r="I282" s="126"/>
      <c r="J282" s="127"/>
      <c r="K282" s="126"/>
      <c r="L282" s="126"/>
      <c r="M282" s="126"/>
      <c r="N282" s="126"/>
      <c r="O282" s="126"/>
      <c r="P282" s="126"/>
      <c r="Q282" s="126"/>
      <c r="R282" s="126"/>
      <c r="S282" s="126"/>
      <c r="T282" s="126"/>
      <c r="U282" s="126"/>
      <c r="V282" s="126"/>
      <c r="W282" s="126"/>
      <c r="X282" s="126"/>
      <c r="Y282" s="126"/>
      <c r="Z282" s="126"/>
    </row>
    <row r="283" spans="1:26" ht="18" customHeight="1">
      <c r="A283" s="126"/>
      <c r="B283" s="126"/>
      <c r="C283" s="126"/>
      <c r="D283" s="126"/>
      <c r="E283" s="126"/>
      <c r="F283" s="126"/>
      <c r="G283" s="126"/>
      <c r="H283" s="126"/>
      <c r="I283" s="126"/>
      <c r="J283" s="127"/>
      <c r="K283" s="126"/>
      <c r="L283" s="126"/>
      <c r="M283" s="126"/>
      <c r="N283" s="126"/>
      <c r="O283" s="126"/>
      <c r="P283" s="126"/>
      <c r="Q283" s="126"/>
      <c r="R283" s="126"/>
      <c r="S283" s="126"/>
      <c r="T283" s="126"/>
      <c r="U283" s="126"/>
      <c r="V283" s="126"/>
      <c r="W283" s="126"/>
      <c r="X283" s="126"/>
      <c r="Y283" s="126"/>
      <c r="Z283" s="126"/>
    </row>
    <row r="284" spans="1:26" ht="18" customHeight="1">
      <c r="A284" s="126"/>
      <c r="B284" s="126"/>
      <c r="C284" s="126"/>
      <c r="D284" s="126"/>
      <c r="E284" s="126"/>
      <c r="F284" s="126"/>
      <c r="G284" s="126"/>
      <c r="H284" s="126"/>
      <c r="I284" s="126"/>
      <c r="J284" s="127"/>
      <c r="K284" s="126"/>
      <c r="L284" s="126"/>
      <c r="M284" s="126"/>
      <c r="N284" s="126"/>
      <c r="O284" s="126"/>
      <c r="P284" s="126"/>
      <c r="Q284" s="126"/>
      <c r="R284" s="126"/>
      <c r="S284" s="126"/>
      <c r="T284" s="126"/>
      <c r="U284" s="126"/>
      <c r="V284" s="126"/>
      <c r="W284" s="126"/>
      <c r="X284" s="126"/>
      <c r="Y284" s="126"/>
      <c r="Z284" s="126"/>
    </row>
    <row r="285" spans="1:26" ht="18" customHeight="1">
      <c r="A285" s="126"/>
      <c r="B285" s="126"/>
      <c r="C285" s="126"/>
      <c r="D285" s="126"/>
      <c r="E285" s="126"/>
      <c r="F285" s="126"/>
      <c r="G285" s="126"/>
      <c r="H285" s="126"/>
      <c r="I285" s="126"/>
      <c r="J285" s="127"/>
      <c r="K285" s="126"/>
      <c r="L285" s="126"/>
      <c r="M285" s="126"/>
      <c r="N285" s="126"/>
      <c r="O285" s="126"/>
      <c r="P285" s="126"/>
      <c r="Q285" s="126"/>
      <c r="R285" s="126"/>
      <c r="S285" s="126"/>
      <c r="T285" s="126"/>
      <c r="U285" s="126"/>
      <c r="V285" s="126"/>
      <c r="W285" s="126"/>
      <c r="X285" s="126"/>
      <c r="Y285" s="126"/>
      <c r="Z285" s="126"/>
    </row>
    <row r="286" spans="1:26" ht="18" customHeight="1">
      <c r="A286" s="126"/>
      <c r="B286" s="126"/>
      <c r="C286" s="126"/>
      <c r="D286" s="126"/>
      <c r="E286" s="126"/>
      <c r="F286" s="126"/>
      <c r="G286" s="126"/>
      <c r="H286" s="126"/>
      <c r="I286" s="126"/>
      <c r="J286" s="127"/>
      <c r="K286" s="126"/>
      <c r="L286" s="126"/>
      <c r="M286" s="126"/>
      <c r="N286" s="126"/>
      <c r="O286" s="126"/>
      <c r="P286" s="126"/>
      <c r="Q286" s="126"/>
      <c r="R286" s="126"/>
      <c r="S286" s="126"/>
      <c r="T286" s="126"/>
      <c r="U286" s="126"/>
      <c r="V286" s="126"/>
      <c r="W286" s="126"/>
      <c r="X286" s="126"/>
      <c r="Y286" s="126"/>
      <c r="Z286" s="126"/>
    </row>
    <row r="287" spans="1:26" ht="18" customHeight="1">
      <c r="A287" s="126"/>
      <c r="B287" s="126"/>
      <c r="C287" s="126"/>
      <c r="D287" s="126"/>
      <c r="E287" s="126"/>
      <c r="F287" s="126"/>
      <c r="G287" s="126"/>
      <c r="H287" s="126"/>
      <c r="I287" s="126"/>
      <c r="J287" s="127"/>
      <c r="K287" s="126"/>
      <c r="L287" s="126"/>
      <c r="M287" s="126"/>
      <c r="N287" s="126"/>
      <c r="O287" s="126"/>
      <c r="P287" s="126"/>
      <c r="Q287" s="126"/>
      <c r="R287" s="126"/>
      <c r="S287" s="126"/>
      <c r="T287" s="126"/>
      <c r="U287" s="126"/>
      <c r="V287" s="126"/>
      <c r="W287" s="126"/>
      <c r="X287" s="126"/>
      <c r="Y287" s="126"/>
      <c r="Z287" s="126"/>
    </row>
    <row r="288" spans="1:26" ht="18" customHeight="1">
      <c r="A288" s="126"/>
      <c r="B288" s="126"/>
      <c r="C288" s="126"/>
      <c r="D288" s="126"/>
      <c r="E288" s="126"/>
      <c r="F288" s="126"/>
      <c r="G288" s="126"/>
      <c r="H288" s="126"/>
      <c r="I288" s="126"/>
      <c r="J288" s="127"/>
      <c r="K288" s="126"/>
      <c r="L288" s="126"/>
      <c r="M288" s="126"/>
      <c r="N288" s="126"/>
      <c r="O288" s="126"/>
      <c r="P288" s="126"/>
      <c r="Q288" s="126"/>
      <c r="R288" s="126"/>
      <c r="S288" s="126"/>
      <c r="T288" s="126"/>
      <c r="U288" s="126"/>
      <c r="V288" s="126"/>
      <c r="W288" s="126"/>
      <c r="X288" s="126"/>
      <c r="Y288" s="126"/>
      <c r="Z288" s="126"/>
    </row>
    <row r="289" spans="1:26" ht="18" customHeight="1">
      <c r="A289" s="126"/>
      <c r="B289" s="126"/>
      <c r="C289" s="126"/>
      <c r="D289" s="126"/>
      <c r="E289" s="126"/>
      <c r="F289" s="126"/>
      <c r="G289" s="126"/>
      <c r="H289" s="126"/>
      <c r="I289" s="126"/>
      <c r="J289" s="127"/>
      <c r="K289" s="126"/>
      <c r="L289" s="126"/>
      <c r="M289" s="126"/>
      <c r="N289" s="126"/>
      <c r="O289" s="126"/>
      <c r="P289" s="126"/>
      <c r="Q289" s="126"/>
      <c r="R289" s="126"/>
      <c r="S289" s="126"/>
      <c r="T289" s="126"/>
      <c r="U289" s="126"/>
      <c r="V289" s="126"/>
      <c r="W289" s="126"/>
      <c r="X289" s="126"/>
      <c r="Y289" s="126"/>
      <c r="Z289" s="126"/>
    </row>
    <row r="290" spans="1:26" ht="18" customHeight="1">
      <c r="A290" s="126"/>
      <c r="B290" s="126"/>
      <c r="C290" s="126"/>
      <c r="D290" s="126"/>
      <c r="E290" s="126"/>
      <c r="F290" s="126"/>
      <c r="G290" s="126"/>
      <c r="H290" s="126"/>
      <c r="I290" s="126"/>
      <c r="J290" s="127"/>
      <c r="K290" s="126"/>
      <c r="L290" s="126"/>
      <c r="M290" s="126"/>
      <c r="N290" s="126"/>
      <c r="O290" s="126"/>
      <c r="P290" s="126"/>
      <c r="Q290" s="126"/>
      <c r="R290" s="126"/>
      <c r="S290" s="126"/>
      <c r="T290" s="126"/>
      <c r="U290" s="126"/>
      <c r="V290" s="126"/>
      <c r="W290" s="126"/>
      <c r="X290" s="126"/>
      <c r="Y290" s="126"/>
      <c r="Z290" s="126"/>
    </row>
    <row r="291" spans="1:26" ht="18" customHeight="1">
      <c r="A291" s="126"/>
      <c r="B291" s="126"/>
      <c r="C291" s="126"/>
      <c r="D291" s="126"/>
      <c r="E291" s="126"/>
      <c r="F291" s="126"/>
      <c r="G291" s="126"/>
      <c r="H291" s="126"/>
      <c r="I291" s="126"/>
      <c r="J291" s="127"/>
      <c r="K291" s="126"/>
      <c r="L291" s="126"/>
      <c r="M291" s="126"/>
      <c r="N291" s="126"/>
      <c r="O291" s="126"/>
      <c r="P291" s="126"/>
      <c r="Q291" s="126"/>
      <c r="R291" s="126"/>
      <c r="S291" s="126"/>
      <c r="T291" s="126"/>
      <c r="U291" s="126"/>
      <c r="V291" s="126"/>
      <c r="W291" s="126"/>
      <c r="X291" s="126"/>
      <c r="Y291" s="126"/>
      <c r="Z291" s="126"/>
    </row>
    <row r="292" spans="1:26" ht="18" customHeight="1">
      <c r="A292" s="126"/>
      <c r="B292" s="126"/>
      <c r="C292" s="126"/>
      <c r="D292" s="126"/>
      <c r="E292" s="126"/>
      <c r="F292" s="126"/>
      <c r="G292" s="126"/>
      <c r="H292" s="126"/>
      <c r="I292" s="126"/>
      <c r="J292" s="127"/>
      <c r="K292" s="126"/>
      <c r="L292" s="126"/>
      <c r="M292" s="126"/>
      <c r="N292" s="126"/>
      <c r="O292" s="126"/>
      <c r="P292" s="126"/>
      <c r="Q292" s="126"/>
      <c r="R292" s="126"/>
      <c r="S292" s="126"/>
      <c r="T292" s="126"/>
      <c r="U292" s="126"/>
      <c r="V292" s="126"/>
      <c r="W292" s="126"/>
      <c r="X292" s="126"/>
      <c r="Y292" s="126"/>
      <c r="Z292" s="126"/>
    </row>
    <row r="293" spans="1:26" ht="18" customHeight="1">
      <c r="A293" s="126"/>
      <c r="B293" s="126"/>
      <c r="C293" s="126"/>
      <c r="D293" s="126"/>
      <c r="E293" s="126"/>
      <c r="F293" s="126"/>
      <c r="G293" s="126"/>
      <c r="H293" s="126"/>
      <c r="I293" s="126"/>
      <c r="J293" s="127"/>
      <c r="K293" s="126"/>
      <c r="L293" s="126"/>
      <c r="M293" s="126"/>
      <c r="N293" s="126"/>
      <c r="O293" s="126"/>
      <c r="P293" s="126"/>
      <c r="Q293" s="126"/>
      <c r="R293" s="126"/>
      <c r="S293" s="126"/>
      <c r="T293" s="126"/>
      <c r="U293" s="126"/>
      <c r="V293" s="126"/>
      <c r="W293" s="126"/>
      <c r="X293" s="126"/>
      <c r="Y293" s="126"/>
      <c r="Z293" s="126"/>
    </row>
    <row r="294" spans="1:26" ht="18" customHeight="1">
      <c r="A294" s="126"/>
      <c r="B294" s="126"/>
      <c r="C294" s="126"/>
      <c r="D294" s="126"/>
      <c r="E294" s="126"/>
      <c r="F294" s="126"/>
      <c r="G294" s="126"/>
      <c r="H294" s="126"/>
      <c r="I294" s="126"/>
      <c r="J294" s="127"/>
      <c r="K294" s="126"/>
      <c r="L294" s="126"/>
      <c r="M294" s="126"/>
      <c r="N294" s="126"/>
      <c r="O294" s="126"/>
      <c r="P294" s="126"/>
      <c r="Q294" s="126"/>
      <c r="R294" s="126"/>
      <c r="S294" s="126"/>
      <c r="T294" s="126"/>
      <c r="U294" s="126"/>
      <c r="V294" s="126"/>
      <c r="W294" s="126"/>
      <c r="X294" s="126"/>
      <c r="Y294" s="126"/>
      <c r="Z294" s="126"/>
    </row>
    <row r="295" spans="1:26" ht="18" customHeight="1">
      <c r="A295" s="126"/>
      <c r="B295" s="126"/>
      <c r="C295" s="126"/>
      <c r="D295" s="126"/>
      <c r="E295" s="126"/>
      <c r="F295" s="126"/>
      <c r="G295" s="126"/>
      <c r="H295" s="126"/>
      <c r="I295" s="126"/>
      <c r="J295" s="127"/>
      <c r="K295" s="126"/>
      <c r="L295" s="126"/>
      <c r="M295" s="126"/>
      <c r="N295" s="126"/>
      <c r="O295" s="126"/>
      <c r="P295" s="126"/>
      <c r="Q295" s="126"/>
      <c r="R295" s="126"/>
      <c r="S295" s="126"/>
      <c r="T295" s="126"/>
      <c r="U295" s="126"/>
      <c r="V295" s="126"/>
      <c r="W295" s="126"/>
      <c r="X295" s="126"/>
      <c r="Y295" s="126"/>
      <c r="Z295" s="126"/>
    </row>
    <row r="296" spans="1:26" ht="18" customHeight="1">
      <c r="A296" s="126"/>
      <c r="B296" s="126"/>
      <c r="C296" s="126"/>
      <c r="D296" s="126"/>
      <c r="E296" s="126"/>
      <c r="F296" s="126"/>
      <c r="G296" s="126"/>
      <c r="H296" s="126"/>
      <c r="I296" s="126"/>
      <c r="J296" s="127"/>
      <c r="K296" s="126"/>
      <c r="L296" s="126"/>
      <c r="M296" s="126"/>
      <c r="N296" s="126"/>
      <c r="O296" s="126"/>
      <c r="P296" s="126"/>
      <c r="Q296" s="126"/>
      <c r="R296" s="126"/>
      <c r="S296" s="126"/>
      <c r="T296" s="126"/>
      <c r="U296" s="126"/>
      <c r="V296" s="126"/>
      <c r="W296" s="126"/>
      <c r="X296" s="126"/>
      <c r="Y296" s="126"/>
      <c r="Z296" s="126"/>
    </row>
    <row r="297" spans="1:26" ht="18" customHeight="1">
      <c r="A297" s="126"/>
      <c r="B297" s="126"/>
      <c r="C297" s="126"/>
      <c r="D297" s="126"/>
      <c r="E297" s="126"/>
      <c r="F297" s="126"/>
      <c r="G297" s="126"/>
      <c r="H297" s="126"/>
      <c r="I297" s="126"/>
      <c r="J297" s="127"/>
      <c r="K297" s="126"/>
      <c r="L297" s="126"/>
      <c r="M297" s="126"/>
      <c r="N297" s="126"/>
      <c r="O297" s="126"/>
      <c r="P297" s="126"/>
      <c r="Q297" s="126"/>
      <c r="R297" s="126"/>
      <c r="S297" s="126"/>
      <c r="T297" s="126"/>
      <c r="U297" s="126"/>
      <c r="V297" s="126"/>
      <c r="W297" s="126"/>
      <c r="X297" s="126"/>
      <c r="Y297" s="126"/>
      <c r="Z297" s="126"/>
    </row>
    <row r="298" spans="1:26" ht="18" customHeight="1">
      <c r="A298" s="126"/>
      <c r="B298" s="126"/>
      <c r="C298" s="126"/>
      <c r="D298" s="126"/>
      <c r="E298" s="126"/>
      <c r="F298" s="126"/>
      <c r="G298" s="126"/>
      <c r="H298" s="126"/>
      <c r="I298" s="126"/>
      <c r="J298" s="127"/>
      <c r="K298" s="126"/>
      <c r="L298" s="126"/>
      <c r="M298" s="126"/>
      <c r="N298" s="126"/>
      <c r="O298" s="126"/>
      <c r="P298" s="126"/>
      <c r="Q298" s="126"/>
      <c r="R298" s="126"/>
      <c r="S298" s="126"/>
      <c r="T298" s="126"/>
      <c r="U298" s="126"/>
      <c r="V298" s="126"/>
      <c r="W298" s="126"/>
      <c r="X298" s="126"/>
      <c r="Y298" s="126"/>
      <c r="Z298" s="126"/>
    </row>
    <row r="299" spans="1:26" ht="18" customHeight="1">
      <c r="A299" s="126"/>
      <c r="B299" s="126"/>
      <c r="C299" s="126"/>
      <c r="D299" s="126"/>
      <c r="E299" s="126"/>
      <c r="F299" s="126"/>
      <c r="G299" s="126"/>
      <c r="H299" s="126"/>
      <c r="I299" s="126"/>
      <c r="J299" s="127"/>
      <c r="K299" s="126"/>
      <c r="L299" s="126"/>
      <c r="M299" s="126"/>
      <c r="N299" s="126"/>
      <c r="O299" s="126"/>
      <c r="P299" s="126"/>
      <c r="Q299" s="126"/>
      <c r="R299" s="126"/>
      <c r="S299" s="126"/>
      <c r="T299" s="126"/>
      <c r="U299" s="126"/>
      <c r="V299" s="126"/>
      <c r="W299" s="126"/>
      <c r="X299" s="126"/>
      <c r="Y299" s="126"/>
      <c r="Z299" s="126"/>
    </row>
    <row r="300" spans="1:26" ht="18" customHeight="1">
      <c r="A300" s="126"/>
      <c r="B300" s="126"/>
      <c r="C300" s="126"/>
      <c r="D300" s="126"/>
      <c r="E300" s="126"/>
      <c r="F300" s="126"/>
      <c r="G300" s="126"/>
      <c r="H300" s="126"/>
      <c r="I300" s="126"/>
      <c r="J300" s="127"/>
      <c r="K300" s="126"/>
      <c r="L300" s="126"/>
      <c r="M300" s="126"/>
      <c r="N300" s="126"/>
      <c r="O300" s="126"/>
      <c r="P300" s="126"/>
      <c r="Q300" s="126"/>
      <c r="R300" s="126"/>
      <c r="S300" s="126"/>
      <c r="T300" s="126"/>
      <c r="U300" s="126"/>
      <c r="V300" s="126"/>
      <c r="W300" s="126"/>
      <c r="X300" s="126"/>
      <c r="Y300" s="126"/>
      <c r="Z300" s="126"/>
    </row>
    <row r="301" spans="1:26" ht="18" customHeight="1">
      <c r="A301" s="126"/>
      <c r="B301" s="126"/>
      <c r="C301" s="126"/>
      <c r="D301" s="126"/>
      <c r="E301" s="126"/>
      <c r="F301" s="126"/>
      <c r="G301" s="126"/>
      <c r="H301" s="126"/>
      <c r="I301" s="126"/>
      <c r="J301" s="127"/>
      <c r="K301" s="126"/>
      <c r="L301" s="126"/>
      <c r="M301" s="126"/>
      <c r="N301" s="126"/>
      <c r="O301" s="126"/>
      <c r="P301" s="126"/>
      <c r="Q301" s="126"/>
      <c r="R301" s="126"/>
      <c r="S301" s="126"/>
      <c r="T301" s="126"/>
      <c r="U301" s="126"/>
      <c r="V301" s="126"/>
      <c r="W301" s="126"/>
      <c r="X301" s="126"/>
      <c r="Y301" s="126"/>
      <c r="Z301" s="126"/>
    </row>
    <row r="302" spans="1:26" ht="18" customHeight="1">
      <c r="A302" s="126"/>
      <c r="B302" s="126"/>
      <c r="C302" s="126"/>
      <c r="D302" s="126"/>
      <c r="E302" s="126"/>
      <c r="F302" s="126"/>
      <c r="G302" s="126"/>
      <c r="H302" s="126"/>
      <c r="I302" s="126"/>
      <c r="J302" s="127"/>
      <c r="K302" s="126"/>
      <c r="L302" s="126"/>
      <c r="M302" s="126"/>
      <c r="N302" s="126"/>
      <c r="O302" s="126"/>
      <c r="P302" s="126"/>
      <c r="Q302" s="126"/>
      <c r="R302" s="126"/>
      <c r="S302" s="126"/>
      <c r="T302" s="126"/>
      <c r="U302" s="126"/>
      <c r="V302" s="126"/>
      <c r="W302" s="126"/>
      <c r="X302" s="126"/>
      <c r="Y302" s="126"/>
      <c r="Z302" s="126"/>
    </row>
    <row r="303" spans="1:26" ht="18" customHeight="1">
      <c r="A303" s="126"/>
      <c r="B303" s="126"/>
      <c r="C303" s="126"/>
      <c r="D303" s="126"/>
      <c r="E303" s="126"/>
      <c r="F303" s="126"/>
      <c r="G303" s="126"/>
      <c r="H303" s="126"/>
      <c r="I303" s="126"/>
      <c r="J303" s="127"/>
      <c r="K303" s="126"/>
      <c r="L303" s="126"/>
      <c r="M303" s="126"/>
      <c r="N303" s="126"/>
      <c r="O303" s="126"/>
      <c r="P303" s="126"/>
      <c r="Q303" s="126"/>
      <c r="R303" s="126"/>
      <c r="S303" s="126"/>
      <c r="T303" s="126"/>
      <c r="U303" s="126"/>
      <c r="V303" s="126"/>
      <c r="W303" s="126"/>
      <c r="X303" s="126"/>
      <c r="Y303" s="126"/>
      <c r="Z303" s="126"/>
    </row>
    <row r="304" spans="1:26" ht="18" customHeight="1">
      <c r="A304" s="126"/>
      <c r="B304" s="126"/>
      <c r="C304" s="126"/>
      <c r="D304" s="126"/>
      <c r="E304" s="126"/>
      <c r="F304" s="126"/>
      <c r="G304" s="126"/>
      <c r="H304" s="126"/>
      <c r="I304" s="126"/>
      <c r="J304" s="127"/>
      <c r="K304" s="126"/>
      <c r="L304" s="126"/>
      <c r="M304" s="126"/>
      <c r="N304" s="126"/>
      <c r="O304" s="126"/>
      <c r="P304" s="126"/>
      <c r="Q304" s="126"/>
      <c r="R304" s="126"/>
      <c r="S304" s="126"/>
      <c r="T304" s="126"/>
      <c r="U304" s="126"/>
      <c r="V304" s="126"/>
      <c r="W304" s="126"/>
      <c r="X304" s="126"/>
      <c r="Y304" s="126"/>
      <c r="Z304" s="126"/>
    </row>
    <row r="305" spans="1:26" ht="18" customHeight="1">
      <c r="A305" s="126"/>
      <c r="B305" s="126"/>
      <c r="C305" s="126"/>
      <c r="D305" s="126"/>
      <c r="E305" s="126"/>
      <c r="F305" s="126"/>
      <c r="G305" s="126"/>
      <c r="H305" s="126"/>
      <c r="I305" s="126"/>
      <c r="J305" s="127"/>
      <c r="K305" s="126"/>
      <c r="L305" s="126"/>
      <c r="M305" s="126"/>
      <c r="N305" s="126"/>
      <c r="O305" s="126"/>
      <c r="P305" s="126"/>
      <c r="Q305" s="126"/>
      <c r="R305" s="126"/>
      <c r="S305" s="126"/>
      <c r="T305" s="126"/>
      <c r="U305" s="126"/>
      <c r="V305" s="126"/>
      <c r="W305" s="126"/>
      <c r="X305" s="126"/>
      <c r="Y305" s="126"/>
      <c r="Z305" s="126"/>
    </row>
    <row r="306" spans="1:26" ht="18" customHeight="1">
      <c r="A306" s="126"/>
      <c r="B306" s="126"/>
      <c r="C306" s="126"/>
      <c r="D306" s="126"/>
      <c r="E306" s="126"/>
      <c r="F306" s="126"/>
      <c r="G306" s="126"/>
      <c r="H306" s="126"/>
      <c r="I306" s="126"/>
      <c r="J306" s="127"/>
      <c r="K306" s="126"/>
      <c r="L306" s="126"/>
      <c r="M306" s="126"/>
      <c r="N306" s="126"/>
      <c r="O306" s="126"/>
      <c r="P306" s="126"/>
      <c r="Q306" s="126"/>
      <c r="R306" s="126"/>
      <c r="S306" s="126"/>
      <c r="T306" s="126"/>
      <c r="U306" s="126"/>
      <c r="V306" s="126"/>
      <c r="W306" s="126"/>
      <c r="X306" s="126"/>
      <c r="Y306" s="126"/>
      <c r="Z306" s="126"/>
    </row>
    <row r="307" spans="1:26" ht="18" customHeight="1">
      <c r="A307" s="126"/>
      <c r="B307" s="126"/>
      <c r="C307" s="126"/>
      <c r="D307" s="126"/>
      <c r="E307" s="126"/>
      <c r="F307" s="126"/>
      <c r="G307" s="126"/>
      <c r="H307" s="126"/>
      <c r="I307" s="126"/>
      <c r="J307" s="127"/>
      <c r="K307" s="126"/>
      <c r="L307" s="126"/>
      <c r="M307" s="126"/>
      <c r="N307" s="126"/>
      <c r="O307" s="126"/>
      <c r="P307" s="126"/>
      <c r="Q307" s="126"/>
      <c r="R307" s="126"/>
      <c r="S307" s="126"/>
      <c r="T307" s="126"/>
      <c r="U307" s="126"/>
      <c r="V307" s="126"/>
      <c r="W307" s="126"/>
      <c r="X307" s="126"/>
      <c r="Y307" s="126"/>
      <c r="Z307" s="126"/>
    </row>
    <row r="308" spans="1:26" ht="18" customHeight="1">
      <c r="A308" s="126"/>
      <c r="B308" s="126"/>
      <c r="C308" s="126"/>
      <c r="D308" s="126"/>
      <c r="E308" s="126"/>
      <c r="F308" s="126"/>
      <c r="G308" s="126"/>
      <c r="H308" s="126"/>
      <c r="I308" s="126"/>
      <c r="J308" s="127"/>
      <c r="K308" s="126"/>
      <c r="L308" s="126"/>
      <c r="M308" s="126"/>
      <c r="N308" s="126"/>
      <c r="O308" s="126"/>
      <c r="P308" s="126"/>
      <c r="Q308" s="126"/>
      <c r="R308" s="126"/>
      <c r="S308" s="126"/>
      <c r="T308" s="126"/>
      <c r="U308" s="126"/>
      <c r="V308" s="126"/>
      <c r="W308" s="126"/>
      <c r="X308" s="126"/>
      <c r="Y308" s="126"/>
      <c r="Z308" s="126"/>
    </row>
    <row r="309" spans="1:26" ht="18" customHeight="1">
      <c r="A309" s="126"/>
      <c r="B309" s="126"/>
      <c r="C309" s="126"/>
      <c r="D309" s="126"/>
      <c r="E309" s="126"/>
      <c r="F309" s="126"/>
      <c r="G309" s="126"/>
      <c r="H309" s="126"/>
      <c r="I309" s="126"/>
      <c r="J309" s="127"/>
      <c r="K309" s="126"/>
      <c r="L309" s="126"/>
      <c r="M309" s="126"/>
      <c r="N309" s="126"/>
      <c r="O309" s="126"/>
      <c r="P309" s="126"/>
      <c r="Q309" s="126"/>
      <c r="R309" s="126"/>
      <c r="S309" s="126"/>
      <c r="T309" s="126"/>
      <c r="U309" s="126"/>
      <c r="V309" s="126"/>
      <c r="W309" s="126"/>
      <c r="X309" s="126"/>
      <c r="Y309" s="126"/>
      <c r="Z309" s="126"/>
    </row>
    <row r="310" spans="1:26" ht="18" customHeight="1">
      <c r="A310" s="126"/>
      <c r="B310" s="126"/>
      <c r="C310" s="126"/>
      <c r="D310" s="126"/>
      <c r="E310" s="126"/>
      <c r="F310" s="126"/>
      <c r="G310" s="126"/>
      <c r="H310" s="126"/>
      <c r="I310" s="126"/>
      <c r="J310" s="127"/>
      <c r="K310" s="126"/>
      <c r="L310" s="126"/>
      <c r="M310" s="126"/>
      <c r="N310" s="126"/>
      <c r="O310" s="126"/>
      <c r="P310" s="126"/>
      <c r="Q310" s="126"/>
      <c r="R310" s="126"/>
      <c r="S310" s="126"/>
      <c r="T310" s="126"/>
      <c r="U310" s="126"/>
      <c r="V310" s="126"/>
      <c r="W310" s="126"/>
      <c r="X310" s="126"/>
      <c r="Y310" s="126"/>
      <c r="Z310" s="126"/>
    </row>
    <row r="311" spans="1:26" ht="18" customHeight="1">
      <c r="A311" s="126"/>
      <c r="B311" s="126"/>
      <c r="C311" s="126"/>
      <c r="D311" s="126"/>
      <c r="E311" s="126"/>
      <c r="F311" s="126"/>
      <c r="G311" s="126"/>
      <c r="H311" s="126"/>
      <c r="I311" s="126"/>
      <c r="J311" s="127"/>
      <c r="K311" s="126"/>
      <c r="L311" s="126"/>
      <c r="M311" s="126"/>
      <c r="N311" s="126"/>
      <c r="O311" s="126"/>
      <c r="P311" s="126"/>
      <c r="Q311" s="126"/>
      <c r="R311" s="126"/>
      <c r="S311" s="126"/>
      <c r="T311" s="126"/>
      <c r="U311" s="126"/>
      <c r="V311" s="126"/>
      <c r="W311" s="126"/>
      <c r="X311" s="126"/>
      <c r="Y311" s="126"/>
      <c r="Z311" s="126"/>
    </row>
    <row r="312" spans="1:26" ht="18" customHeight="1">
      <c r="A312" s="126"/>
      <c r="B312" s="126"/>
      <c r="C312" s="126"/>
      <c r="D312" s="126"/>
      <c r="E312" s="126"/>
      <c r="F312" s="126"/>
      <c r="G312" s="126"/>
      <c r="H312" s="126"/>
      <c r="I312" s="126"/>
      <c r="J312" s="127"/>
      <c r="K312" s="126"/>
      <c r="L312" s="126"/>
      <c r="M312" s="126"/>
      <c r="N312" s="126"/>
      <c r="O312" s="126"/>
      <c r="P312" s="126"/>
      <c r="Q312" s="126"/>
      <c r="R312" s="126"/>
      <c r="S312" s="126"/>
      <c r="T312" s="126"/>
      <c r="U312" s="126"/>
      <c r="V312" s="126"/>
      <c r="W312" s="126"/>
      <c r="X312" s="126"/>
      <c r="Y312" s="126"/>
      <c r="Z312" s="126"/>
    </row>
    <row r="313" spans="1:26" ht="18" customHeight="1">
      <c r="A313" s="126"/>
      <c r="B313" s="126"/>
      <c r="C313" s="126"/>
      <c r="D313" s="126"/>
      <c r="E313" s="126"/>
      <c r="F313" s="126"/>
      <c r="G313" s="126"/>
      <c r="H313" s="126"/>
      <c r="I313" s="126"/>
      <c r="J313" s="127"/>
      <c r="K313" s="126"/>
      <c r="L313" s="126"/>
      <c r="M313" s="126"/>
      <c r="N313" s="126"/>
      <c r="O313" s="126"/>
      <c r="P313" s="126"/>
      <c r="Q313" s="126"/>
      <c r="R313" s="126"/>
      <c r="S313" s="126"/>
      <c r="T313" s="126"/>
      <c r="U313" s="126"/>
      <c r="V313" s="126"/>
      <c r="W313" s="126"/>
      <c r="X313" s="126"/>
      <c r="Y313" s="126"/>
      <c r="Z313" s="126"/>
    </row>
    <row r="314" spans="1:26" ht="18" customHeight="1">
      <c r="A314" s="126"/>
      <c r="B314" s="126"/>
      <c r="C314" s="126"/>
      <c r="D314" s="126"/>
      <c r="E314" s="126"/>
      <c r="F314" s="126"/>
      <c r="G314" s="126"/>
      <c r="H314" s="126"/>
      <c r="I314" s="126"/>
      <c r="J314" s="127"/>
      <c r="K314" s="126"/>
      <c r="L314" s="126"/>
      <c r="M314" s="126"/>
      <c r="N314" s="126"/>
      <c r="O314" s="126"/>
      <c r="P314" s="126"/>
      <c r="Q314" s="126"/>
      <c r="R314" s="126"/>
      <c r="S314" s="126"/>
      <c r="T314" s="126"/>
      <c r="U314" s="126"/>
      <c r="V314" s="126"/>
      <c r="W314" s="126"/>
      <c r="X314" s="126"/>
      <c r="Y314" s="126"/>
      <c r="Z314" s="126"/>
    </row>
    <row r="315" spans="1:26" ht="18" customHeight="1">
      <c r="A315" s="126"/>
      <c r="B315" s="126"/>
      <c r="C315" s="126"/>
      <c r="D315" s="126"/>
      <c r="E315" s="126"/>
      <c r="F315" s="126"/>
      <c r="G315" s="126"/>
      <c r="H315" s="126"/>
      <c r="I315" s="126"/>
      <c r="J315" s="127"/>
      <c r="K315" s="126"/>
      <c r="L315" s="126"/>
      <c r="M315" s="126"/>
      <c r="N315" s="126"/>
      <c r="O315" s="126"/>
      <c r="P315" s="126"/>
      <c r="Q315" s="126"/>
      <c r="R315" s="126"/>
      <c r="S315" s="126"/>
      <c r="T315" s="126"/>
      <c r="U315" s="126"/>
      <c r="V315" s="126"/>
      <c r="W315" s="126"/>
      <c r="X315" s="126"/>
      <c r="Y315" s="126"/>
      <c r="Z315" s="126"/>
    </row>
    <row r="316" spans="1:26" ht="18" customHeight="1">
      <c r="A316" s="126"/>
      <c r="B316" s="126"/>
      <c r="C316" s="126"/>
      <c r="D316" s="126"/>
      <c r="E316" s="126"/>
      <c r="F316" s="126"/>
      <c r="G316" s="126"/>
      <c r="H316" s="126"/>
      <c r="I316" s="126"/>
      <c r="J316" s="127"/>
      <c r="K316" s="126"/>
      <c r="L316" s="126"/>
      <c r="M316" s="126"/>
      <c r="N316" s="126"/>
      <c r="O316" s="126"/>
      <c r="P316" s="126"/>
      <c r="Q316" s="126"/>
      <c r="R316" s="126"/>
      <c r="S316" s="126"/>
      <c r="T316" s="126"/>
      <c r="U316" s="126"/>
      <c r="V316" s="126"/>
      <c r="W316" s="126"/>
      <c r="X316" s="126"/>
      <c r="Y316" s="126"/>
      <c r="Z316" s="126"/>
    </row>
    <row r="317" spans="1:26" ht="18" customHeight="1">
      <c r="A317" s="126"/>
      <c r="B317" s="126"/>
      <c r="C317" s="126"/>
      <c r="D317" s="126"/>
      <c r="E317" s="126"/>
      <c r="F317" s="126"/>
      <c r="G317" s="126"/>
      <c r="H317" s="126"/>
      <c r="I317" s="126"/>
      <c r="J317" s="127"/>
      <c r="K317" s="126"/>
      <c r="L317" s="126"/>
      <c r="M317" s="126"/>
      <c r="N317" s="126"/>
      <c r="O317" s="126"/>
      <c r="P317" s="126"/>
      <c r="Q317" s="126"/>
      <c r="R317" s="126"/>
      <c r="S317" s="126"/>
      <c r="T317" s="126"/>
      <c r="U317" s="126"/>
      <c r="V317" s="126"/>
      <c r="W317" s="126"/>
      <c r="X317" s="126"/>
      <c r="Y317" s="126"/>
      <c r="Z317" s="126"/>
    </row>
    <row r="318" spans="1:26" ht="18" customHeight="1">
      <c r="A318" s="126"/>
      <c r="B318" s="126"/>
      <c r="C318" s="126"/>
      <c r="D318" s="126"/>
      <c r="E318" s="126"/>
      <c r="F318" s="126"/>
      <c r="G318" s="126"/>
      <c r="H318" s="126"/>
      <c r="I318" s="126"/>
      <c r="J318" s="127"/>
      <c r="K318" s="126"/>
      <c r="L318" s="126"/>
      <c r="M318" s="126"/>
      <c r="N318" s="126"/>
      <c r="O318" s="126"/>
      <c r="P318" s="126"/>
      <c r="Q318" s="126"/>
      <c r="R318" s="126"/>
      <c r="S318" s="126"/>
      <c r="T318" s="126"/>
      <c r="U318" s="126"/>
      <c r="V318" s="126"/>
      <c r="W318" s="126"/>
      <c r="X318" s="126"/>
      <c r="Y318" s="126"/>
      <c r="Z318" s="126"/>
    </row>
    <row r="319" spans="1:26" ht="18" customHeight="1">
      <c r="A319" s="126"/>
      <c r="B319" s="126"/>
      <c r="C319" s="126"/>
      <c r="D319" s="126"/>
      <c r="E319" s="126"/>
      <c r="F319" s="126"/>
      <c r="G319" s="126"/>
      <c r="H319" s="126"/>
      <c r="I319" s="126"/>
      <c r="J319" s="127"/>
      <c r="K319" s="126"/>
      <c r="L319" s="126"/>
      <c r="M319" s="126"/>
      <c r="N319" s="126"/>
      <c r="O319" s="126"/>
      <c r="P319" s="126"/>
      <c r="Q319" s="126"/>
      <c r="R319" s="126"/>
      <c r="S319" s="126"/>
      <c r="T319" s="126"/>
      <c r="U319" s="126"/>
      <c r="V319" s="126"/>
      <c r="W319" s="126"/>
      <c r="X319" s="126"/>
      <c r="Y319" s="126"/>
      <c r="Z319" s="126"/>
    </row>
    <row r="320" spans="1:26" ht="18" customHeight="1">
      <c r="A320" s="126"/>
      <c r="B320" s="126"/>
      <c r="C320" s="126"/>
      <c r="D320" s="126"/>
      <c r="E320" s="126"/>
      <c r="F320" s="126"/>
      <c r="G320" s="126"/>
      <c r="H320" s="126"/>
      <c r="I320" s="126"/>
      <c r="J320" s="127"/>
      <c r="K320" s="126"/>
      <c r="L320" s="126"/>
      <c r="M320" s="126"/>
      <c r="N320" s="126"/>
      <c r="O320" s="126"/>
      <c r="P320" s="126"/>
      <c r="Q320" s="126"/>
      <c r="R320" s="126"/>
      <c r="S320" s="126"/>
      <c r="T320" s="126"/>
      <c r="U320" s="126"/>
      <c r="V320" s="126"/>
      <c r="W320" s="126"/>
      <c r="X320" s="126"/>
      <c r="Y320" s="126"/>
      <c r="Z320" s="126"/>
    </row>
    <row r="321" spans="1:26" ht="18" customHeight="1">
      <c r="A321" s="126"/>
      <c r="B321" s="126"/>
      <c r="C321" s="126"/>
      <c r="D321" s="126"/>
      <c r="E321" s="126"/>
      <c r="F321" s="126"/>
      <c r="G321" s="126"/>
      <c r="H321" s="126"/>
      <c r="I321" s="126"/>
      <c r="J321" s="127"/>
      <c r="K321" s="126"/>
      <c r="L321" s="126"/>
      <c r="M321" s="126"/>
      <c r="N321" s="126"/>
      <c r="O321" s="126"/>
      <c r="P321" s="126"/>
      <c r="Q321" s="126"/>
      <c r="R321" s="126"/>
      <c r="S321" s="126"/>
      <c r="T321" s="126"/>
      <c r="U321" s="126"/>
      <c r="V321" s="126"/>
      <c r="W321" s="126"/>
      <c r="X321" s="126"/>
      <c r="Y321" s="126"/>
      <c r="Z321" s="126"/>
    </row>
    <row r="322" spans="1:26" ht="18" customHeight="1">
      <c r="A322" s="126"/>
      <c r="B322" s="126"/>
      <c r="C322" s="126"/>
      <c r="D322" s="126"/>
      <c r="E322" s="126"/>
      <c r="F322" s="126"/>
      <c r="G322" s="126"/>
      <c r="H322" s="126"/>
      <c r="I322" s="126"/>
      <c r="J322" s="127"/>
      <c r="K322" s="126"/>
      <c r="L322" s="126"/>
      <c r="M322" s="126"/>
      <c r="N322" s="126"/>
      <c r="O322" s="126"/>
      <c r="P322" s="126"/>
      <c r="Q322" s="126"/>
      <c r="R322" s="126"/>
      <c r="S322" s="126"/>
      <c r="T322" s="126"/>
      <c r="U322" s="126"/>
      <c r="V322" s="126"/>
      <c r="W322" s="126"/>
      <c r="X322" s="126"/>
      <c r="Y322" s="126"/>
      <c r="Z322" s="126"/>
    </row>
    <row r="323" spans="1:26" ht="18" customHeight="1">
      <c r="A323" s="126"/>
      <c r="B323" s="126"/>
      <c r="C323" s="126"/>
      <c r="D323" s="126"/>
      <c r="E323" s="126"/>
      <c r="F323" s="126"/>
      <c r="G323" s="126"/>
      <c r="H323" s="126"/>
      <c r="I323" s="126"/>
      <c r="J323" s="127"/>
      <c r="K323" s="126"/>
      <c r="L323" s="126"/>
      <c r="M323" s="126"/>
      <c r="N323" s="126"/>
      <c r="O323" s="126"/>
      <c r="P323" s="126"/>
      <c r="Q323" s="126"/>
      <c r="R323" s="126"/>
      <c r="S323" s="126"/>
      <c r="T323" s="126"/>
      <c r="U323" s="126"/>
      <c r="V323" s="126"/>
      <c r="W323" s="126"/>
      <c r="X323" s="126"/>
      <c r="Y323" s="126"/>
      <c r="Z323" s="126"/>
    </row>
    <row r="324" spans="1:26" ht="18" customHeight="1">
      <c r="A324" s="126"/>
      <c r="B324" s="126"/>
      <c r="C324" s="126"/>
      <c r="D324" s="126"/>
      <c r="E324" s="126"/>
      <c r="F324" s="126"/>
      <c r="G324" s="126"/>
      <c r="H324" s="126"/>
      <c r="I324" s="126"/>
      <c r="J324" s="127"/>
      <c r="K324" s="126"/>
      <c r="L324" s="126"/>
      <c r="M324" s="126"/>
      <c r="N324" s="126"/>
      <c r="O324" s="126"/>
      <c r="P324" s="126"/>
      <c r="Q324" s="126"/>
      <c r="R324" s="126"/>
      <c r="S324" s="126"/>
      <c r="T324" s="126"/>
      <c r="U324" s="126"/>
      <c r="V324" s="126"/>
      <c r="W324" s="126"/>
      <c r="X324" s="126"/>
      <c r="Y324" s="126"/>
      <c r="Z324" s="126"/>
    </row>
    <row r="325" spans="1:26" ht="18" customHeight="1">
      <c r="A325" s="126"/>
      <c r="B325" s="126"/>
      <c r="C325" s="126"/>
      <c r="D325" s="126"/>
      <c r="E325" s="126"/>
      <c r="F325" s="126"/>
      <c r="G325" s="126"/>
      <c r="H325" s="126"/>
      <c r="I325" s="126"/>
      <c r="J325" s="127"/>
      <c r="K325" s="126"/>
      <c r="L325" s="126"/>
      <c r="M325" s="126"/>
      <c r="N325" s="126"/>
      <c r="O325" s="126"/>
      <c r="P325" s="126"/>
      <c r="Q325" s="126"/>
      <c r="R325" s="126"/>
      <c r="S325" s="126"/>
      <c r="T325" s="126"/>
      <c r="U325" s="126"/>
      <c r="V325" s="126"/>
      <c r="W325" s="126"/>
      <c r="X325" s="126"/>
      <c r="Y325" s="126"/>
      <c r="Z325" s="126"/>
    </row>
    <row r="326" spans="1:26" ht="18" customHeight="1">
      <c r="A326" s="126"/>
      <c r="B326" s="126"/>
      <c r="C326" s="126"/>
      <c r="D326" s="126"/>
      <c r="E326" s="126"/>
      <c r="F326" s="126"/>
      <c r="G326" s="126"/>
      <c r="H326" s="126"/>
      <c r="I326" s="126"/>
      <c r="J326" s="127"/>
      <c r="K326" s="126"/>
      <c r="L326" s="126"/>
      <c r="M326" s="126"/>
      <c r="N326" s="126"/>
      <c r="O326" s="126"/>
      <c r="P326" s="126"/>
      <c r="Q326" s="126"/>
      <c r="R326" s="126"/>
      <c r="S326" s="126"/>
      <c r="T326" s="126"/>
      <c r="U326" s="126"/>
      <c r="V326" s="126"/>
      <c r="W326" s="126"/>
      <c r="X326" s="126"/>
      <c r="Y326" s="126"/>
      <c r="Z326" s="126"/>
    </row>
    <row r="327" spans="1:26" ht="18" customHeight="1">
      <c r="A327" s="126"/>
      <c r="B327" s="126"/>
      <c r="C327" s="126"/>
      <c r="D327" s="126"/>
      <c r="E327" s="126"/>
      <c r="F327" s="126"/>
      <c r="G327" s="126"/>
      <c r="H327" s="126"/>
      <c r="I327" s="126"/>
      <c r="J327" s="127"/>
      <c r="K327" s="126"/>
      <c r="L327" s="126"/>
      <c r="M327" s="126"/>
      <c r="N327" s="126"/>
      <c r="O327" s="126"/>
      <c r="P327" s="126"/>
      <c r="Q327" s="126"/>
      <c r="R327" s="126"/>
      <c r="S327" s="126"/>
      <c r="T327" s="126"/>
      <c r="U327" s="126"/>
      <c r="V327" s="126"/>
      <c r="W327" s="126"/>
      <c r="X327" s="126"/>
      <c r="Y327" s="126"/>
      <c r="Z327" s="126"/>
    </row>
    <row r="328" spans="1:26" ht="18" customHeight="1">
      <c r="A328" s="126"/>
      <c r="B328" s="126"/>
      <c r="C328" s="126"/>
      <c r="D328" s="126"/>
      <c r="E328" s="126"/>
      <c r="F328" s="126"/>
      <c r="G328" s="126"/>
      <c r="H328" s="126"/>
      <c r="I328" s="126"/>
      <c r="J328" s="127"/>
      <c r="K328" s="126"/>
      <c r="L328" s="126"/>
      <c r="M328" s="126"/>
      <c r="N328" s="126"/>
      <c r="O328" s="126"/>
      <c r="P328" s="126"/>
      <c r="Q328" s="126"/>
      <c r="R328" s="126"/>
      <c r="S328" s="126"/>
      <c r="T328" s="126"/>
      <c r="U328" s="126"/>
      <c r="V328" s="126"/>
      <c r="W328" s="126"/>
      <c r="X328" s="126"/>
      <c r="Y328" s="126"/>
      <c r="Z328" s="126"/>
    </row>
    <row r="329" spans="1:26" ht="18" customHeight="1">
      <c r="A329" s="126"/>
      <c r="B329" s="126"/>
      <c r="C329" s="126"/>
      <c r="D329" s="126"/>
      <c r="E329" s="126"/>
      <c r="F329" s="126"/>
      <c r="G329" s="126"/>
      <c r="H329" s="126"/>
      <c r="I329" s="126"/>
      <c r="J329" s="127"/>
      <c r="K329" s="126"/>
      <c r="L329" s="126"/>
      <c r="M329" s="126"/>
      <c r="N329" s="126"/>
      <c r="O329" s="126"/>
      <c r="P329" s="126"/>
      <c r="Q329" s="126"/>
      <c r="R329" s="126"/>
      <c r="S329" s="126"/>
      <c r="T329" s="126"/>
      <c r="U329" s="126"/>
      <c r="V329" s="126"/>
      <c r="W329" s="126"/>
      <c r="X329" s="126"/>
      <c r="Y329" s="126"/>
      <c r="Z329" s="126"/>
    </row>
    <row r="330" spans="1:26" ht="18" customHeight="1">
      <c r="A330" s="126"/>
      <c r="B330" s="126"/>
      <c r="C330" s="126"/>
      <c r="D330" s="126"/>
      <c r="E330" s="126"/>
      <c r="F330" s="126"/>
      <c r="G330" s="126"/>
      <c r="H330" s="126"/>
      <c r="I330" s="126"/>
      <c r="J330" s="127"/>
      <c r="K330" s="126"/>
      <c r="L330" s="126"/>
      <c r="M330" s="126"/>
      <c r="N330" s="126"/>
      <c r="O330" s="126"/>
      <c r="P330" s="126"/>
      <c r="Q330" s="126"/>
      <c r="R330" s="126"/>
      <c r="S330" s="126"/>
      <c r="T330" s="126"/>
      <c r="U330" s="126"/>
      <c r="V330" s="126"/>
      <c r="W330" s="126"/>
      <c r="X330" s="126"/>
      <c r="Y330" s="126"/>
      <c r="Z330" s="126"/>
    </row>
    <row r="331" spans="1:26" ht="18" customHeight="1">
      <c r="A331" s="126"/>
      <c r="B331" s="126"/>
      <c r="C331" s="126"/>
      <c r="D331" s="126"/>
      <c r="E331" s="126"/>
      <c r="F331" s="126"/>
      <c r="G331" s="126"/>
      <c r="H331" s="126"/>
      <c r="I331" s="126"/>
      <c r="J331" s="127"/>
      <c r="K331" s="126"/>
      <c r="L331" s="126"/>
      <c r="M331" s="126"/>
      <c r="N331" s="126"/>
      <c r="O331" s="126"/>
      <c r="P331" s="126"/>
      <c r="Q331" s="126"/>
      <c r="R331" s="126"/>
      <c r="S331" s="126"/>
      <c r="T331" s="126"/>
      <c r="U331" s="126"/>
      <c r="V331" s="126"/>
      <c r="W331" s="126"/>
      <c r="X331" s="126"/>
      <c r="Y331" s="126"/>
      <c r="Z331" s="126"/>
    </row>
    <row r="332" spans="1:26" ht="18" customHeight="1">
      <c r="A332" s="126"/>
      <c r="B332" s="126"/>
      <c r="C332" s="126"/>
      <c r="D332" s="126"/>
      <c r="E332" s="126"/>
      <c r="F332" s="126"/>
      <c r="G332" s="126"/>
      <c r="H332" s="126"/>
      <c r="I332" s="126"/>
      <c r="J332" s="127"/>
      <c r="K332" s="126"/>
      <c r="L332" s="126"/>
      <c r="M332" s="126"/>
      <c r="N332" s="126"/>
      <c r="O332" s="126"/>
      <c r="P332" s="126"/>
      <c r="Q332" s="126"/>
      <c r="R332" s="126"/>
      <c r="S332" s="126"/>
      <c r="T332" s="126"/>
      <c r="U332" s="126"/>
      <c r="V332" s="126"/>
      <c r="W332" s="126"/>
      <c r="X332" s="126"/>
      <c r="Y332" s="126"/>
      <c r="Z332" s="126"/>
    </row>
    <row r="333" spans="1:26" ht="18" customHeight="1">
      <c r="A333" s="126"/>
      <c r="B333" s="126"/>
      <c r="C333" s="126"/>
      <c r="D333" s="126"/>
      <c r="E333" s="126"/>
      <c r="F333" s="126"/>
      <c r="G333" s="126"/>
      <c r="H333" s="126"/>
      <c r="I333" s="126"/>
      <c r="J333" s="127"/>
      <c r="K333" s="126"/>
      <c r="L333" s="126"/>
      <c r="M333" s="126"/>
      <c r="N333" s="126"/>
      <c r="O333" s="126"/>
      <c r="P333" s="126"/>
      <c r="Q333" s="126"/>
      <c r="R333" s="126"/>
      <c r="S333" s="126"/>
      <c r="T333" s="126"/>
      <c r="U333" s="126"/>
      <c r="V333" s="126"/>
      <c r="W333" s="126"/>
      <c r="X333" s="126"/>
      <c r="Y333" s="126"/>
      <c r="Z333" s="126"/>
    </row>
    <row r="334" spans="1:26" ht="18" customHeight="1">
      <c r="A334" s="126"/>
      <c r="B334" s="126"/>
      <c r="C334" s="126"/>
      <c r="D334" s="126"/>
      <c r="E334" s="126"/>
      <c r="F334" s="126"/>
      <c r="G334" s="126"/>
      <c r="H334" s="126"/>
      <c r="I334" s="126"/>
      <c r="J334" s="127"/>
      <c r="K334" s="126"/>
      <c r="L334" s="126"/>
      <c r="M334" s="126"/>
      <c r="N334" s="126"/>
      <c r="O334" s="126"/>
      <c r="P334" s="126"/>
      <c r="Q334" s="126"/>
      <c r="R334" s="126"/>
      <c r="S334" s="126"/>
      <c r="T334" s="126"/>
      <c r="U334" s="126"/>
      <c r="V334" s="126"/>
      <c r="W334" s="126"/>
      <c r="X334" s="126"/>
      <c r="Y334" s="126"/>
      <c r="Z334" s="126"/>
    </row>
    <row r="335" spans="1:26" ht="18" customHeight="1">
      <c r="A335" s="126"/>
      <c r="B335" s="126"/>
      <c r="C335" s="126"/>
      <c r="D335" s="126"/>
      <c r="E335" s="126"/>
      <c r="F335" s="126"/>
      <c r="G335" s="126"/>
      <c r="H335" s="126"/>
      <c r="I335" s="126"/>
      <c r="J335" s="127"/>
      <c r="K335" s="126"/>
      <c r="L335" s="126"/>
      <c r="M335" s="126"/>
      <c r="N335" s="126"/>
      <c r="O335" s="126"/>
      <c r="P335" s="126"/>
      <c r="Q335" s="126"/>
      <c r="R335" s="126"/>
      <c r="S335" s="126"/>
      <c r="T335" s="126"/>
      <c r="U335" s="126"/>
      <c r="V335" s="126"/>
      <c r="W335" s="126"/>
      <c r="X335" s="126"/>
      <c r="Y335" s="126"/>
      <c r="Z335" s="126"/>
    </row>
    <row r="336" spans="1:26" ht="18" customHeight="1">
      <c r="A336" s="126"/>
      <c r="B336" s="126"/>
      <c r="C336" s="126"/>
      <c r="D336" s="126"/>
      <c r="E336" s="126"/>
      <c r="F336" s="126"/>
      <c r="G336" s="126"/>
      <c r="H336" s="126"/>
      <c r="I336" s="126"/>
      <c r="J336" s="127"/>
      <c r="K336" s="126"/>
      <c r="L336" s="126"/>
      <c r="M336" s="126"/>
      <c r="N336" s="126"/>
      <c r="O336" s="126"/>
      <c r="P336" s="126"/>
      <c r="Q336" s="126"/>
      <c r="R336" s="126"/>
      <c r="S336" s="126"/>
      <c r="T336" s="126"/>
      <c r="U336" s="126"/>
      <c r="V336" s="126"/>
      <c r="W336" s="126"/>
      <c r="X336" s="126"/>
      <c r="Y336" s="126"/>
      <c r="Z336" s="126"/>
    </row>
    <row r="337" spans="1:26" ht="18" customHeight="1">
      <c r="A337" s="126"/>
      <c r="B337" s="126"/>
      <c r="C337" s="126"/>
      <c r="D337" s="126"/>
      <c r="E337" s="126"/>
      <c r="F337" s="126"/>
      <c r="G337" s="126"/>
      <c r="H337" s="126"/>
      <c r="I337" s="126"/>
      <c r="J337" s="127"/>
      <c r="K337" s="126"/>
      <c r="L337" s="126"/>
      <c r="M337" s="126"/>
      <c r="N337" s="126"/>
      <c r="O337" s="126"/>
      <c r="P337" s="126"/>
      <c r="Q337" s="126"/>
      <c r="R337" s="126"/>
      <c r="S337" s="126"/>
      <c r="T337" s="126"/>
      <c r="U337" s="126"/>
      <c r="V337" s="126"/>
      <c r="W337" s="126"/>
      <c r="X337" s="126"/>
      <c r="Y337" s="126"/>
      <c r="Z337" s="126"/>
    </row>
    <row r="338" spans="1:26" ht="18" customHeight="1">
      <c r="A338" s="126"/>
      <c r="B338" s="126"/>
      <c r="C338" s="126"/>
      <c r="D338" s="126"/>
      <c r="E338" s="126"/>
      <c r="F338" s="126"/>
      <c r="G338" s="126"/>
      <c r="H338" s="126"/>
      <c r="I338" s="126"/>
      <c r="J338" s="127"/>
      <c r="K338" s="126"/>
      <c r="L338" s="126"/>
      <c r="M338" s="126"/>
      <c r="N338" s="126"/>
      <c r="O338" s="126"/>
      <c r="P338" s="126"/>
      <c r="Q338" s="126"/>
      <c r="R338" s="126"/>
      <c r="S338" s="126"/>
      <c r="T338" s="126"/>
      <c r="U338" s="126"/>
      <c r="V338" s="126"/>
      <c r="W338" s="126"/>
      <c r="X338" s="126"/>
      <c r="Y338" s="126"/>
      <c r="Z338" s="126"/>
    </row>
    <row r="339" spans="1:26" ht="18" customHeight="1">
      <c r="A339" s="126"/>
      <c r="B339" s="126"/>
      <c r="C339" s="126"/>
      <c r="D339" s="126"/>
      <c r="E339" s="126"/>
      <c r="F339" s="126"/>
      <c r="G339" s="126"/>
      <c r="H339" s="126"/>
      <c r="I339" s="126"/>
      <c r="J339" s="127"/>
      <c r="K339" s="126"/>
      <c r="L339" s="126"/>
      <c r="M339" s="126"/>
      <c r="N339" s="126"/>
      <c r="O339" s="126"/>
      <c r="P339" s="126"/>
      <c r="Q339" s="126"/>
      <c r="R339" s="126"/>
      <c r="S339" s="126"/>
      <c r="T339" s="126"/>
      <c r="U339" s="126"/>
      <c r="V339" s="126"/>
      <c r="W339" s="126"/>
      <c r="X339" s="126"/>
      <c r="Y339" s="126"/>
      <c r="Z339" s="126"/>
    </row>
    <row r="340" spans="1:26" ht="18" customHeight="1">
      <c r="A340" s="126"/>
      <c r="B340" s="126"/>
      <c r="C340" s="126"/>
      <c r="D340" s="126"/>
      <c r="E340" s="126"/>
      <c r="F340" s="126"/>
      <c r="G340" s="126"/>
      <c r="H340" s="126"/>
      <c r="I340" s="126"/>
      <c r="J340" s="127"/>
      <c r="K340" s="126"/>
      <c r="L340" s="126"/>
      <c r="M340" s="126"/>
      <c r="N340" s="126"/>
      <c r="O340" s="126"/>
      <c r="P340" s="126"/>
      <c r="Q340" s="126"/>
      <c r="R340" s="126"/>
      <c r="S340" s="126"/>
      <c r="T340" s="126"/>
      <c r="U340" s="126"/>
      <c r="V340" s="126"/>
      <c r="W340" s="126"/>
      <c r="X340" s="126"/>
      <c r="Y340" s="126"/>
      <c r="Z340" s="126"/>
    </row>
    <row r="341" spans="1:26" ht="18" customHeight="1">
      <c r="A341" s="126"/>
      <c r="B341" s="126"/>
      <c r="C341" s="126"/>
      <c r="D341" s="126"/>
      <c r="E341" s="126"/>
      <c r="F341" s="126"/>
      <c r="G341" s="126"/>
      <c r="H341" s="126"/>
      <c r="I341" s="126"/>
      <c r="J341" s="127"/>
      <c r="K341" s="126"/>
      <c r="L341" s="126"/>
      <c r="M341" s="126"/>
      <c r="N341" s="126"/>
      <c r="O341" s="126"/>
      <c r="P341" s="126"/>
      <c r="Q341" s="126"/>
      <c r="R341" s="126"/>
      <c r="S341" s="126"/>
      <c r="T341" s="126"/>
      <c r="U341" s="126"/>
      <c r="V341" s="126"/>
      <c r="W341" s="126"/>
      <c r="X341" s="126"/>
      <c r="Y341" s="126"/>
      <c r="Z341" s="126"/>
    </row>
    <row r="342" spans="1:26" ht="18" customHeight="1">
      <c r="A342" s="126"/>
      <c r="B342" s="126"/>
      <c r="C342" s="126"/>
      <c r="D342" s="126"/>
      <c r="E342" s="126"/>
      <c r="F342" s="126"/>
      <c r="G342" s="126"/>
      <c r="H342" s="126"/>
      <c r="I342" s="126"/>
      <c r="J342" s="127"/>
      <c r="K342" s="126"/>
      <c r="L342" s="126"/>
      <c r="M342" s="126"/>
      <c r="N342" s="126"/>
      <c r="O342" s="126"/>
      <c r="P342" s="126"/>
      <c r="Q342" s="126"/>
      <c r="R342" s="126"/>
      <c r="S342" s="126"/>
      <c r="T342" s="126"/>
      <c r="U342" s="126"/>
      <c r="V342" s="126"/>
      <c r="W342" s="126"/>
      <c r="X342" s="126"/>
      <c r="Y342" s="126"/>
      <c r="Z342" s="126"/>
    </row>
    <row r="343" spans="1:26" ht="18" customHeight="1">
      <c r="A343" s="126"/>
      <c r="B343" s="126"/>
      <c r="C343" s="126"/>
      <c r="D343" s="126"/>
      <c r="E343" s="126"/>
      <c r="F343" s="126"/>
      <c r="G343" s="126"/>
      <c r="H343" s="126"/>
      <c r="I343" s="126"/>
      <c r="J343" s="127"/>
      <c r="K343" s="126"/>
      <c r="L343" s="126"/>
      <c r="M343" s="126"/>
      <c r="N343" s="126"/>
      <c r="O343" s="126"/>
      <c r="P343" s="126"/>
      <c r="Q343" s="126"/>
      <c r="R343" s="126"/>
      <c r="S343" s="126"/>
      <c r="T343" s="126"/>
      <c r="U343" s="126"/>
      <c r="V343" s="126"/>
      <c r="W343" s="126"/>
      <c r="X343" s="126"/>
      <c r="Y343" s="126"/>
      <c r="Z343" s="126"/>
    </row>
    <row r="344" spans="1:26" ht="18" customHeight="1">
      <c r="A344" s="126"/>
      <c r="B344" s="126"/>
      <c r="C344" s="126"/>
      <c r="D344" s="126"/>
      <c r="E344" s="126"/>
      <c r="F344" s="126"/>
      <c r="G344" s="126"/>
      <c r="H344" s="126"/>
      <c r="I344" s="126"/>
      <c r="J344" s="127"/>
      <c r="K344" s="126"/>
      <c r="L344" s="126"/>
      <c r="M344" s="126"/>
      <c r="N344" s="126"/>
      <c r="O344" s="126"/>
      <c r="P344" s="126"/>
      <c r="Q344" s="126"/>
      <c r="R344" s="126"/>
      <c r="S344" s="126"/>
      <c r="T344" s="126"/>
      <c r="U344" s="126"/>
      <c r="V344" s="126"/>
      <c r="W344" s="126"/>
      <c r="X344" s="126"/>
      <c r="Y344" s="126"/>
      <c r="Z344" s="126"/>
    </row>
    <row r="345" spans="1:26" ht="18" customHeight="1">
      <c r="A345" s="126"/>
      <c r="B345" s="126"/>
      <c r="C345" s="126"/>
      <c r="D345" s="126"/>
      <c r="E345" s="126"/>
      <c r="F345" s="126"/>
      <c r="G345" s="126"/>
      <c r="H345" s="126"/>
      <c r="I345" s="126"/>
      <c r="J345" s="127"/>
      <c r="K345" s="126"/>
      <c r="L345" s="126"/>
      <c r="M345" s="126"/>
      <c r="N345" s="126"/>
      <c r="O345" s="126"/>
      <c r="P345" s="126"/>
      <c r="Q345" s="126"/>
      <c r="R345" s="126"/>
      <c r="S345" s="126"/>
      <c r="T345" s="126"/>
      <c r="U345" s="126"/>
      <c r="V345" s="126"/>
      <c r="W345" s="126"/>
      <c r="X345" s="126"/>
      <c r="Y345" s="126"/>
      <c r="Z345" s="126"/>
    </row>
    <row r="346" spans="1:26" ht="18" customHeight="1">
      <c r="A346" s="126"/>
      <c r="B346" s="126"/>
      <c r="C346" s="126"/>
      <c r="D346" s="126"/>
      <c r="E346" s="126"/>
      <c r="F346" s="126"/>
      <c r="G346" s="126"/>
      <c r="H346" s="126"/>
      <c r="I346" s="126"/>
      <c r="J346" s="127"/>
      <c r="K346" s="126"/>
      <c r="L346" s="126"/>
      <c r="M346" s="126"/>
      <c r="N346" s="126"/>
      <c r="O346" s="126"/>
      <c r="P346" s="126"/>
      <c r="Q346" s="126"/>
      <c r="R346" s="126"/>
      <c r="S346" s="126"/>
      <c r="T346" s="126"/>
      <c r="U346" s="126"/>
      <c r="V346" s="126"/>
      <c r="W346" s="126"/>
      <c r="X346" s="126"/>
      <c r="Y346" s="126"/>
      <c r="Z346" s="126"/>
    </row>
    <row r="347" spans="1:26" ht="18" customHeight="1">
      <c r="A347" s="126"/>
      <c r="B347" s="126"/>
      <c r="C347" s="126"/>
      <c r="D347" s="126"/>
      <c r="E347" s="126"/>
      <c r="F347" s="126"/>
      <c r="G347" s="126"/>
      <c r="H347" s="126"/>
      <c r="I347" s="126"/>
      <c r="J347" s="127"/>
      <c r="K347" s="126"/>
      <c r="L347" s="126"/>
      <c r="M347" s="126"/>
      <c r="N347" s="126"/>
      <c r="O347" s="126"/>
      <c r="P347" s="126"/>
      <c r="Q347" s="126"/>
      <c r="R347" s="126"/>
      <c r="S347" s="126"/>
      <c r="T347" s="126"/>
      <c r="U347" s="126"/>
      <c r="V347" s="126"/>
      <c r="W347" s="126"/>
      <c r="X347" s="126"/>
      <c r="Y347" s="126"/>
      <c r="Z347" s="126"/>
    </row>
    <row r="348" spans="1:26" ht="18" customHeight="1">
      <c r="A348" s="126"/>
      <c r="B348" s="126"/>
      <c r="C348" s="126"/>
      <c r="D348" s="126"/>
      <c r="E348" s="126"/>
      <c r="F348" s="126"/>
      <c r="G348" s="126"/>
      <c r="H348" s="126"/>
      <c r="I348" s="126"/>
      <c r="J348" s="127"/>
      <c r="K348" s="126"/>
      <c r="L348" s="126"/>
      <c r="M348" s="126"/>
      <c r="N348" s="126"/>
      <c r="O348" s="126"/>
      <c r="P348" s="126"/>
      <c r="Q348" s="126"/>
      <c r="R348" s="126"/>
      <c r="S348" s="126"/>
      <c r="T348" s="126"/>
      <c r="U348" s="126"/>
      <c r="V348" s="126"/>
      <c r="W348" s="126"/>
      <c r="X348" s="126"/>
      <c r="Y348" s="126"/>
      <c r="Z348" s="126"/>
    </row>
    <row r="349" spans="1:26" ht="18" customHeight="1">
      <c r="A349" s="126"/>
      <c r="B349" s="126"/>
      <c r="C349" s="126"/>
      <c r="D349" s="126"/>
      <c r="E349" s="126"/>
      <c r="F349" s="126"/>
      <c r="G349" s="126"/>
      <c r="H349" s="126"/>
      <c r="I349" s="126"/>
      <c r="J349" s="127"/>
      <c r="K349" s="126"/>
      <c r="L349" s="126"/>
      <c r="M349" s="126"/>
      <c r="N349" s="126"/>
      <c r="O349" s="126"/>
      <c r="P349" s="126"/>
      <c r="Q349" s="126"/>
      <c r="R349" s="126"/>
      <c r="S349" s="126"/>
      <c r="T349" s="126"/>
      <c r="U349" s="126"/>
      <c r="V349" s="126"/>
      <c r="W349" s="126"/>
      <c r="X349" s="126"/>
      <c r="Y349" s="126"/>
      <c r="Z349" s="126"/>
    </row>
    <row r="350" spans="1:26" ht="18" customHeight="1">
      <c r="A350" s="126"/>
      <c r="B350" s="126"/>
      <c r="C350" s="126"/>
      <c r="D350" s="126"/>
      <c r="E350" s="126"/>
      <c r="F350" s="126"/>
      <c r="G350" s="126"/>
      <c r="H350" s="126"/>
      <c r="I350" s="126"/>
      <c r="J350" s="127"/>
      <c r="K350" s="126"/>
      <c r="L350" s="126"/>
      <c r="M350" s="126"/>
      <c r="N350" s="126"/>
      <c r="O350" s="126"/>
      <c r="P350" s="126"/>
      <c r="Q350" s="126"/>
      <c r="R350" s="126"/>
      <c r="S350" s="126"/>
      <c r="T350" s="126"/>
      <c r="U350" s="126"/>
      <c r="V350" s="126"/>
      <c r="W350" s="126"/>
      <c r="X350" s="126"/>
      <c r="Y350" s="126"/>
      <c r="Z350" s="126"/>
    </row>
    <row r="351" spans="1:26" ht="18" customHeight="1">
      <c r="A351" s="126"/>
      <c r="B351" s="126"/>
      <c r="C351" s="126"/>
      <c r="D351" s="126"/>
      <c r="E351" s="126"/>
      <c r="F351" s="126"/>
      <c r="G351" s="126"/>
      <c r="H351" s="126"/>
      <c r="I351" s="126"/>
      <c r="J351" s="127"/>
      <c r="K351" s="126"/>
      <c r="L351" s="126"/>
      <c r="M351" s="126"/>
      <c r="N351" s="126"/>
      <c r="O351" s="126"/>
      <c r="P351" s="126"/>
      <c r="Q351" s="126"/>
      <c r="R351" s="126"/>
      <c r="S351" s="126"/>
      <c r="T351" s="126"/>
      <c r="U351" s="126"/>
      <c r="V351" s="126"/>
      <c r="W351" s="126"/>
      <c r="X351" s="126"/>
      <c r="Y351" s="126"/>
      <c r="Z351" s="126"/>
    </row>
    <row r="352" spans="1:26" ht="18" customHeight="1">
      <c r="A352" s="126"/>
      <c r="B352" s="126"/>
      <c r="C352" s="126"/>
      <c r="D352" s="126"/>
      <c r="E352" s="126"/>
      <c r="F352" s="126"/>
      <c r="G352" s="126"/>
      <c r="H352" s="126"/>
      <c r="I352" s="126"/>
      <c r="J352" s="127"/>
      <c r="K352" s="126"/>
      <c r="L352" s="126"/>
      <c r="M352" s="126"/>
      <c r="N352" s="126"/>
      <c r="O352" s="126"/>
      <c r="P352" s="126"/>
      <c r="Q352" s="126"/>
      <c r="R352" s="126"/>
      <c r="S352" s="126"/>
      <c r="T352" s="126"/>
      <c r="U352" s="126"/>
      <c r="V352" s="126"/>
      <c r="W352" s="126"/>
      <c r="X352" s="126"/>
      <c r="Y352" s="126"/>
      <c r="Z352" s="126"/>
    </row>
    <row r="353" spans="1:26" ht="18" customHeight="1">
      <c r="A353" s="126"/>
      <c r="B353" s="126"/>
      <c r="C353" s="126"/>
      <c r="D353" s="126"/>
      <c r="E353" s="126"/>
      <c r="F353" s="126"/>
      <c r="G353" s="126"/>
      <c r="H353" s="126"/>
      <c r="I353" s="126"/>
      <c r="J353" s="127"/>
      <c r="K353" s="126"/>
      <c r="L353" s="126"/>
      <c r="M353" s="126"/>
      <c r="N353" s="126"/>
      <c r="O353" s="126"/>
      <c r="P353" s="126"/>
      <c r="Q353" s="126"/>
      <c r="R353" s="126"/>
      <c r="S353" s="126"/>
      <c r="T353" s="126"/>
      <c r="U353" s="126"/>
      <c r="V353" s="126"/>
      <c r="W353" s="126"/>
      <c r="X353" s="126"/>
      <c r="Y353" s="126"/>
      <c r="Z353" s="126"/>
    </row>
    <row r="354" spans="1:26" ht="18" customHeight="1">
      <c r="A354" s="126"/>
      <c r="B354" s="126"/>
      <c r="C354" s="126"/>
      <c r="D354" s="126"/>
      <c r="E354" s="126"/>
      <c r="F354" s="126"/>
      <c r="G354" s="126"/>
      <c r="H354" s="126"/>
      <c r="I354" s="126"/>
      <c r="J354" s="127"/>
      <c r="K354" s="126"/>
      <c r="L354" s="126"/>
      <c r="M354" s="126"/>
      <c r="N354" s="126"/>
      <c r="O354" s="126"/>
      <c r="P354" s="126"/>
      <c r="Q354" s="126"/>
      <c r="R354" s="126"/>
      <c r="S354" s="126"/>
      <c r="T354" s="126"/>
      <c r="U354" s="126"/>
      <c r="V354" s="126"/>
      <c r="W354" s="126"/>
      <c r="X354" s="126"/>
      <c r="Y354" s="126"/>
      <c r="Z354" s="126"/>
    </row>
    <row r="355" spans="1:26" ht="18" customHeight="1">
      <c r="A355" s="126"/>
      <c r="B355" s="126"/>
      <c r="C355" s="126"/>
      <c r="D355" s="126"/>
      <c r="E355" s="126"/>
      <c r="F355" s="126"/>
      <c r="G355" s="126"/>
      <c r="H355" s="126"/>
      <c r="I355" s="126"/>
      <c r="J355" s="127"/>
      <c r="K355" s="126"/>
      <c r="L355" s="126"/>
      <c r="M355" s="126"/>
      <c r="N355" s="126"/>
      <c r="O355" s="126"/>
      <c r="P355" s="126"/>
      <c r="Q355" s="126"/>
      <c r="R355" s="126"/>
      <c r="S355" s="126"/>
      <c r="T355" s="126"/>
      <c r="U355" s="126"/>
      <c r="V355" s="126"/>
      <c r="W355" s="126"/>
      <c r="X355" s="126"/>
      <c r="Y355" s="126"/>
      <c r="Z355" s="126"/>
    </row>
    <row r="356" spans="1:26" ht="18" customHeight="1">
      <c r="A356" s="126"/>
      <c r="B356" s="126"/>
      <c r="C356" s="126"/>
      <c r="D356" s="126"/>
      <c r="E356" s="126"/>
      <c r="F356" s="126"/>
      <c r="G356" s="126"/>
      <c r="H356" s="126"/>
      <c r="I356" s="126"/>
      <c r="J356" s="127"/>
      <c r="K356" s="126"/>
      <c r="L356" s="126"/>
      <c r="M356" s="126"/>
      <c r="N356" s="126"/>
      <c r="O356" s="126"/>
      <c r="P356" s="126"/>
      <c r="Q356" s="126"/>
      <c r="R356" s="126"/>
      <c r="S356" s="126"/>
      <c r="T356" s="126"/>
      <c r="U356" s="126"/>
      <c r="V356" s="126"/>
      <c r="W356" s="126"/>
      <c r="X356" s="126"/>
      <c r="Y356" s="126"/>
      <c r="Z356" s="126"/>
    </row>
    <row r="357" spans="1:26" ht="18" customHeight="1">
      <c r="A357" s="126"/>
      <c r="B357" s="126"/>
      <c r="C357" s="126"/>
      <c r="D357" s="126"/>
      <c r="E357" s="126"/>
      <c r="F357" s="126"/>
      <c r="G357" s="126"/>
      <c r="H357" s="126"/>
      <c r="I357" s="126"/>
      <c r="J357" s="127"/>
      <c r="K357" s="126"/>
      <c r="L357" s="126"/>
      <c r="M357" s="126"/>
      <c r="N357" s="126"/>
      <c r="O357" s="126"/>
      <c r="P357" s="126"/>
      <c r="Q357" s="126"/>
      <c r="R357" s="126"/>
      <c r="S357" s="126"/>
      <c r="T357" s="126"/>
      <c r="U357" s="126"/>
      <c r="V357" s="126"/>
      <c r="W357" s="126"/>
      <c r="X357" s="126"/>
      <c r="Y357" s="126"/>
      <c r="Z357" s="126"/>
    </row>
    <row r="358" spans="1:26" ht="18" customHeight="1">
      <c r="A358" s="126"/>
      <c r="B358" s="126"/>
      <c r="C358" s="126"/>
      <c r="D358" s="126"/>
      <c r="E358" s="126"/>
      <c r="F358" s="126"/>
      <c r="G358" s="126"/>
      <c r="H358" s="126"/>
      <c r="I358" s="126"/>
      <c r="J358" s="127"/>
      <c r="K358" s="126"/>
      <c r="L358" s="126"/>
      <c r="M358" s="126"/>
      <c r="N358" s="126"/>
      <c r="O358" s="126"/>
      <c r="P358" s="126"/>
      <c r="Q358" s="126"/>
      <c r="R358" s="126"/>
      <c r="S358" s="126"/>
      <c r="T358" s="126"/>
      <c r="U358" s="126"/>
      <c r="V358" s="126"/>
      <c r="W358" s="126"/>
      <c r="X358" s="126"/>
      <c r="Y358" s="126"/>
      <c r="Z358" s="126"/>
    </row>
    <row r="359" spans="1:26" ht="18" customHeight="1">
      <c r="A359" s="126"/>
      <c r="B359" s="126"/>
      <c r="C359" s="126"/>
      <c r="D359" s="126"/>
      <c r="E359" s="126"/>
      <c r="F359" s="126"/>
      <c r="G359" s="126"/>
      <c r="H359" s="126"/>
      <c r="I359" s="126"/>
      <c r="J359" s="127"/>
      <c r="K359" s="126"/>
      <c r="L359" s="126"/>
      <c r="M359" s="126"/>
      <c r="N359" s="126"/>
      <c r="O359" s="126"/>
      <c r="P359" s="126"/>
      <c r="Q359" s="126"/>
      <c r="R359" s="126"/>
      <c r="S359" s="126"/>
      <c r="T359" s="126"/>
      <c r="U359" s="126"/>
      <c r="V359" s="126"/>
      <c r="W359" s="126"/>
      <c r="X359" s="126"/>
      <c r="Y359" s="126"/>
      <c r="Z359" s="126"/>
    </row>
    <row r="360" spans="1:26" ht="18" customHeight="1">
      <c r="A360" s="126"/>
      <c r="B360" s="126"/>
      <c r="C360" s="126"/>
      <c r="D360" s="126"/>
      <c r="E360" s="126"/>
      <c r="F360" s="126"/>
      <c r="G360" s="126"/>
      <c r="H360" s="126"/>
      <c r="I360" s="126"/>
      <c r="J360" s="127"/>
      <c r="K360" s="126"/>
      <c r="L360" s="126"/>
      <c r="M360" s="126"/>
      <c r="N360" s="126"/>
      <c r="O360" s="126"/>
      <c r="P360" s="126"/>
      <c r="Q360" s="126"/>
      <c r="R360" s="126"/>
      <c r="S360" s="126"/>
      <c r="T360" s="126"/>
      <c r="U360" s="126"/>
      <c r="V360" s="126"/>
      <c r="W360" s="126"/>
      <c r="X360" s="126"/>
      <c r="Y360" s="126"/>
      <c r="Z360" s="126"/>
    </row>
    <row r="361" spans="1:26" ht="18" customHeight="1">
      <c r="A361" s="126"/>
      <c r="B361" s="126"/>
      <c r="C361" s="126"/>
      <c r="D361" s="126"/>
      <c r="E361" s="126"/>
      <c r="F361" s="126"/>
      <c r="G361" s="126"/>
      <c r="H361" s="126"/>
      <c r="I361" s="126"/>
      <c r="J361" s="127"/>
      <c r="K361" s="126"/>
      <c r="L361" s="126"/>
      <c r="M361" s="126"/>
      <c r="N361" s="126"/>
      <c r="O361" s="126"/>
      <c r="P361" s="126"/>
      <c r="Q361" s="126"/>
      <c r="R361" s="126"/>
      <c r="S361" s="126"/>
      <c r="T361" s="126"/>
      <c r="U361" s="126"/>
      <c r="V361" s="126"/>
      <c r="W361" s="126"/>
      <c r="X361" s="126"/>
      <c r="Y361" s="126"/>
      <c r="Z361" s="126"/>
    </row>
    <row r="362" spans="1:26" ht="18" customHeight="1">
      <c r="A362" s="126"/>
      <c r="B362" s="126"/>
      <c r="C362" s="126"/>
      <c r="D362" s="126"/>
      <c r="E362" s="126"/>
      <c r="F362" s="126"/>
      <c r="G362" s="126"/>
      <c r="H362" s="126"/>
      <c r="I362" s="126"/>
      <c r="J362" s="127"/>
      <c r="K362" s="126"/>
      <c r="L362" s="126"/>
      <c r="M362" s="126"/>
      <c r="N362" s="126"/>
      <c r="O362" s="126"/>
      <c r="P362" s="126"/>
      <c r="Q362" s="126"/>
      <c r="R362" s="126"/>
      <c r="S362" s="126"/>
      <c r="T362" s="126"/>
      <c r="U362" s="126"/>
      <c r="V362" s="126"/>
      <c r="W362" s="126"/>
      <c r="X362" s="126"/>
      <c r="Y362" s="126"/>
      <c r="Z362" s="126"/>
    </row>
    <row r="363" spans="1:26" ht="18" customHeight="1">
      <c r="A363" s="126"/>
      <c r="B363" s="126"/>
      <c r="C363" s="126"/>
      <c r="D363" s="126"/>
      <c r="E363" s="126"/>
      <c r="F363" s="126"/>
      <c r="G363" s="126"/>
      <c r="H363" s="126"/>
      <c r="I363" s="126"/>
      <c r="J363" s="127"/>
      <c r="K363" s="126"/>
      <c r="L363" s="126"/>
      <c r="M363" s="126"/>
      <c r="N363" s="126"/>
      <c r="O363" s="126"/>
      <c r="P363" s="126"/>
      <c r="Q363" s="126"/>
      <c r="R363" s="126"/>
      <c r="S363" s="126"/>
      <c r="T363" s="126"/>
      <c r="U363" s="126"/>
      <c r="V363" s="126"/>
      <c r="W363" s="126"/>
      <c r="X363" s="126"/>
      <c r="Y363" s="126"/>
      <c r="Z363" s="126"/>
    </row>
    <row r="364" spans="1:26" ht="18" customHeight="1">
      <c r="A364" s="126"/>
      <c r="B364" s="126"/>
      <c r="C364" s="126"/>
      <c r="D364" s="126"/>
      <c r="E364" s="126"/>
      <c r="F364" s="126"/>
      <c r="G364" s="126"/>
      <c r="H364" s="126"/>
      <c r="I364" s="126"/>
      <c r="J364" s="127"/>
      <c r="K364" s="126"/>
      <c r="L364" s="126"/>
      <c r="M364" s="126"/>
      <c r="N364" s="126"/>
      <c r="O364" s="126"/>
      <c r="P364" s="126"/>
      <c r="Q364" s="126"/>
      <c r="R364" s="126"/>
      <c r="S364" s="126"/>
      <c r="T364" s="126"/>
      <c r="U364" s="126"/>
      <c r="V364" s="126"/>
      <c r="W364" s="126"/>
      <c r="X364" s="126"/>
      <c r="Y364" s="126"/>
      <c r="Z364" s="126"/>
    </row>
    <row r="365" spans="1:26" ht="18" customHeight="1">
      <c r="A365" s="126"/>
      <c r="B365" s="126"/>
      <c r="C365" s="126"/>
      <c r="D365" s="126"/>
      <c r="E365" s="126"/>
      <c r="F365" s="126"/>
      <c r="G365" s="126"/>
      <c r="H365" s="126"/>
      <c r="I365" s="126"/>
      <c r="J365" s="127"/>
      <c r="K365" s="126"/>
      <c r="L365" s="126"/>
      <c r="M365" s="126"/>
      <c r="N365" s="126"/>
      <c r="O365" s="126"/>
      <c r="P365" s="126"/>
      <c r="Q365" s="126"/>
      <c r="R365" s="126"/>
      <c r="S365" s="126"/>
      <c r="T365" s="126"/>
      <c r="U365" s="126"/>
      <c r="V365" s="126"/>
      <c r="W365" s="126"/>
      <c r="X365" s="126"/>
      <c r="Y365" s="126"/>
      <c r="Z365" s="126"/>
    </row>
    <row r="366" spans="1:26" ht="18" customHeight="1">
      <c r="A366" s="126"/>
      <c r="B366" s="126"/>
      <c r="C366" s="126"/>
      <c r="D366" s="126"/>
      <c r="E366" s="126"/>
      <c r="F366" s="126"/>
      <c r="G366" s="126"/>
      <c r="H366" s="126"/>
      <c r="I366" s="126"/>
      <c r="J366" s="127"/>
      <c r="K366" s="126"/>
      <c r="L366" s="126"/>
      <c r="M366" s="126"/>
      <c r="N366" s="126"/>
      <c r="O366" s="126"/>
      <c r="P366" s="126"/>
      <c r="Q366" s="126"/>
      <c r="R366" s="126"/>
      <c r="S366" s="126"/>
      <c r="T366" s="126"/>
      <c r="U366" s="126"/>
      <c r="V366" s="126"/>
      <c r="W366" s="126"/>
      <c r="X366" s="126"/>
      <c r="Y366" s="126"/>
      <c r="Z366" s="126"/>
    </row>
    <row r="367" spans="1:26" ht="18" customHeight="1">
      <c r="A367" s="126"/>
      <c r="B367" s="126"/>
      <c r="C367" s="126"/>
      <c r="D367" s="126"/>
      <c r="E367" s="126"/>
      <c r="F367" s="126"/>
      <c r="G367" s="126"/>
      <c r="H367" s="126"/>
      <c r="I367" s="126"/>
      <c r="J367" s="127"/>
      <c r="K367" s="126"/>
      <c r="L367" s="126"/>
      <c r="M367" s="126"/>
      <c r="N367" s="126"/>
      <c r="O367" s="126"/>
      <c r="P367" s="126"/>
      <c r="Q367" s="126"/>
      <c r="R367" s="126"/>
      <c r="S367" s="126"/>
      <c r="T367" s="126"/>
      <c r="U367" s="126"/>
      <c r="V367" s="126"/>
      <c r="W367" s="126"/>
      <c r="X367" s="126"/>
      <c r="Y367" s="126"/>
      <c r="Z367" s="126"/>
    </row>
    <row r="368" spans="1:26" ht="18" customHeight="1">
      <c r="A368" s="126"/>
      <c r="B368" s="126"/>
      <c r="C368" s="126"/>
      <c r="D368" s="126"/>
      <c r="E368" s="126"/>
      <c r="F368" s="126"/>
      <c r="G368" s="126"/>
      <c r="H368" s="126"/>
      <c r="I368" s="126"/>
      <c r="J368" s="127"/>
      <c r="K368" s="126"/>
      <c r="L368" s="126"/>
      <c r="M368" s="126"/>
      <c r="N368" s="126"/>
      <c r="O368" s="126"/>
      <c r="P368" s="126"/>
      <c r="Q368" s="126"/>
      <c r="R368" s="126"/>
      <c r="S368" s="126"/>
      <c r="T368" s="126"/>
      <c r="U368" s="126"/>
      <c r="V368" s="126"/>
      <c r="W368" s="126"/>
      <c r="X368" s="126"/>
      <c r="Y368" s="126"/>
      <c r="Z368" s="126"/>
    </row>
    <row r="369" spans="1:26" ht="18" customHeight="1">
      <c r="A369" s="126"/>
      <c r="B369" s="126"/>
      <c r="C369" s="126"/>
      <c r="D369" s="126"/>
      <c r="E369" s="126"/>
      <c r="F369" s="126"/>
      <c r="G369" s="126"/>
      <c r="H369" s="126"/>
      <c r="I369" s="126"/>
      <c r="J369" s="127"/>
      <c r="K369" s="126"/>
      <c r="L369" s="126"/>
      <c r="M369" s="126"/>
      <c r="N369" s="126"/>
      <c r="O369" s="126"/>
      <c r="P369" s="126"/>
      <c r="Q369" s="126"/>
      <c r="R369" s="126"/>
      <c r="S369" s="126"/>
      <c r="T369" s="126"/>
      <c r="U369" s="126"/>
      <c r="V369" s="126"/>
      <c r="W369" s="126"/>
      <c r="X369" s="126"/>
      <c r="Y369" s="126"/>
      <c r="Z369" s="126"/>
    </row>
    <row r="370" spans="1:26" ht="18" customHeight="1">
      <c r="A370" s="126"/>
      <c r="B370" s="126"/>
      <c r="C370" s="126"/>
      <c r="D370" s="126"/>
      <c r="E370" s="126"/>
      <c r="F370" s="126"/>
      <c r="G370" s="126"/>
      <c r="H370" s="126"/>
      <c r="I370" s="126"/>
      <c r="J370" s="127"/>
      <c r="K370" s="126"/>
      <c r="L370" s="126"/>
      <c r="M370" s="126"/>
      <c r="N370" s="126"/>
      <c r="O370" s="126"/>
      <c r="P370" s="126"/>
      <c r="Q370" s="126"/>
      <c r="R370" s="126"/>
      <c r="S370" s="126"/>
      <c r="T370" s="126"/>
      <c r="U370" s="126"/>
      <c r="V370" s="126"/>
      <c r="W370" s="126"/>
      <c r="X370" s="126"/>
      <c r="Y370" s="126"/>
      <c r="Z370" s="126"/>
    </row>
    <row r="371" spans="1:26" ht="18" customHeight="1">
      <c r="A371" s="126"/>
      <c r="B371" s="126"/>
      <c r="C371" s="126"/>
      <c r="D371" s="126"/>
      <c r="E371" s="126"/>
      <c r="F371" s="126"/>
      <c r="G371" s="126"/>
      <c r="H371" s="126"/>
      <c r="I371" s="126"/>
      <c r="J371" s="127"/>
      <c r="K371" s="126"/>
      <c r="L371" s="126"/>
      <c r="M371" s="126"/>
      <c r="N371" s="126"/>
      <c r="O371" s="126"/>
      <c r="P371" s="126"/>
      <c r="Q371" s="126"/>
      <c r="R371" s="126"/>
      <c r="S371" s="126"/>
      <c r="T371" s="126"/>
      <c r="U371" s="126"/>
      <c r="V371" s="126"/>
      <c r="W371" s="126"/>
      <c r="X371" s="126"/>
      <c r="Y371" s="126"/>
      <c r="Z371" s="126"/>
    </row>
    <row r="372" spans="1:26" ht="18" customHeight="1">
      <c r="A372" s="126"/>
      <c r="B372" s="126"/>
      <c r="C372" s="126"/>
      <c r="D372" s="126"/>
      <c r="E372" s="126"/>
      <c r="F372" s="126"/>
      <c r="G372" s="126"/>
      <c r="H372" s="126"/>
      <c r="I372" s="126"/>
      <c r="J372" s="127"/>
      <c r="K372" s="126"/>
      <c r="L372" s="126"/>
      <c r="M372" s="126"/>
      <c r="N372" s="126"/>
      <c r="O372" s="126"/>
      <c r="P372" s="126"/>
      <c r="Q372" s="126"/>
      <c r="R372" s="126"/>
      <c r="S372" s="126"/>
      <c r="T372" s="126"/>
      <c r="U372" s="126"/>
      <c r="V372" s="126"/>
      <c r="W372" s="126"/>
      <c r="X372" s="126"/>
      <c r="Y372" s="126"/>
      <c r="Z372" s="126"/>
    </row>
    <row r="373" spans="1:26" ht="18" customHeight="1">
      <c r="A373" s="126"/>
      <c r="B373" s="126"/>
      <c r="C373" s="126"/>
      <c r="D373" s="126"/>
      <c r="E373" s="126"/>
      <c r="F373" s="126"/>
      <c r="G373" s="126"/>
      <c r="H373" s="126"/>
      <c r="I373" s="126"/>
      <c r="J373" s="127"/>
      <c r="K373" s="126"/>
      <c r="L373" s="126"/>
      <c r="M373" s="126"/>
      <c r="N373" s="126"/>
      <c r="O373" s="126"/>
      <c r="P373" s="126"/>
      <c r="Q373" s="126"/>
      <c r="R373" s="126"/>
      <c r="S373" s="126"/>
      <c r="T373" s="126"/>
      <c r="U373" s="126"/>
      <c r="V373" s="126"/>
      <c r="W373" s="126"/>
      <c r="X373" s="126"/>
      <c r="Y373" s="126"/>
      <c r="Z373" s="126"/>
    </row>
    <row r="374" spans="1:26" ht="18" customHeight="1">
      <c r="A374" s="126"/>
      <c r="B374" s="126"/>
      <c r="C374" s="126"/>
      <c r="D374" s="126"/>
      <c r="E374" s="126"/>
      <c r="F374" s="126"/>
      <c r="G374" s="126"/>
      <c r="H374" s="126"/>
      <c r="I374" s="126"/>
      <c r="J374" s="127"/>
      <c r="K374" s="126"/>
      <c r="L374" s="126"/>
      <c r="M374" s="126"/>
      <c r="N374" s="126"/>
      <c r="O374" s="126"/>
      <c r="P374" s="126"/>
      <c r="Q374" s="126"/>
      <c r="R374" s="126"/>
      <c r="S374" s="126"/>
      <c r="T374" s="126"/>
      <c r="U374" s="126"/>
      <c r="V374" s="126"/>
      <c r="W374" s="126"/>
      <c r="X374" s="126"/>
      <c r="Y374" s="126"/>
      <c r="Z374" s="126"/>
    </row>
    <row r="375" spans="1:26" ht="18" customHeight="1">
      <c r="A375" s="126"/>
      <c r="B375" s="126"/>
      <c r="C375" s="126"/>
      <c r="D375" s="126"/>
      <c r="E375" s="126"/>
      <c r="F375" s="126"/>
      <c r="G375" s="126"/>
      <c r="H375" s="126"/>
      <c r="I375" s="126"/>
      <c r="J375" s="127"/>
      <c r="K375" s="126"/>
      <c r="L375" s="126"/>
      <c r="M375" s="126"/>
      <c r="N375" s="126"/>
      <c r="O375" s="126"/>
      <c r="P375" s="126"/>
      <c r="Q375" s="126"/>
      <c r="R375" s="126"/>
      <c r="S375" s="126"/>
      <c r="T375" s="126"/>
      <c r="U375" s="126"/>
      <c r="V375" s="126"/>
      <c r="W375" s="126"/>
      <c r="X375" s="126"/>
      <c r="Y375" s="126"/>
      <c r="Z375" s="126"/>
    </row>
    <row r="376" spans="1:26" ht="18" customHeight="1">
      <c r="A376" s="126"/>
      <c r="B376" s="126"/>
      <c r="C376" s="126"/>
      <c r="D376" s="126"/>
      <c r="E376" s="126"/>
      <c r="F376" s="126"/>
      <c r="G376" s="126"/>
      <c r="H376" s="126"/>
      <c r="I376" s="126"/>
      <c r="J376" s="127"/>
      <c r="K376" s="126"/>
      <c r="L376" s="126"/>
      <c r="M376" s="126"/>
      <c r="N376" s="126"/>
      <c r="O376" s="126"/>
      <c r="P376" s="126"/>
      <c r="Q376" s="126"/>
      <c r="R376" s="126"/>
      <c r="S376" s="126"/>
      <c r="T376" s="126"/>
      <c r="U376" s="126"/>
      <c r="V376" s="126"/>
      <c r="W376" s="126"/>
      <c r="X376" s="126"/>
      <c r="Y376" s="126"/>
      <c r="Z376" s="126"/>
    </row>
    <row r="377" spans="1:26" ht="18" customHeight="1">
      <c r="A377" s="126"/>
      <c r="B377" s="126"/>
      <c r="C377" s="126"/>
      <c r="D377" s="126"/>
      <c r="E377" s="126"/>
      <c r="F377" s="126"/>
      <c r="G377" s="126"/>
      <c r="H377" s="126"/>
      <c r="I377" s="126"/>
      <c r="J377" s="127"/>
      <c r="K377" s="126"/>
      <c r="L377" s="126"/>
      <c r="M377" s="126"/>
      <c r="N377" s="126"/>
      <c r="O377" s="126"/>
      <c r="P377" s="126"/>
      <c r="Q377" s="126"/>
      <c r="R377" s="126"/>
      <c r="S377" s="126"/>
      <c r="T377" s="126"/>
      <c r="U377" s="126"/>
      <c r="V377" s="126"/>
      <c r="W377" s="126"/>
      <c r="X377" s="126"/>
      <c r="Y377" s="126"/>
      <c r="Z377" s="126"/>
    </row>
    <row r="378" spans="1:26" ht="18" customHeight="1">
      <c r="A378" s="126"/>
      <c r="B378" s="126"/>
      <c r="C378" s="126"/>
      <c r="D378" s="126"/>
      <c r="E378" s="126"/>
      <c r="F378" s="126"/>
      <c r="G378" s="126"/>
      <c r="H378" s="126"/>
      <c r="I378" s="126"/>
      <c r="J378" s="127"/>
      <c r="K378" s="126"/>
      <c r="L378" s="126"/>
      <c r="M378" s="126"/>
      <c r="N378" s="126"/>
      <c r="O378" s="126"/>
      <c r="P378" s="126"/>
      <c r="Q378" s="126"/>
      <c r="R378" s="126"/>
      <c r="S378" s="126"/>
      <c r="T378" s="126"/>
      <c r="U378" s="126"/>
      <c r="V378" s="126"/>
      <c r="W378" s="126"/>
      <c r="X378" s="126"/>
      <c r="Y378" s="126"/>
      <c r="Z378" s="126"/>
    </row>
    <row r="379" spans="1:26" ht="18" customHeight="1">
      <c r="A379" s="126"/>
      <c r="B379" s="126"/>
      <c r="C379" s="126"/>
      <c r="D379" s="126"/>
      <c r="E379" s="126"/>
      <c r="F379" s="126"/>
      <c r="G379" s="126"/>
      <c r="H379" s="126"/>
      <c r="I379" s="126"/>
      <c r="J379" s="127"/>
      <c r="K379" s="126"/>
      <c r="L379" s="126"/>
      <c r="M379" s="126"/>
      <c r="N379" s="126"/>
      <c r="O379" s="126"/>
      <c r="P379" s="126"/>
      <c r="Q379" s="126"/>
      <c r="R379" s="126"/>
      <c r="S379" s="126"/>
      <c r="T379" s="126"/>
      <c r="U379" s="126"/>
      <c r="V379" s="126"/>
      <c r="W379" s="126"/>
      <c r="X379" s="126"/>
      <c r="Y379" s="126"/>
      <c r="Z379" s="126"/>
    </row>
    <row r="380" spans="1:26" ht="18" customHeight="1">
      <c r="A380" s="126"/>
      <c r="B380" s="126"/>
      <c r="C380" s="126"/>
      <c r="D380" s="126"/>
      <c r="E380" s="126"/>
      <c r="F380" s="126"/>
      <c r="G380" s="126"/>
      <c r="H380" s="126"/>
      <c r="I380" s="126"/>
      <c r="J380" s="127"/>
      <c r="K380" s="126"/>
      <c r="L380" s="126"/>
      <c r="M380" s="126"/>
      <c r="N380" s="126"/>
      <c r="O380" s="126"/>
      <c r="P380" s="126"/>
      <c r="Q380" s="126"/>
      <c r="R380" s="126"/>
      <c r="S380" s="126"/>
      <c r="T380" s="126"/>
      <c r="U380" s="126"/>
      <c r="V380" s="126"/>
      <c r="W380" s="126"/>
      <c r="X380" s="126"/>
      <c r="Y380" s="126"/>
      <c r="Z380" s="126"/>
    </row>
    <row r="381" spans="1:26" ht="18" customHeight="1">
      <c r="A381" s="126"/>
      <c r="B381" s="126"/>
      <c r="C381" s="126"/>
      <c r="D381" s="126"/>
      <c r="E381" s="126"/>
      <c r="F381" s="126"/>
      <c r="G381" s="126"/>
      <c r="H381" s="126"/>
      <c r="I381" s="126"/>
      <c r="J381" s="127"/>
      <c r="K381" s="126"/>
      <c r="L381" s="126"/>
      <c r="M381" s="126"/>
      <c r="N381" s="126"/>
      <c r="O381" s="126"/>
      <c r="P381" s="126"/>
      <c r="Q381" s="126"/>
      <c r="R381" s="126"/>
      <c r="S381" s="126"/>
      <c r="T381" s="126"/>
      <c r="U381" s="126"/>
      <c r="V381" s="126"/>
      <c r="W381" s="126"/>
      <c r="X381" s="126"/>
      <c r="Y381" s="126"/>
      <c r="Z381" s="126"/>
    </row>
    <row r="382" spans="1:26" ht="18" customHeight="1">
      <c r="A382" s="126"/>
      <c r="B382" s="126"/>
      <c r="C382" s="126"/>
      <c r="D382" s="126"/>
      <c r="E382" s="126"/>
      <c r="F382" s="126"/>
      <c r="G382" s="126"/>
      <c r="H382" s="126"/>
      <c r="I382" s="126"/>
      <c r="J382" s="127"/>
      <c r="K382" s="126"/>
      <c r="L382" s="126"/>
      <c r="M382" s="126"/>
      <c r="N382" s="126"/>
      <c r="O382" s="126"/>
      <c r="P382" s="126"/>
      <c r="Q382" s="126"/>
      <c r="R382" s="126"/>
      <c r="S382" s="126"/>
      <c r="T382" s="126"/>
      <c r="U382" s="126"/>
      <c r="V382" s="126"/>
      <c r="W382" s="126"/>
      <c r="X382" s="126"/>
      <c r="Y382" s="126"/>
      <c r="Z382" s="126"/>
    </row>
    <row r="383" spans="1:26" ht="18" customHeight="1">
      <c r="A383" s="126"/>
      <c r="B383" s="126"/>
      <c r="C383" s="126"/>
      <c r="D383" s="126"/>
      <c r="E383" s="126"/>
      <c r="F383" s="126"/>
      <c r="G383" s="126"/>
      <c r="H383" s="126"/>
      <c r="I383" s="126"/>
      <c r="J383" s="127"/>
      <c r="K383" s="126"/>
      <c r="L383" s="126"/>
      <c r="M383" s="126"/>
      <c r="N383" s="126"/>
      <c r="O383" s="126"/>
      <c r="P383" s="126"/>
      <c r="Q383" s="126"/>
      <c r="R383" s="126"/>
      <c r="S383" s="126"/>
      <c r="T383" s="126"/>
      <c r="U383" s="126"/>
      <c r="V383" s="126"/>
      <c r="W383" s="126"/>
      <c r="X383" s="126"/>
      <c r="Y383" s="126"/>
      <c r="Z383" s="126"/>
    </row>
    <row r="384" spans="1:26" ht="18" customHeight="1">
      <c r="A384" s="126"/>
      <c r="B384" s="126"/>
      <c r="C384" s="126"/>
      <c r="D384" s="126"/>
      <c r="E384" s="126"/>
      <c r="F384" s="126"/>
      <c r="G384" s="126"/>
      <c r="H384" s="126"/>
      <c r="I384" s="126"/>
      <c r="J384" s="127"/>
      <c r="K384" s="126"/>
      <c r="L384" s="126"/>
      <c r="M384" s="126"/>
      <c r="N384" s="126"/>
      <c r="O384" s="126"/>
      <c r="P384" s="126"/>
      <c r="Q384" s="126"/>
      <c r="R384" s="126"/>
      <c r="S384" s="126"/>
      <c r="T384" s="126"/>
      <c r="U384" s="126"/>
      <c r="V384" s="126"/>
      <c r="W384" s="126"/>
      <c r="X384" s="126"/>
      <c r="Y384" s="126"/>
      <c r="Z384" s="126"/>
    </row>
    <row r="385" spans="1:26" ht="18" customHeight="1">
      <c r="A385" s="126"/>
      <c r="B385" s="126"/>
      <c r="C385" s="126"/>
      <c r="D385" s="126"/>
      <c r="E385" s="126"/>
      <c r="F385" s="126"/>
      <c r="G385" s="126"/>
      <c r="H385" s="126"/>
      <c r="I385" s="126"/>
      <c r="J385" s="127"/>
      <c r="K385" s="126"/>
      <c r="L385" s="126"/>
      <c r="M385" s="126"/>
      <c r="N385" s="126"/>
      <c r="O385" s="126"/>
      <c r="P385" s="126"/>
      <c r="Q385" s="126"/>
      <c r="R385" s="126"/>
      <c r="S385" s="126"/>
      <c r="T385" s="126"/>
      <c r="U385" s="126"/>
      <c r="V385" s="126"/>
      <c r="W385" s="126"/>
      <c r="X385" s="126"/>
      <c r="Y385" s="126"/>
      <c r="Z385" s="126"/>
    </row>
    <row r="386" spans="1:26" ht="18" customHeight="1">
      <c r="A386" s="126"/>
      <c r="B386" s="126"/>
      <c r="C386" s="126"/>
      <c r="D386" s="126"/>
      <c r="E386" s="126"/>
      <c r="F386" s="126"/>
      <c r="G386" s="126"/>
      <c r="H386" s="126"/>
      <c r="I386" s="126"/>
      <c r="J386" s="127"/>
      <c r="K386" s="126"/>
      <c r="L386" s="126"/>
      <c r="M386" s="126"/>
      <c r="N386" s="126"/>
      <c r="O386" s="126"/>
      <c r="P386" s="126"/>
      <c r="Q386" s="126"/>
      <c r="R386" s="126"/>
      <c r="S386" s="126"/>
      <c r="T386" s="126"/>
      <c r="U386" s="126"/>
      <c r="V386" s="126"/>
      <c r="W386" s="126"/>
      <c r="X386" s="126"/>
      <c r="Y386" s="126"/>
      <c r="Z386" s="126"/>
    </row>
    <row r="387" spans="1:26" ht="18" customHeight="1">
      <c r="A387" s="126"/>
      <c r="B387" s="126"/>
      <c r="C387" s="126"/>
      <c r="D387" s="126"/>
      <c r="E387" s="126"/>
      <c r="F387" s="126"/>
      <c r="G387" s="126"/>
      <c r="H387" s="126"/>
      <c r="I387" s="126"/>
      <c r="J387" s="127"/>
      <c r="K387" s="126"/>
      <c r="L387" s="126"/>
      <c r="M387" s="126"/>
      <c r="N387" s="126"/>
      <c r="O387" s="126"/>
      <c r="P387" s="126"/>
      <c r="Q387" s="126"/>
      <c r="R387" s="126"/>
      <c r="S387" s="126"/>
      <c r="T387" s="126"/>
      <c r="U387" s="126"/>
      <c r="V387" s="126"/>
      <c r="W387" s="126"/>
      <c r="X387" s="126"/>
      <c r="Y387" s="126"/>
      <c r="Z387" s="126"/>
    </row>
    <row r="388" spans="1:26" ht="18" customHeight="1">
      <c r="A388" s="126"/>
      <c r="B388" s="126"/>
      <c r="C388" s="126"/>
      <c r="D388" s="126"/>
      <c r="E388" s="126"/>
      <c r="F388" s="126"/>
      <c r="G388" s="126"/>
      <c r="H388" s="126"/>
      <c r="I388" s="126"/>
      <c r="J388" s="127"/>
      <c r="K388" s="126"/>
      <c r="L388" s="126"/>
      <c r="M388" s="126"/>
      <c r="N388" s="126"/>
      <c r="O388" s="126"/>
      <c r="P388" s="126"/>
      <c r="Q388" s="126"/>
      <c r="R388" s="126"/>
      <c r="S388" s="126"/>
      <c r="T388" s="126"/>
      <c r="U388" s="126"/>
      <c r="V388" s="126"/>
      <c r="W388" s="126"/>
      <c r="X388" s="126"/>
      <c r="Y388" s="126"/>
      <c r="Z388" s="126"/>
    </row>
    <row r="389" spans="1:26" ht="18" customHeight="1">
      <c r="A389" s="126"/>
      <c r="B389" s="126"/>
      <c r="C389" s="126"/>
      <c r="D389" s="126"/>
      <c r="E389" s="126"/>
      <c r="F389" s="126"/>
      <c r="G389" s="126"/>
      <c r="H389" s="126"/>
      <c r="I389" s="126"/>
      <c r="J389" s="127"/>
      <c r="K389" s="126"/>
      <c r="L389" s="126"/>
      <c r="M389" s="126"/>
      <c r="N389" s="126"/>
      <c r="O389" s="126"/>
      <c r="P389" s="126"/>
      <c r="Q389" s="126"/>
      <c r="R389" s="126"/>
      <c r="S389" s="126"/>
      <c r="T389" s="126"/>
      <c r="U389" s="126"/>
      <c r="V389" s="126"/>
      <c r="W389" s="126"/>
      <c r="X389" s="126"/>
      <c r="Y389" s="126"/>
      <c r="Z389" s="126"/>
    </row>
    <row r="390" spans="1:26" ht="18" customHeight="1">
      <c r="A390" s="126"/>
      <c r="B390" s="126"/>
      <c r="C390" s="126"/>
      <c r="D390" s="126"/>
      <c r="E390" s="126"/>
      <c r="F390" s="126"/>
      <c r="G390" s="126"/>
      <c r="H390" s="126"/>
      <c r="I390" s="126"/>
      <c r="J390" s="127"/>
      <c r="K390" s="126"/>
      <c r="L390" s="126"/>
      <c r="M390" s="126"/>
      <c r="N390" s="126"/>
      <c r="O390" s="126"/>
      <c r="P390" s="126"/>
      <c r="Q390" s="126"/>
      <c r="R390" s="126"/>
      <c r="S390" s="126"/>
      <c r="T390" s="126"/>
      <c r="U390" s="126"/>
      <c r="V390" s="126"/>
      <c r="W390" s="126"/>
      <c r="X390" s="126"/>
      <c r="Y390" s="126"/>
      <c r="Z390" s="126"/>
    </row>
    <row r="391" spans="1:26" ht="18" customHeight="1">
      <c r="A391" s="126"/>
      <c r="B391" s="126"/>
      <c r="C391" s="126"/>
      <c r="D391" s="126"/>
      <c r="E391" s="126"/>
      <c r="F391" s="126"/>
      <c r="G391" s="126"/>
      <c r="H391" s="126"/>
      <c r="I391" s="126"/>
      <c r="J391" s="127"/>
      <c r="K391" s="126"/>
      <c r="L391" s="126"/>
      <c r="M391" s="126"/>
      <c r="N391" s="126"/>
      <c r="O391" s="126"/>
      <c r="P391" s="126"/>
      <c r="Q391" s="126"/>
      <c r="R391" s="126"/>
      <c r="S391" s="126"/>
      <c r="T391" s="126"/>
      <c r="U391" s="126"/>
      <c r="V391" s="126"/>
      <c r="W391" s="126"/>
      <c r="X391" s="126"/>
      <c r="Y391" s="126"/>
      <c r="Z391" s="126"/>
    </row>
    <row r="392" spans="1:26" ht="18" customHeight="1">
      <c r="A392" s="126"/>
      <c r="B392" s="126"/>
      <c r="C392" s="126"/>
      <c r="D392" s="126"/>
      <c r="E392" s="126"/>
      <c r="F392" s="126"/>
      <c r="G392" s="126"/>
      <c r="H392" s="126"/>
      <c r="I392" s="126"/>
      <c r="J392" s="127"/>
      <c r="K392" s="126"/>
      <c r="L392" s="126"/>
      <c r="M392" s="126"/>
      <c r="N392" s="126"/>
      <c r="O392" s="126"/>
      <c r="P392" s="126"/>
      <c r="Q392" s="126"/>
      <c r="R392" s="126"/>
      <c r="S392" s="126"/>
      <c r="T392" s="126"/>
      <c r="U392" s="126"/>
      <c r="V392" s="126"/>
      <c r="W392" s="126"/>
      <c r="X392" s="126"/>
      <c r="Y392" s="126"/>
      <c r="Z392" s="126"/>
    </row>
    <row r="393" spans="1:26" ht="18" customHeight="1">
      <c r="A393" s="126"/>
      <c r="B393" s="126"/>
      <c r="C393" s="126"/>
      <c r="D393" s="126"/>
      <c r="E393" s="126"/>
      <c r="F393" s="126"/>
      <c r="G393" s="126"/>
      <c r="H393" s="126"/>
      <c r="I393" s="126"/>
      <c r="J393" s="127"/>
      <c r="K393" s="126"/>
      <c r="L393" s="126"/>
      <c r="M393" s="126"/>
      <c r="N393" s="126"/>
      <c r="O393" s="126"/>
      <c r="P393" s="126"/>
      <c r="Q393" s="126"/>
      <c r="R393" s="126"/>
      <c r="S393" s="126"/>
      <c r="T393" s="126"/>
      <c r="U393" s="126"/>
      <c r="V393" s="126"/>
      <c r="W393" s="126"/>
      <c r="X393" s="126"/>
      <c r="Y393" s="126"/>
      <c r="Z393" s="126"/>
    </row>
    <row r="394" spans="1:26" ht="18" customHeight="1">
      <c r="A394" s="126"/>
      <c r="B394" s="126"/>
      <c r="C394" s="126"/>
      <c r="D394" s="126"/>
      <c r="E394" s="126"/>
      <c r="F394" s="126"/>
      <c r="G394" s="126"/>
      <c r="H394" s="126"/>
      <c r="I394" s="126"/>
      <c r="J394" s="127"/>
      <c r="K394" s="126"/>
      <c r="L394" s="126"/>
      <c r="M394" s="126"/>
      <c r="N394" s="126"/>
      <c r="O394" s="126"/>
      <c r="P394" s="126"/>
      <c r="Q394" s="126"/>
      <c r="R394" s="126"/>
      <c r="S394" s="126"/>
      <c r="T394" s="126"/>
      <c r="U394" s="126"/>
      <c r="V394" s="126"/>
      <c r="W394" s="126"/>
      <c r="X394" s="126"/>
      <c r="Y394" s="126"/>
      <c r="Z394" s="126"/>
    </row>
    <row r="395" spans="1:26" ht="18" customHeight="1">
      <c r="A395" s="126"/>
      <c r="B395" s="126"/>
      <c r="C395" s="126"/>
      <c r="D395" s="126"/>
      <c r="E395" s="126"/>
      <c r="F395" s="126"/>
      <c r="G395" s="126"/>
      <c r="H395" s="126"/>
      <c r="I395" s="126"/>
      <c r="J395" s="127"/>
      <c r="K395" s="126"/>
      <c r="L395" s="126"/>
      <c r="M395" s="126"/>
      <c r="N395" s="126"/>
      <c r="O395" s="126"/>
      <c r="P395" s="126"/>
      <c r="Q395" s="126"/>
      <c r="R395" s="126"/>
      <c r="S395" s="126"/>
      <c r="T395" s="126"/>
      <c r="U395" s="126"/>
      <c r="V395" s="126"/>
      <c r="W395" s="126"/>
      <c r="X395" s="126"/>
      <c r="Y395" s="126"/>
      <c r="Z395" s="126"/>
    </row>
    <row r="396" spans="1:26" ht="18" customHeight="1">
      <c r="A396" s="126"/>
      <c r="B396" s="126"/>
      <c r="C396" s="126"/>
      <c r="D396" s="126"/>
      <c r="E396" s="126"/>
      <c r="F396" s="126"/>
      <c r="G396" s="126"/>
      <c r="H396" s="126"/>
      <c r="I396" s="126"/>
      <c r="J396" s="127"/>
      <c r="K396" s="126"/>
      <c r="L396" s="126"/>
      <c r="M396" s="126"/>
      <c r="N396" s="126"/>
      <c r="O396" s="126"/>
      <c r="P396" s="126"/>
      <c r="Q396" s="126"/>
      <c r="R396" s="126"/>
      <c r="S396" s="126"/>
      <c r="T396" s="126"/>
      <c r="U396" s="126"/>
      <c r="V396" s="126"/>
      <c r="W396" s="126"/>
      <c r="X396" s="126"/>
      <c r="Y396" s="126"/>
      <c r="Z396" s="126"/>
    </row>
    <row r="397" spans="1:26" ht="18" customHeight="1">
      <c r="A397" s="126"/>
      <c r="B397" s="126"/>
      <c r="C397" s="126"/>
      <c r="D397" s="126"/>
      <c r="E397" s="126"/>
      <c r="F397" s="126"/>
      <c r="G397" s="126"/>
      <c r="H397" s="126"/>
      <c r="I397" s="126"/>
      <c r="J397" s="127"/>
      <c r="K397" s="126"/>
      <c r="L397" s="126"/>
      <c r="M397" s="126"/>
      <c r="N397" s="126"/>
      <c r="O397" s="126"/>
      <c r="P397" s="126"/>
      <c r="Q397" s="126"/>
      <c r="R397" s="126"/>
      <c r="S397" s="126"/>
      <c r="T397" s="126"/>
      <c r="U397" s="126"/>
      <c r="V397" s="126"/>
      <c r="W397" s="126"/>
      <c r="X397" s="126"/>
      <c r="Y397" s="126"/>
      <c r="Z397" s="126"/>
    </row>
    <row r="398" spans="1:26" ht="18" customHeight="1">
      <c r="A398" s="126"/>
      <c r="B398" s="126"/>
      <c r="C398" s="126"/>
      <c r="D398" s="126"/>
      <c r="E398" s="126"/>
      <c r="F398" s="126"/>
      <c r="G398" s="126"/>
      <c r="H398" s="126"/>
      <c r="I398" s="126"/>
      <c r="J398" s="127"/>
      <c r="K398" s="126"/>
      <c r="L398" s="126"/>
      <c r="M398" s="126"/>
      <c r="N398" s="126"/>
      <c r="O398" s="126"/>
      <c r="P398" s="126"/>
      <c r="Q398" s="126"/>
      <c r="R398" s="126"/>
      <c r="S398" s="126"/>
      <c r="T398" s="126"/>
      <c r="U398" s="126"/>
      <c r="V398" s="126"/>
      <c r="W398" s="126"/>
      <c r="X398" s="126"/>
      <c r="Y398" s="126"/>
      <c r="Z398" s="126"/>
    </row>
    <row r="399" spans="1:26" ht="18" customHeight="1">
      <c r="A399" s="126"/>
      <c r="B399" s="126"/>
      <c r="C399" s="126"/>
      <c r="D399" s="126"/>
      <c r="E399" s="126"/>
      <c r="F399" s="126"/>
      <c r="G399" s="126"/>
      <c r="H399" s="126"/>
      <c r="I399" s="126"/>
      <c r="J399" s="127"/>
      <c r="K399" s="126"/>
      <c r="L399" s="126"/>
      <c r="M399" s="126"/>
      <c r="N399" s="126"/>
      <c r="O399" s="126"/>
      <c r="P399" s="126"/>
      <c r="Q399" s="126"/>
      <c r="R399" s="126"/>
      <c r="S399" s="126"/>
      <c r="T399" s="126"/>
      <c r="U399" s="126"/>
      <c r="V399" s="126"/>
      <c r="W399" s="126"/>
      <c r="X399" s="126"/>
      <c r="Y399" s="126"/>
      <c r="Z399" s="126"/>
    </row>
    <row r="400" spans="1:26" ht="18" customHeight="1">
      <c r="A400" s="126"/>
      <c r="B400" s="126"/>
      <c r="C400" s="126"/>
      <c r="D400" s="126"/>
      <c r="E400" s="126"/>
      <c r="F400" s="126"/>
      <c r="G400" s="126"/>
      <c r="H400" s="126"/>
      <c r="I400" s="126"/>
      <c r="J400" s="127"/>
      <c r="K400" s="126"/>
      <c r="L400" s="126"/>
      <c r="M400" s="126"/>
      <c r="N400" s="126"/>
      <c r="O400" s="126"/>
      <c r="P400" s="126"/>
      <c r="Q400" s="126"/>
      <c r="R400" s="126"/>
      <c r="S400" s="126"/>
      <c r="T400" s="126"/>
      <c r="U400" s="126"/>
      <c r="V400" s="126"/>
      <c r="W400" s="126"/>
      <c r="X400" s="126"/>
      <c r="Y400" s="126"/>
      <c r="Z400" s="126"/>
    </row>
    <row r="401" spans="1:26" ht="18" customHeight="1">
      <c r="A401" s="126"/>
      <c r="B401" s="126"/>
      <c r="C401" s="126"/>
      <c r="D401" s="126"/>
      <c r="E401" s="126"/>
      <c r="F401" s="126"/>
      <c r="G401" s="126"/>
      <c r="H401" s="126"/>
      <c r="I401" s="126"/>
      <c r="J401" s="127"/>
      <c r="K401" s="126"/>
      <c r="L401" s="126"/>
      <c r="M401" s="126"/>
      <c r="N401" s="126"/>
      <c r="O401" s="126"/>
      <c r="P401" s="126"/>
      <c r="Q401" s="126"/>
      <c r="R401" s="126"/>
      <c r="S401" s="126"/>
      <c r="T401" s="126"/>
      <c r="U401" s="126"/>
      <c r="V401" s="126"/>
      <c r="W401" s="126"/>
      <c r="X401" s="126"/>
      <c r="Y401" s="126"/>
      <c r="Z401" s="126"/>
    </row>
    <row r="402" spans="1:26" ht="18" customHeight="1">
      <c r="A402" s="126"/>
      <c r="B402" s="126"/>
      <c r="C402" s="126"/>
      <c r="D402" s="126"/>
      <c r="E402" s="126"/>
      <c r="F402" s="126"/>
      <c r="G402" s="126"/>
      <c r="H402" s="126"/>
      <c r="I402" s="126"/>
      <c r="J402" s="127"/>
      <c r="K402" s="126"/>
      <c r="L402" s="126"/>
      <c r="M402" s="126"/>
      <c r="N402" s="126"/>
      <c r="O402" s="126"/>
      <c r="P402" s="126"/>
      <c r="Q402" s="126"/>
      <c r="R402" s="126"/>
      <c r="S402" s="126"/>
      <c r="T402" s="126"/>
      <c r="U402" s="126"/>
      <c r="V402" s="126"/>
      <c r="W402" s="126"/>
      <c r="X402" s="126"/>
      <c r="Y402" s="126"/>
      <c r="Z402" s="126"/>
    </row>
    <row r="403" spans="1:26" ht="18" customHeight="1">
      <c r="A403" s="126"/>
      <c r="B403" s="126"/>
      <c r="C403" s="126"/>
      <c r="D403" s="126"/>
      <c r="E403" s="126"/>
      <c r="F403" s="126"/>
      <c r="G403" s="126"/>
      <c r="H403" s="126"/>
      <c r="I403" s="126"/>
      <c r="J403" s="127"/>
      <c r="K403" s="126"/>
      <c r="L403" s="126"/>
      <c r="M403" s="126"/>
      <c r="N403" s="126"/>
      <c r="O403" s="126"/>
      <c r="P403" s="126"/>
      <c r="Q403" s="126"/>
      <c r="R403" s="126"/>
      <c r="S403" s="126"/>
      <c r="T403" s="126"/>
      <c r="U403" s="126"/>
      <c r="V403" s="126"/>
      <c r="W403" s="126"/>
      <c r="X403" s="126"/>
      <c r="Y403" s="126"/>
      <c r="Z403" s="126"/>
    </row>
    <row r="404" spans="1:26" ht="18" customHeight="1">
      <c r="A404" s="126"/>
      <c r="B404" s="126"/>
      <c r="C404" s="126"/>
      <c r="D404" s="126"/>
      <c r="E404" s="126"/>
      <c r="F404" s="126"/>
      <c r="G404" s="126"/>
      <c r="H404" s="126"/>
      <c r="I404" s="126"/>
      <c r="J404" s="127"/>
      <c r="K404" s="126"/>
      <c r="L404" s="126"/>
      <c r="M404" s="126"/>
      <c r="N404" s="126"/>
      <c r="O404" s="126"/>
      <c r="P404" s="126"/>
      <c r="Q404" s="126"/>
      <c r="R404" s="126"/>
      <c r="S404" s="126"/>
      <c r="T404" s="126"/>
      <c r="U404" s="126"/>
      <c r="V404" s="126"/>
      <c r="W404" s="126"/>
      <c r="X404" s="126"/>
      <c r="Y404" s="126"/>
      <c r="Z404" s="126"/>
    </row>
    <row r="405" spans="1:26" ht="18" customHeight="1">
      <c r="A405" s="126"/>
      <c r="B405" s="126"/>
      <c r="C405" s="126"/>
      <c r="D405" s="126"/>
      <c r="E405" s="126"/>
      <c r="F405" s="126"/>
      <c r="G405" s="126"/>
      <c r="H405" s="126"/>
      <c r="I405" s="126"/>
      <c r="J405" s="127"/>
      <c r="K405" s="126"/>
      <c r="L405" s="126"/>
      <c r="M405" s="126"/>
      <c r="N405" s="126"/>
      <c r="O405" s="126"/>
      <c r="P405" s="126"/>
      <c r="Q405" s="126"/>
      <c r="R405" s="126"/>
      <c r="S405" s="126"/>
      <c r="T405" s="126"/>
      <c r="U405" s="126"/>
      <c r="V405" s="126"/>
      <c r="W405" s="126"/>
      <c r="X405" s="126"/>
      <c r="Y405" s="126"/>
      <c r="Z405" s="126"/>
    </row>
    <row r="406" spans="1:26" ht="18" customHeight="1">
      <c r="A406" s="126"/>
      <c r="B406" s="126"/>
      <c r="C406" s="126"/>
      <c r="D406" s="126"/>
      <c r="E406" s="126"/>
      <c r="F406" s="126"/>
      <c r="G406" s="126"/>
      <c r="H406" s="126"/>
      <c r="I406" s="126"/>
      <c r="J406" s="127"/>
      <c r="K406" s="126"/>
      <c r="L406" s="126"/>
      <c r="M406" s="126"/>
      <c r="N406" s="126"/>
      <c r="O406" s="126"/>
      <c r="P406" s="126"/>
      <c r="Q406" s="126"/>
      <c r="R406" s="126"/>
      <c r="S406" s="126"/>
      <c r="T406" s="126"/>
      <c r="U406" s="126"/>
      <c r="V406" s="126"/>
      <c r="W406" s="126"/>
      <c r="X406" s="126"/>
      <c r="Y406" s="126"/>
      <c r="Z406" s="126"/>
    </row>
    <row r="407" spans="1:26" ht="18" customHeight="1">
      <c r="A407" s="126"/>
      <c r="B407" s="126"/>
      <c r="C407" s="126"/>
      <c r="D407" s="126"/>
      <c r="E407" s="126"/>
      <c r="F407" s="126"/>
      <c r="G407" s="126"/>
      <c r="H407" s="126"/>
      <c r="I407" s="126"/>
      <c r="J407" s="127"/>
      <c r="K407" s="126"/>
      <c r="L407" s="126"/>
      <c r="M407" s="126"/>
      <c r="N407" s="126"/>
      <c r="O407" s="126"/>
      <c r="P407" s="126"/>
      <c r="Q407" s="126"/>
      <c r="R407" s="126"/>
      <c r="S407" s="126"/>
      <c r="T407" s="126"/>
      <c r="U407" s="126"/>
      <c r="V407" s="126"/>
      <c r="W407" s="126"/>
      <c r="X407" s="126"/>
      <c r="Y407" s="126"/>
      <c r="Z407" s="126"/>
    </row>
    <row r="408" spans="1:26" ht="18" customHeight="1">
      <c r="A408" s="126"/>
      <c r="B408" s="126"/>
      <c r="C408" s="126"/>
      <c r="D408" s="126"/>
      <c r="E408" s="126"/>
      <c r="F408" s="126"/>
      <c r="G408" s="126"/>
      <c r="H408" s="126"/>
      <c r="I408" s="126"/>
      <c r="J408" s="127"/>
      <c r="K408" s="126"/>
      <c r="L408" s="126"/>
      <c r="M408" s="126"/>
      <c r="N408" s="126"/>
      <c r="O408" s="126"/>
      <c r="P408" s="126"/>
      <c r="Q408" s="126"/>
      <c r="R408" s="126"/>
      <c r="S408" s="126"/>
      <c r="T408" s="126"/>
      <c r="U408" s="126"/>
      <c r="V408" s="126"/>
      <c r="W408" s="126"/>
      <c r="X408" s="126"/>
      <c r="Y408" s="126"/>
      <c r="Z408" s="126"/>
    </row>
    <row r="409" spans="1:26" ht="18" customHeight="1">
      <c r="A409" s="126"/>
      <c r="B409" s="126"/>
      <c r="C409" s="126"/>
      <c r="D409" s="126"/>
      <c r="E409" s="126"/>
      <c r="F409" s="126"/>
      <c r="G409" s="126"/>
      <c r="H409" s="126"/>
      <c r="I409" s="126"/>
      <c r="J409" s="127"/>
      <c r="K409" s="126"/>
      <c r="L409" s="126"/>
      <c r="M409" s="126"/>
      <c r="N409" s="126"/>
      <c r="O409" s="126"/>
      <c r="P409" s="126"/>
      <c r="Q409" s="126"/>
      <c r="R409" s="126"/>
      <c r="S409" s="126"/>
      <c r="T409" s="126"/>
      <c r="U409" s="126"/>
      <c r="V409" s="126"/>
      <c r="W409" s="126"/>
      <c r="X409" s="126"/>
      <c r="Y409" s="126"/>
      <c r="Z409" s="126"/>
    </row>
    <row r="410" spans="1:26" ht="18" customHeight="1">
      <c r="A410" s="126"/>
      <c r="B410" s="126"/>
      <c r="C410" s="126"/>
      <c r="D410" s="126"/>
      <c r="E410" s="126"/>
      <c r="F410" s="126"/>
      <c r="G410" s="126"/>
      <c r="H410" s="126"/>
      <c r="I410" s="126"/>
      <c r="J410" s="127"/>
      <c r="K410" s="126"/>
      <c r="L410" s="126"/>
      <c r="M410" s="126"/>
      <c r="N410" s="126"/>
      <c r="O410" s="126"/>
      <c r="P410" s="126"/>
      <c r="Q410" s="126"/>
      <c r="R410" s="126"/>
      <c r="S410" s="126"/>
      <c r="T410" s="126"/>
      <c r="U410" s="126"/>
      <c r="V410" s="126"/>
      <c r="W410" s="126"/>
      <c r="X410" s="126"/>
      <c r="Y410" s="126"/>
      <c r="Z410" s="126"/>
    </row>
    <row r="411" spans="1:26" ht="18" customHeight="1">
      <c r="A411" s="126"/>
      <c r="B411" s="126"/>
      <c r="C411" s="126"/>
      <c r="D411" s="126"/>
      <c r="E411" s="126"/>
      <c r="F411" s="126"/>
      <c r="G411" s="126"/>
      <c r="H411" s="126"/>
      <c r="I411" s="126"/>
      <c r="J411" s="127"/>
      <c r="K411" s="126"/>
      <c r="L411" s="126"/>
      <c r="M411" s="126"/>
      <c r="N411" s="126"/>
      <c r="O411" s="126"/>
      <c r="P411" s="126"/>
      <c r="Q411" s="126"/>
      <c r="R411" s="126"/>
      <c r="S411" s="126"/>
      <c r="T411" s="126"/>
      <c r="U411" s="126"/>
      <c r="V411" s="126"/>
      <c r="W411" s="126"/>
      <c r="X411" s="126"/>
      <c r="Y411" s="126"/>
      <c r="Z411" s="126"/>
    </row>
    <row r="412" spans="1:26" ht="18" customHeight="1">
      <c r="A412" s="126"/>
      <c r="B412" s="126"/>
      <c r="C412" s="126"/>
      <c r="D412" s="126"/>
      <c r="E412" s="126"/>
      <c r="F412" s="126"/>
      <c r="G412" s="126"/>
      <c r="H412" s="126"/>
      <c r="I412" s="126"/>
      <c r="J412" s="127"/>
      <c r="K412" s="126"/>
      <c r="L412" s="126"/>
      <c r="M412" s="126"/>
      <c r="N412" s="126"/>
      <c r="O412" s="126"/>
      <c r="P412" s="126"/>
      <c r="Q412" s="126"/>
      <c r="R412" s="126"/>
      <c r="S412" s="126"/>
      <c r="T412" s="126"/>
      <c r="U412" s="126"/>
      <c r="V412" s="126"/>
      <c r="W412" s="126"/>
      <c r="X412" s="126"/>
      <c r="Y412" s="126"/>
      <c r="Z412" s="126"/>
    </row>
    <row r="413" spans="1:26" ht="18" customHeight="1">
      <c r="A413" s="126"/>
      <c r="B413" s="126"/>
      <c r="C413" s="126"/>
      <c r="D413" s="126"/>
      <c r="E413" s="126"/>
      <c r="F413" s="126"/>
      <c r="G413" s="126"/>
      <c r="H413" s="126"/>
      <c r="I413" s="126"/>
      <c r="J413" s="127"/>
      <c r="K413" s="126"/>
      <c r="L413" s="126"/>
      <c r="M413" s="126"/>
      <c r="N413" s="126"/>
      <c r="O413" s="126"/>
      <c r="P413" s="126"/>
      <c r="Q413" s="126"/>
      <c r="R413" s="126"/>
      <c r="S413" s="126"/>
      <c r="T413" s="126"/>
      <c r="U413" s="126"/>
      <c r="V413" s="126"/>
      <c r="W413" s="126"/>
      <c r="X413" s="126"/>
      <c r="Y413" s="126"/>
      <c r="Z413" s="126"/>
    </row>
    <row r="414" spans="1:26" ht="18" customHeight="1">
      <c r="A414" s="126"/>
      <c r="B414" s="126"/>
      <c r="C414" s="126"/>
      <c r="D414" s="126"/>
      <c r="E414" s="126"/>
      <c r="F414" s="126"/>
      <c r="G414" s="126"/>
      <c r="H414" s="126"/>
      <c r="I414" s="126"/>
      <c r="J414" s="127"/>
      <c r="K414" s="126"/>
      <c r="L414" s="126"/>
      <c r="M414" s="126"/>
      <c r="N414" s="126"/>
      <c r="O414" s="126"/>
      <c r="P414" s="126"/>
      <c r="Q414" s="126"/>
      <c r="R414" s="126"/>
      <c r="S414" s="126"/>
      <c r="T414" s="126"/>
      <c r="U414" s="126"/>
      <c r="V414" s="126"/>
      <c r="W414" s="126"/>
      <c r="X414" s="126"/>
      <c r="Y414" s="126"/>
      <c r="Z414" s="126"/>
    </row>
    <row r="415" spans="1:26" ht="18" customHeight="1">
      <c r="A415" s="126"/>
      <c r="B415" s="126"/>
      <c r="C415" s="126"/>
      <c r="D415" s="126"/>
      <c r="E415" s="126"/>
      <c r="F415" s="126"/>
      <c r="G415" s="126"/>
      <c r="H415" s="126"/>
      <c r="I415" s="126"/>
      <c r="J415" s="127"/>
      <c r="K415" s="126"/>
      <c r="L415" s="126"/>
      <c r="M415" s="126"/>
      <c r="N415" s="126"/>
      <c r="O415" s="126"/>
      <c r="P415" s="126"/>
      <c r="Q415" s="126"/>
      <c r="R415" s="126"/>
      <c r="S415" s="126"/>
      <c r="T415" s="126"/>
      <c r="U415" s="126"/>
      <c r="V415" s="126"/>
      <c r="W415" s="126"/>
      <c r="X415" s="126"/>
      <c r="Y415" s="126"/>
      <c r="Z415" s="126"/>
    </row>
    <row r="416" spans="1:26" ht="18" customHeight="1">
      <c r="A416" s="126"/>
      <c r="B416" s="126"/>
      <c r="C416" s="126"/>
      <c r="D416" s="126"/>
      <c r="E416" s="126"/>
      <c r="F416" s="126"/>
      <c r="G416" s="126"/>
      <c r="H416" s="126"/>
      <c r="I416" s="126"/>
      <c r="J416" s="127"/>
      <c r="K416" s="126"/>
      <c r="L416" s="126"/>
      <c r="M416" s="126"/>
      <c r="N416" s="126"/>
      <c r="O416" s="126"/>
      <c r="P416" s="126"/>
      <c r="Q416" s="126"/>
      <c r="R416" s="126"/>
      <c r="S416" s="126"/>
      <c r="T416" s="126"/>
      <c r="U416" s="126"/>
      <c r="V416" s="126"/>
      <c r="W416" s="126"/>
      <c r="X416" s="126"/>
      <c r="Y416" s="126"/>
      <c r="Z416" s="126"/>
    </row>
    <row r="417" spans="1:26" ht="18" customHeight="1">
      <c r="A417" s="126"/>
      <c r="B417" s="126"/>
      <c r="C417" s="126"/>
      <c r="D417" s="126"/>
      <c r="E417" s="126"/>
      <c r="F417" s="126"/>
      <c r="G417" s="126"/>
      <c r="H417" s="126"/>
      <c r="I417" s="126"/>
      <c r="J417" s="127"/>
      <c r="K417" s="126"/>
      <c r="L417" s="126"/>
      <c r="M417" s="126"/>
      <c r="N417" s="126"/>
      <c r="O417" s="126"/>
      <c r="P417" s="126"/>
      <c r="Q417" s="126"/>
      <c r="R417" s="126"/>
      <c r="S417" s="126"/>
      <c r="T417" s="126"/>
      <c r="U417" s="126"/>
      <c r="V417" s="126"/>
      <c r="W417" s="126"/>
      <c r="X417" s="126"/>
      <c r="Y417" s="126"/>
      <c r="Z417" s="126"/>
    </row>
    <row r="418" spans="1:26" ht="18" customHeight="1">
      <c r="A418" s="126"/>
      <c r="B418" s="126"/>
      <c r="C418" s="126"/>
      <c r="D418" s="126"/>
      <c r="E418" s="126"/>
      <c r="F418" s="126"/>
      <c r="G418" s="126"/>
      <c r="H418" s="126"/>
      <c r="I418" s="126"/>
      <c r="J418" s="127"/>
      <c r="K418" s="126"/>
      <c r="L418" s="126"/>
      <c r="M418" s="126"/>
      <c r="N418" s="126"/>
      <c r="O418" s="126"/>
      <c r="P418" s="126"/>
      <c r="Q418" s="126"/>
      <c r="R418" s="126"/>
      <c r="S418" s="126"/>
      <c r="T418" s="126"/>
      <c r="U418" s="126"/>
      <c r="V418" s="126"/>
      <c r="W418" s="126"/>
      <c r="X418" s="126"/>
      <c r="Y418" s="126"/>
      <c r="Z418" s="126"/>
    </row>
    <row r="419" spans="1:26" ht="18" customHeight="1">
      <c r="A419" s="126"/>
      <c r="B419" s="126"/>
      <c r="C419" s="126"/>
      <c r="D419" s="126"/>
      <c r="E419" s="126"/>
      <c r="F419" s="126"/>
      <c r="G419" s="126"/>
      <c r="H419" s="126"/>
      <c r="I419" s="126"/>
      <c r="J419" s="127"/>
      <c r="K419" s="126"/>
      <c r="L419" s="126"/>
      <c r="M419" s="126"/>
      <c r="N419" s="126"/>
      <c r="O419" s="126"/>
      <c r="P419" s="126"/>
      <c r="Q419" s="126"/>
      <c r="R419" s="126"/>
      <c r="S419" s="126"/>
      <c r="T419" s="126"/>
      <c r="U419" s="126"/>
      <c r="V419" s="126"/>
      <c r="W419" s="126"/>
      <c r="X419" s="126"/>
      <c r="Y419" s="126"/>
      <c r="Z419" s="126"/>
    </row>
    <row r="420" spans="1:26" ht="18" customHeight="1">
      <c r="A420" s="126"/>
      <c r="B420" s="126"/>
      <c r="C420" s="126"/>
      <c r="D420" s="126"/>
      <c r="E420" s="126"/>
      <c r="F420" s="126"/>
      <c r="G420" s="126"/>
      <c r="H420" s="126"/>
      <c r="I420" s="126"/>
      <c r="J420" s="127"/>
      <c r="K420" s="126"/>
      <c r="L420" s="126"/>
      <c r="M420" s="126"/>
      <c r="N420" s="126"/>
      <c r="O420" s="126"/>
      <c r="P420" s="126"/>
      <c r="Q420" s="126"/>
      <c r="R420" s="126"/>
      <c r="S420" s="126"/>
      <c r="T420" s="126"/>
      <c r="U420" s="126"/>
      <c r="V420" s="126"/>
      <c r="W420" s="126"/>
      <c r="X420" s="126"/>
      <c r="Y420" s="126"/>
      <c r="Z420" s="126"/>
    </row>
    <row r="421" spans="1:26" ht="18" customHeight="1">
      <c r="A421" s="126"/>
      <c r="B421" s="126"/>
      <c r="C421" s="126"/>
      <c r="D421" s="126"/>
      <c r="E421" s="126"/>
      <c r="F421" s="126"/>
      <c r="G421" s="126"/>
      <c r="H421" s="126"/>
      <c r="I421" s="126"/>
      <c r="J421" s="127"/>
      <c r="K421" s="126"/>
      <c r="L421" s="126"/>
      <c r="M421" s="126"/>
      <c r="N421" s="126"/>
      <c r="O421" s="126"/>
      <c r="P421" s="126"/>
      <c r="Q421" s="126"/>
      <c r="R421" s="126"/>
      <c r="S421" s="126"/>
      <c r="T421" s="126"/>
      <c r="U421" s="126"/>
      <c r="V421" s="126"/>
      <c r="W421" s="126"/>
      <c r="X421" s="126"/>
      <c r="Y421" s="126"/>
      <c r="Z421" s="126"/>
    </row>
    <row r="422" spans="1:26" ht="18" customHeight="1">
      <c r="A422" s="126"/>
      <c r="B422" s="126"/>
      <c r="C422" s="126"/>
      <c r="D422" s="126"/>
      <c r="E422" s="126"/>
      <c r="F422" s="126"/>
      <c r="G422" s="126"/>
      <c r="H422" s="126"/>
      <c r="I422" s="126"/>
      <c r="J422" s="127"/>
      <c r="K422" s="126"/>
      <c r="L422" s="126"/>
      <c r="M422" s="126"/>
      <c r="N422" s="126"/>
      <c r="O422" s="126"/>
      <c r="P422" s="126"/>
      <c r="Q422" s="126"/>
      <c r="R422" s="126"/>
      <c r="S422" s="126"/>
      <c r="T422" s="126"/>
      <c r="U422" s="126"/>
      <c r="V422" s="126"/>
      <c r="W422" s="126"/>
      <c r="X422" s="126"/>
      <c r="Y422" s="126"/>
      <c r="Z422" s="126"/>
    </row>
    <row r="423" spans="1:26" ht="18" customHeight="1">
      <c r="A423" s="126"/>
      <c r="B423" s="126"/>
      <c r="C423" s="126"/>
      <c r="D423" s="126"/>
      <c r="E423" s="126"/>
      <c r="F423" s="126"/>
      <c r="G423" s="126"/>
      <c r="H423" s="126"/>
      <c r="I423" s="126"/>
      <c r="J423" s="127"/>
      <c r="K423" s="126"/>
      <c r="L423" s="126"/>
      <c r="M423" s="126"/>
      <c r="N423" s="126"/>
      <c r="O423" s="126"/>
      <c r="P423" s="126"/>
      <c r="Q423" s="126"/>
      <c r="R423" s="126"/>
      <c r="S423" s="126"/>
      <c r="T423" s="126"/>
      <c r="U423" s="126"/>
      <c r="V423" s="126"/>
      <c r="W423" s="126"/>
      <c r="X423" s="126"/>
      <c r="Y423" s="126"/>
      <c r="Z423" s="126"/>
    </row>
    <row r="424" spans="1:26" ht="18" customHeight="1">
      <c r="A424" s="126"/>
      <c r="B424" s="126"/>
      <c r="C424" s="126"/>
      <c r="D424" s="126"/>
      <c r="E424" s="126"/>
      <c r="F424" s="126"/>
      <c r="G424" s="126"/>
      <c r="H424" s="126"/>
      <c r="I424" s="126"/>
      <c r="J424" s="127"/>
      <c r="K424" s="126"/>
      <c r="L424" s="126"/>
      <c r="M424" s="126"/>
      <c r="N424" s="126"/>
      <c r="O424" s="126"/>
      <c r="P424" s="126"/>
      <c r="Q424" s="126"/>
      <c r="R424" s="126"/>
      <c r="S424" s="126"/>
      <c r="T424" s="126"/>
      <c r="U424" s="126"/>
      <c r="V424" s="126"/>
      <c r="W424" s="126"/>
      <c r="X424" s="126"/>
      <c r="Y424" s="126"/>
      <c r="Z424" s="126"/>
    </row>
    <row r="425" spans="1:26" ht="18" customHeight="1">
      <c r="A425" s="126"/>
      <c r="B425" s="126"/>
      <c r="C425" s="126"/>
      <c r="D425" s="126"/>
      <c r="E425" s="126"/>
      <c r="F425" s="126"/>
      <c r="G425" s="126"/>
      <c r="H425" s="126"/>
      <c r="I425" s="126"/>
      <c r="J425" s="127"/>
      <c r="K425" s="126"/>
      <c r="L425" s="126"/>
      <c r="M425" s="126"/>
      <c r="N425" s="126"/>
      <c r="O425" s="126"/>
      <c r="P425" s="126"/>
      <c r="Q425" s="126"/>
      <c r="R425" s="126"/>
      <c r="S425" s="126"/>
      <c r="T425" s="126"/>
      <c r="U425" s="126"/>
      <c r="V425" s="126"/>
      <c r="W425" s="126"/>
      <c r="X425" s="126"/>
      <c r="Y425" s="126"/>
      <c r="Z425" s="126"/>
    </row>
    <row r="426" spans="1:26" ht="18" customHeight="1">
      <c r="A426" s="126"/>
      <c r="B426" s="126"/>
      <c r="C426" s="126"/>
      <c r="D426" s="126"/>
      <c r="E426" s="126"/>
      <c r="F426" s="126"/>
      <c r="G426" s="126"/>
      <c r="H426" s="126"/>
      <c r="I426" s="126"/>
      <c r="J426" s="127"/>
      <c r="K426" s="126"/>
      <c r="L426" s="126"/>
      <c r="M426" s="126"/>
      <c r="N426" s="126"/>
      <c r="O426" s="126"/>
      <c r="P426" s="126"/>
      <c r="Q426" s="126"/>
      <c r="R426" s="126"/>
      <c r="S426" s="126"/>
      <c r="T426" s="126"/>
      <c r="U426" s="126"/>
      <c r="V426" s="126"/>
      <c r="W426" s="126"/>
      <c r="X426" s="126"/>
      <c r="Y426" s="126"/>
      <c r="Z426" s="126"/>
    </row>
    <row r="427" spans="1:26" ht="18" customHeight="1">
      <c r="A427" s="126"/>
      <c r="B427" s="126"/>
      <c r="C427" s="126"/>
      <c r="D427" s="126"/>
      <c r="E427" s="126"/>
      <c r="F427" s="126"/>
      <c r="G427" s="126"/>
      <c r="H427" s="126"/>
      <c r="I427" s="126"/>
      <c r="J427" s="127"/>
      <c r="K427" s="126"/>
      <c r="L427" s="126"/>
      <c r="M427" s="126"/>
      <c r="N427" s="126"/>
      <c r="O427" s="126"/>
      <c r="P427" s="126"/>
      <c r="Q427" s="126"/>
      <c r="R427" s="126"/>
      <c r="S427" s="126"/>
      <c r="T427" s="126"/>
      <c r="U427" s="126"/>
      <c r="V427" s="126"/>
      <c r="W427" s="126"/>
      <c r="X427" s="126"/>
      <c r="Y427" s="126"/>
      <c r="Z427" s="126"/>
    </row>
    <row r="428" spans="1:26" ht="18" customHeight="1">
      <c r="A428" s="126"/>
      <c r="B428" s="126"/>
      <c r="C428" s="126"/>
      <c r="D428" s="126"/>
      <c r="E428" s="126"/>
      <c r="F428" s="126"/>
      <c r="G428" s="126"/>
      <c r="H428" s="126"/>
      <c r="I428" s="126"/>
      <c r="J428" s="127"/>
      <c r="K428" s="126"/>
      <c r="L428" s="126"/>
      <c r="M428" s="126"/>
      <c r="N428" s="126"/>
      <c r="O428" s="126"/>
      <c r="P428" s="126"/>
      <c r="Q428" s="126"/>
      <c r="R428" s="126"/>
      <c r="S428" s="126"/>
      <c r="T428" s="126"/>
      <c r="U428" s="126"/>
      <c r="V428" s="126"/>
      <c r="W428" s="126"/>
      <c r="X428" s="126"/>
      <c r="Y428" s="126"/>
      <c r="Z428" s="126"/>
    </row>
    <row r="429" spans="1:26" ht="18" customHeight="1">
      <c r="A429" s="126"/>
      <c r="B429" s="126"/>
      <c r="C429" s="126"/>
      <c r="D429" s="126"/>
      <c r="E429" s="126"/>
      <c r="F429" s="126"/>
      <c r="G429" s="126"/>
      <c r="H429" s="126"/>
      <c r="I429" s="126"/>
      <c r="J429" s="127"/>
      <c r="K429" s="126"/>
      <c r="L429" s="126"/>
      <c r="M429" s="126"/>
      <c r="N429" s="126"/>
      <c r="O429" s="126"/>
      <c r="P429" s="126"/>
      <c r="Q429" s="126"/>
      <c r="R429" s="126"/>
      <c r="S429" s="126"/>
      <c r="T429" s="126"/>
      <c r="U429" s="126"/>
      <c r="V429" s="126"/>
      <c r="W429" s="126"/>
      <c r="X429" s="126"/>
      <c r="Y429" s="126"/>
      <c r="Z429" s="126"/>
    </row>
    <row r="430" spans="1:26" ht="18" customHeight="1">
      <c r="A430" s="126"/>
      <c r="B430" s="126"/>
      <c r="C430" s="126"/>
      <c r="D430" s="126"/>
      <c r="E430" s="126"/>
      <c r="F430" s="126"/>
      <c r="G430" s="126"/>
      <c r="H430" s="126"/>
      <c r="I430" s="126"/>
      <c r="J430" s="127"/>
      <c r="K430" s="126"/>
      <c r="L430" s="126"/>
      <c r="M430" s="126"/>
      <c r="N430" s="126"/>
      <c r="O430" s="126"/>
      <c r="P430" s="126"/>
      <c r="Q430" s="126"/>
      <c r="R430" s="126"/>
      <c r="S430" s="126"/>
      <c r="T430" s="126"/>
      <c r="U430" s="126"/>
      <c r="V430" s="126"/>
      <c r="W430" s="126"/>
      <c r="X430" s="126"/>
      <c r="Y430" s="126"/>
      <c r="Z430" s="126"/>
    </row>
    <row r="431" spans="1:26" ht="18" customHeight="1">
      <c r="A431" s="126"/>
      <c r="B431" s="126"/>
      <c r="C431" s="126"/>
      <c r="D431" s="126"/>
      <c r="E431" s="126"/>
      <c r="F431" s="126"/>
      <c r="G431" s="126"/>
      <c r="H431" s="126"/>
      <c r="I431" s="126"/>
      <c r="J431" s="127"/>
      <c r="K431" s="126"/>
      <c r="L431" s="126"/>
      <c r="M431" s="126"/>
      <c r="N431" s="126"/>
      <c r="O431" s="126"/>
      <c r="P431" s="126"/>
      <c r="Q431" s="126"/>
      <c r="R431" s="126"/>
      <c r="S431" s="126"/>
      <c r="T431" s="126"/>
      <c r="U431" s="126"/>
      <c r="V431" s="126"/>
      <c r="W431" s="126"/>
      <c r="X431" s="126"/>
      <c r="Y431" s="126"/>
      <c r="Z431" s="126"/>
    </row>
    <row r="432" spans="1:26" ht="18" customHeight="1">
      <c r="A432" s="126"/>
      <c r="B432" s="126"/>
      <c r="C432" s="126"/>
      <c r="D432" s="126"/>
      <c r="E432" s="126"/>
      <c r="F432" s="126"/>
      <c r="G432" s="126"/>
      <c r="H432" s="126"/>
      <c r="I432" s="126"/>
      <c r="J432" s="127"/>
      <c r="K432" s="126"/>
      <c r="L432" s="126"/>
      <c r="M432" s="126"/>
      <c r="N432" s="126"/>
      <c r="O432" s="126"/>
      <c r="P432" s="126"/>
      <c r="Q432" s="126"/>
      <c r="R432" s="126"/>
      <c r="S432" s="126"/>
      <c r="T432" s="126"/>
      <c r="U432" s="126"/>
      <c r="V432" s="126"/>
      <c r="W432" s="126"/>
      <c r="X432" s="126"/>
      <c r="Y432" s="126"/>
      <c r="Z432" s="126"/>
    </row>
    <row r="433" spans="1:26" ht="18" customHeight="1">
      <c r="A433" s="126"/>
      <c r="B433" s="126"/>
      <c r="C433" s="126"/>
      <c r="D433" s="126"/>
      <c r="E433" s="126"/>
      <c r="F433" s="126"/>
      <c r="G433" s="126"/>
      <c r="H433" s="126"/>
      <c r="I433" s="126"/>
      <c r="J433" s="127"/>
      <c r="K433" s="126"/>
      <c r="L433" s="126"/>
      <c r="M433" s="126"/>
      <c r="N433" s="126"/>
      <c r="O433" s="126"/>
      <c r="P433" s="126"/>
      <c r="Q433" s="126"/>
      <c r="R433" s="126"/>
      <c r="S433" s="126"/>
      <c r="T433" s="126"/>
      <c r="U433" s="126"/>
      <c r="V433" s="126"/>
      <c r="W433" s="126"/>
      <c r="X433" s="126"/>
      <c r="Y433" s="126"/>
      <c r="Z433" s="126"/>
    </row>
    <row r="434" spans="1:26" ht="18" customHeight="1">
      <c r="A434" s="126"/>
      <c r="B434" s="126"/>
      <c r="C434" s="126"/>
      <c r="D434" s="126"/>
      <c r="E434" s="126"/>
      <c r="F434" s="126"/>
      <c r="G434" s="126"/>
      <c r="H434" s="126"/>
      <c r="I434" s="126"/>
      <c r="J434" s="127"/>
      <c r="K434" s="126"/>
      <c r="L434" s="126"/>
      <c r="M434" s="126"/>
      <c r="N434" s="126"/>
      <c r="O434" s="126"/>
      <c r="P434" s="126"/>
      <c r="Q434" s="126"/>
      <c r="R434" s="126"/>
      <c r="S434" s="126"/>
      <c r="T434" s="126"/>
      <c r="U434" s="126"/>
      <c r="V434" s="126"/>
      <c r="W434" s="126"/>
      <c r="X434" s="126"/>
      <c r="Y434" s="126"/>
      <c r="Z434" s="126"/>
    </row>
    <row r="435" spans="1:26" ht="18" customHeight="1">
      <c r="A435" s="126"/>
      <c r="B435" s="126"/>
      <c r="C435" s="126"/>
      <c r="D435" s="126"/>
      <c r="E435" s="126"/>
      <c r="F435" s="126"/>
      <c r="G435" s="126"/>
      <c r="H435" s="126"/>
      <c r="I435" s="126"/>
      <c r="J435" s="127"/>
      <c r="K435" s="126"/>
      <c r="L435" s="126"/>
      <c r="M435" s="126"/>
      <c r="N435" s="126"/>
      <c r="O435" s="126"/>
      <c r="P435" s="126"/>
      <c r="Q435" s="126"/>
      <c r="R435" s="126"/>
      <c r="S435" s="126"/>
      <c r="T435" s="126"/>
      <c r="U435" s="126"/>
      <c r="V435" s="126"/>
      <c r="W435" s="126"/>
      <c r="X435" s="126"/>
      <c r="Y435" s="126"/>
      <c r="Z435" s="126"/>
    </row>
    <row r="436" spans="1:26" ht="18" customHeight="1">
      <c r="A436" s="126"/>
      <c r="B436" s="126"/>
      <c r="C436" s="126"/>
      <c r="D436" s="126"/>
      <c r="E436" s="126"/>
      <c r="F436" s="126"/>
      <c r="G436" s="126"/>
      <c r="H436" s="126"/>
      <c r="I436" s="126"/>
      <c r="J436" s="127"/>
      <c r="K436" s="126"/>
      <c r="L436" s="126"/>
      <c r="M436" s="126"/>
      <c r="N436" s="126"/>
      <c r="O436" s="126"/>
      <c r="P436" s="126"/>
      <c r="Q436" s="126"/>
      <c r="R436" s="126"/>
      <c r="S436" s="126"/>
      <c r="T436" s="126"/>
      <c r="U436" s="126"/>
      <c r="V436" s="126"/>
      <c r="W436" s="126"/>
      <c r="X436" s="126"/>
      <c r="Y436" s="126"/>
      <c r="Z436" s="126"/>
    </row>
    <row r="437" spans="1:26" ht="18" customHeight="1">
      <c r="A437" s="126"/>
      <c r="B437" s="126"/>
      <c r="C437" s="126"/>
      <c r="D437" s="126"/>
      <c r="E437" s="126"/>
      <c r="F437" s="126"/>
      <c r="G437" s="126"/>
      <c r="H437" s="126"/>
      <c r="I437" s="126"/>
      <c r="J437" s="127"/>
      <c r="K437" s="126"/>
      <c r="L437" s="126"/>
      <c r="M437" s="126"/>
      <c r="N437" s="126"/>
      <c r="O437" s="126"/>
      <c r="P437" s="126"/>
      <c r="Q437" s="126"/>
      <c r="R437" s="126"/>
      <c r="S437" s="126"/>
      <c r="T437" s="126"/>
      <c r="U437" s="126"/>
      <c r="V437" s="126"/>
      <c r="W437" s="126"/>
      <c r="X437" s="126"/>
      <c r="Y437" s="126"/>
      <c r="Z437" s="126"/>
    </row>
    <row r="438" spans="1:26" ht="18" customHeight="1">
      <c r="A438" s="126"/>
      <c r="B438" s="126"/>
      <c r="C438" s="126"/>
      <c r="D438" s="126"/>
      <c r="E438" s="126"/>
      <c r="F438" s="126"/>
      <c r="G438" s="126"/>
      <c r="H438" s="126"/>
      <c r="I438" s="126"/>
      <c r="J438" s="127"/>
      <c r="K438" s="126"/>
      <c r="L438" s="126"/>
      <c r="M438" s="126"/>
      <c r="N438" s="126"/>
      <c r="O438" s="126"/>
      <c r="P438" s="126"/>
      <c r="Q438" s="126"/>
      <c r="R438" s="126"/>
      <c r="S438" s="126"/>
      <c r="T438" s="126"/>
      <c r="U438" s="126"/>
      <c r="V438" s="126"/>
      <c r="W438" s="126"/>
      <c r="X438" s="126"/>
      <c r="Y438" s="126"/>
      <c r="Z438" s="126"/>
    </row>
    <row r="439" spans="1:26" ht="18" customHeight="1">
      <c r="A439" s="126"/>
      <c r="B439" s="126"/>
      <c r="C439" s="126"/>
      <c r="D439" s="126"/>
      <c r="E439" s="126"/>
      <c r="F439" s="126"/>
      <c r="G439" s="126"/>
      <c r="H439" s="126"/>
      <c r="I439" s="126"/>
      <c r="J439" s="127"/>
      <c r="K439" s="126"/>
      <c r="L439" s="126"/>
      <c r="M439" s="126"/>
      <c r="N439" s="126"/>
      <c r="O439" s="126"/>
      <c r="P439" s="126"/>
      <c r="Q439" s="126"/>
      <c r="R439" s="126"/>
      <c r="S439" s="126"/>
      <c r="T439" s="126"/>
      <c r="U439" s="126"/>
      <c r="V439" s="126"/>
      <c r="W439" s="126"/>
      <c r="X439" s="126"/>
      <c r="Y439" s="126"/>
      <c r="Z439" s="126"/>
    </row>
    <row r="440" spans="1:26" ht="18" customHeight="1">
      <c r="A440" s="126"/>
      <c r="B440" s="126"/>
      <c r="C440" s="126"/>
      <c r="D440" s="126"/>
      <c r="E440" s="126"/>
      <c r="F440" s="126"/>
      <c r="G440" s="126"/>
      <c r="H440" s="126"/>
      <c r="I440" s="126"/>
      <c r="J440" s="127"/>
      <c r="K440" s="126"/>
      <c r="L440" s="126"/>
      <c r="M440" s="126"/>
      <c r="N440" s="126"/>
      <c r="O440" s="126"/>
      <c r="P440" s="126"/>
      <c r="Q440" s="126"/>
      <c r="R440" s="126"/>
      <c r="S440" s="126"/>
      <c r="T440" s="126"/>
      <c r="U440" s="126"/>
      <c r="V440" s="126"/>
      <c r="W440" s="126"/>
      <c r="X440" s="126"/>
      <c r="Y440" s="126"/>
      <c r="Z440" s="126"/>
    </row>
    <row r="441" spans="1:26" ht="18" customHeight="1">
      <c r="A441" s="126"/>
      <c r="B441" s="126"/>
      <c r="C441" s="126"/>
      <c r="D441" s="126"/>
      <c r="E441" s="126"/>
      <c r="F441" s="126"/>
      <c r="G441" s="126"/>
      <c r="H441" s="126"/>
      <c r="I441" s="126"/>
      <c r="J441" s="127"/>
      <c r="K441" s="126"/>
      <c r="L441" s="126"/>
      <c r="M441" s="126"/>
      <c r="N441" s="126"/>
      <c r="O441" s="126"/>
      <c r="P441" s="126"/>
      <c r="Q441" s="126"/>
      <c r="R441" s="126"/>
      <c r="S441" s="126"/>
      <c r="T441" s="126"/>
      <c r="U441" s="126"/>
      <c r="V441" s="126"/>
      <c r="W441" s="126"/>
      <c r="X441" s="126"/>
      <c r="Y441" s="126"/>
      <c r="Z441" s="126"/>
    </row>
    <row r="442" spans="1:26" ht="18" customHeight="1">
      <c r="A442" s="126"/>
      <c r="B442" s="126"/>
      <c r="C442" s="126"/>
      <c r="D442" s="126"/>
      <c r="E442" s="126"/>
      <c r="F442" s="126"/>
      <c r="G442" s="126"/>
      <c r="H442" s="126"/>
      <c r="I442" s="126"/>
      <c r="J442" s="127"/>
      <c r="K442" s="126"/>
      <c r="L442" s="126"/>
      <c r="M442" s="126"/>
      <c r="N442" s="126"/>
      <c r="O442" s="126"/>
      <c r="P442" s="126"/>
      <c r="Q442" s="126"/>
      <c r="R442" s="126"/>
      <c r="S442" s="126"/>
      <c r="T442" s="126"/>
      <c r="U442" s="126"/>
      <c r="V442" s="126"/>
      <c r="W442" s="126"/>
      <c r="X442" s="126"/>
      <c r="Y442" s="126"/>
      <c r="Z442" s="126"/>
    </row>
    <row r="443" spans="1:26" ht="18" customHeight="1">
      <c r="A443" s="126"/>
      <c r="B443" s="126"/>
      <c r="C443" s="126"/>
      <c r="D443" s="126"/>
      <c r="E443" s="126"/>
      <c r="F443" s="126"/>
      <c r="G443" s="126"/>
      <c r="H443" s="126"/>
      <c r="I443" s="126"/>
      <c r="J443" s="127"/>
      <c r="K443" s="126"/>
      <c r="L443" s="126"/>
      <c r="M443" s="126"/>
      <c r="N443" s="126"/>
      <c r="O443" s="126"/>
      <c r="P443" s="126"/>
      <c r="Q443" s="126"/>
      <c r="R443" s="126"/>
      <c r="S443" s="126"/>
      <c r="T443" s="126"/>
      <c r="U443" s="126"/>
      <c r="V443" s="126"/>
      <c r="W443" s="126"/>
      <c r="X443" s="126"/>
      <c r="Y443" s="126"/>
      <c r="Z443" s="126"/>
    </row>
    <row r="444" spans="1:26" ht="18" customHeight="1">
      <c r="A444" s="126"/>
      <c r="B444" s="126"/>
      <c r="C444" s="126"/>
      <c r="D444" s="126"/>
      <c r="E444" s="126"/>
      <c r="F444" s="126"/>
      <c r="G444" s="126"/>
      <c r="H444" s="126"/>
      <c r="I444" s="126"/>
      <c r="J444" s="127"/>
      <c r="K444" s="126"/>
      <c r="L444" s="126"/>
      <c r="M444" s="126"/>
      <c r="N444" s="126"/>
      <c r="O444" s="126"/>
      <c r="P444" s="126"/>
      <c r="Q444" s="126"/>
      <c r="R444" s="126"/>
      <c r="S444" s="126"/>
      <c r="T444" s="126"/>
      <c r="U444" s="126"/>
      <c r="V444" s="126"/>
      <c r="W444" s="126"/>
      <c r="X444" s="126"/>
      <c r="Y444" s="126"/>
      <c r="Z444" s="126"/>
    </row>
    <row r="445" spans="1:26" ht="18" customHeight="1">
      <c r="A445" s="126"/>
      <c r="B445" s="126"/>
      <c r="C445" s="126"/>
      <c r="D445" s="126"/>
      <c r="E445" s="126"/>
      <c r="F445" s="126"/>
      <c r="G445" s="126"/>
      <c r="H445" s="126"/>
      <c r="I445" s="126"/>
      <c r="J445" s="127"/>
      <c r="K445" s="126"/>
      <c r="L445" s="126"/>
      <c r="M445" s="126"/>
      <c r="N445" s="126"/>
      <c r="O445" s="126"/>
      <c r="P445" s="126"/>
      <c r="Q445" s="126"/>
      <c r="R445" s="126"/>
      <c r="S445" s="126"/>
      <c r="T445" s="126"/>
      <c r="U445" s="126"/>
      <c r="V445" s="126"/>
      <c r="W445" s="126"/>
      <c r="X445" s="126"/>
      <c r="Y445" s="126"/>
      <c r="Z445" s="126"/>
    </row>
    <row r="446" spans="1:26" ht="18" customHeight="1">
      <c r="A446" s="126"/>
      <c r="B446" s="126"/>
      <c r="C446" s="126"/>
      <c r="D446" s="126"/>
      <c r="E446" s="126"/>
      <c r="F446" s="126"/>
      <c r="G446" s="126"/>
      <c r="H446" s="126"/>
      <c r="I446" s="126"/>
      <c r="J446" s="127"/>
      <c r="K446" s="126"/>
      <c r="L446" s="126"/>
      <c r="M446" s="126"/>
      <c r="N446" s="126"/>
      <c r="O446" s="126"/>
      <c r="P446" s="126"/>
      <c r="Q446" s="126"/>
      <c r="R446" s="126"/>
      <c r="S446" s="126"/>
      <c r="T446" s="126"/>
      <c r="U446" s="126"/>
      <c r="V446" s="126"/>
      <c r="W446" s="126"/>
      <c r="X446" s="126"/>
      <c r="Y446" s="126"/>
      <c r="Z446" s="126"/>
    </row>
    <row r="447" spans="1:26" ht="18" customHeight="1">
      <c r="A447" s="126"/>
      <c r="B447" s="126"/>
      <c r="C447" s="126"/>
      <c r="D447" s="126"/>
      <c r="E447" s="126"/>
      <c r="F447" s="126"/>
      <c r="G447" s="126"/>
      <c r="H447" s="126"/>
      <c r="I447" s="126"/>
      <c r="J447" s="127"/>
      <c r="K447" s="126"/>
      <c r="L447" s="126"/>
      <c r="M447" s="126"/>
      <c r="N447" s="126"/>
      <c r="O447" s="126"/>
      <c r="P447" s="126"/>
      <c r="Q447" s="126"/>
      <c r="R447" s="126"/>
      <c r="S447" s="126"/>
      <c r="T447" s="126"/>
      <c r="U447" s="126"/>
      <c r="V447" s="126"/>
      <c r="W447" s="126"/>
      <c r="X447" s="126"/>
      <c r="Y447" s="126"/>
      <c r="Z447" s="126"/>
    </row>
    <row r="448" spans="1:26" ht="18" customHeight="1">
      <c r="A448" s="126"/>
      <c r="B448" s="126"/>
      <c r="C448" s="126"/>
      <c r="D448" s="126"/>
      <c r="E448" s="126"/>
      <c r="F448" s="126"/>
      <c r="G448" s="126"/>
      <c r="H448" s="126"/>
      <c r="I448" s="126"/>
      <c r="J448" s="127"/>
      <c r="K448" s="126"/>
      <c r="L448" s="126"/>
      <c r="M448" s="126"/>
      <c r="N448" s="126"/>
      <c r="O448" s="126"/>
      <c r="P448" s="126"/>
      <c r="Q448" s="126"/>
      <c r="R448" s="126"/>
      <c r="S448" s="126"/>
      <c r="T448" s="126"/>
      <c r="U448" s="126"/>
      <c r="V448" s="126"/>
      <c r="W448" s="126"/>
      <c r="X448" s="126"/>
      <c r="Y448" s="126"/>
      <c r="Z448" s="126"/>
    </row>
    <row r="449" spans="1:26" ht="18" customHeight="1">
      <c r="A449" s="126"/>
      <c r="B449" s="126"/>
      <c r="C449" s="126"/>
      <c r="D449" s="126"/>
      <c r="E449" s="126"/>
      <c r="F449" s="126"/>
      <c r="G449" s="126"/>
      <c r="H449" s="126"/>
      <c r="I449" s="126"/>
      <c r="J449" s="127"/>
      <c r="K449" s="126"/>
      <c r="L449" s="126"/>
      <c r="M449" s="126"/>
      <c r="N449" s="126"/>
      <c r="O449" s="126"/>
      <c r="P449" s="126"/>
      <c r="Q449" s="126"/>
      <c r="R449" s="126"/>
      <c r="S449" s="126"/>
      <c r="T449" s="126"/>
      <c r="U449" s="126"/>
      <c r="V449" s="126"/>
      <c r="W449" s="126"/>
      <c r="X449" s="126"/>
      <c r="Y449" s="126"/>
      <c r="Z449" s="126"/>
    </row>
    <row r="450" spans="1:26" ht="18" customHeight="1">
      <c r="A450" s="126"/>
      <c r="B450" s="126"/>
      <c r="C450" s="126"/>
      <c r="D450" s="126"/>
      <c r="E450" s="126"/>
      <c r="F450" s="126"/>
      <c r="G450" s="126"/>
      <c r="H450" s="126"/>
      <c r="I450" s="126"/>
      <c r="J450" s="127"/>
      <c r="K450" s="126"/>
      <c r="L450" s="126"/>
      <c r="M450" s="126"/>
      <c r="N450" s="126"/>
      <c r="O450" s="126"/>
      <c r="P450" s="126"/>
      <c r="Q450" s="126"/>
      <c r="R450" s="126"/>
      <c r="S450" s="126"/>
      <c r="T450" s="126"/>
      <c r="U450" s="126"/>
      <c r="V450" s="126"/>
      <c r="W450" s="126"/>
      <c r="X450" s="126"/>
      <c r="Y450" s="126"/>
      <c r="Z450" s="126"/>
    </row>
    <row r="451" spans="1:26" ht="18" customHeight="1">
      <c r="A451" s="126"/>
      <c r="B451" s="126"/>
      <c r="C451" s="126"/>
      <c r="D451" s="126"/>
      <c r="E451" s="126"/>
      <c r="F451" s="126"/>
      <c r="G451" s="126"/>
      <c r="H451" s="126"/>
      <c r="I451" s="126"/>
      <c r="J451" s="127"/>
      <c r="K451" s="126"/>
      <c r="L451" s="126"/>
      <c r="M451" s="126"/>
      <c r="N451" s="126"/>
      <c r="O451" s="126"/>
      <c r="P451" s="126"/>
      <c r="Q451" s="126"/>
      <c r="R451" s="126"/>
      <c r="S451" s="126"/>
      <c r="T451" s="126"/>
      <c r="U451" s="126"/>
      <c r="V451" s="126"/>
      <c r="W451" s="126"/>
      <c r="X451" s="126"/>
      <c r="Y451" s="126"/>
      <c r="Z451" s="126"/>
    </row>
    <row r="452" spans="1:26" ht="18" customHeight="1">
      <c r="A452" s="126"/>
      <c r="B452" s="126"/>
      <c r="C452" s="126"/>
      <c r="D452" s="126"/>
      <c r="E452" s="126"/>
      <c r="F452" s="126"/>
      <c r="G452" s="126"/>
      <c r="H452" s="126"/>
      <c r="I452" s="126"/>
      <c r="J452" s="127"/>
      <c r="K452" s="126"/>
      <c r="L452" s="126"/>
      <c r="M452" s="126"/>
      <c r="N452" s="126"/>
      <c r="O452" s="126"/>
      <c r="P452" s="126"/>
      <c r="Q452" s="126"/>
      <c r="R452" s="126"/>
      <c r="S452" s="126"/>
      <c r="T452" s="126"/>
      <c r="U452" s="126"/>
      <c r="V452" s="126"/>
      <c r="W452" s="126"/>
      <c r="X452" s="126"/>
      <c r="Y452" s="126"/>
      <c r="Z452" s="126"/>
    </row>
    <row r="453" spans="1:26" ht="18" customHeight="1">
      <c r="A453" s="126"/>
      <c r="B453" s="126"/>
      <c r="C453" s="126"/>
      <c r="D453" s="126"/>
      <c r="E453" s="126"/>
      <c r="F453" s="126"/>
      <c r="G453" s="126"/>
      <c r="H453" s="126"/>
      <c r="I453" s="126"/>
      <c r="J453" s="127"/>
      <c r="K453" s="126"/>
      <c r="L453" s="126"/>
      <c r="M453" s="126"/>
      <c r="N453" s="126"/>
      <c r="O453" s="126"/>
      <c r="P453" s="126"/>
      <c r="Q453" s="126"/>
      <c r="R453" s="126"/>
      <c r="S453" s="126"/>
      <c r="T453" s="126"/>
      <c r="U453" s="126"/>
      <c r="V453" s="126"/>
      <c r="W453" s="126"/>
      <c r="X453" s="126"/>
      <c r="Y453" s="126"/>
      <c r="Z453" s="126"/>
    </row>
    <row r="454" spans="1:26" ht="18" customHeight="1">
      <c r="A454" s="126"/>
      <c r="B454" s="126"/>
      <c r="C454" s="126"/>
      <c r="D454" s="126"/>
      <c r="E454" s="126"/>
      <c r="F454" s="126"/>
      <c r="G454" s="126"/>
      <c r="H454" s="126"/>
      <c r="I454" s="126"/>
      <c r="J454" s="127"/>
      <c r="K454" s="126"/>
      <c r="L454" s="126"/>
      <c r="M454" s="126"/>
      <c r="N454" s="126"/>
      <c r="O454" s="126"/>
      <c r="P454" s="126"/>
      <c r="Q454" s="126"/>
      <c r="R454" s="126"/>
      <c r="S454" s="126"/>
      <c r="T454" s="126"/>
      <c r="U454" s="126"/>
      <c r="V454" s="126"/>
      <c r="W454" s="126"/>
      <c r="X454" s="126"/>
      <c r="Y454" s="126"/>
      <c r="Z454" s="126"/>
    </row>
    <row r="455" spans="1:26" ht="18" customHeight="1">
      <c r="A455" s="126"/>
      <c r="B455" s="126"/>
      <c r="C455" s="126"/>
      <c r="D455" s="126"/>
      <c r="E455" s="126"/>
      <c r="F455" s="126"/>
      <c r="G455" s="126"/>
      <c r="H455" s="126"/>
      <c r="I455" s="126"/>
      <c r="J455" s="127"/>
      <c r="K455" s="126"/>
      <c r="L455" s="126"/>
      <c r="M455" s="126"/>
      <c r="N455" s="126"/>
      <c r="O455" s="126"/>
      <c r="P455" s="126"/>
      <c r="Q455" s="126"/>
      <c r="R455" s="126"/>
      <c r="S455" s="126"/>
      <c r="T455" s="126"/>
      <c r="U455" s="126"/>
      <c r="V455" s="126"/>
      <c r="W455" s="126"/>
      <c r="X455" s="126"/>
      <c r="Y455" s="126"/>
      <c r="Z455" s="126"/>
    </row>
    <row r="456" spans="1:26" ht="18" customHeight="1">
      <c r="A456" s="126"/>
      <c r="B456" s="126"/>
      <c r="C456" s="126"/>
      <c r="D456" s="126"/>
      <c r="E456" s="126"/>
      <c r="F456" s="126"/>
      <c r="G456" s="126"/>
      <c r="H456" s="126"/>
      <c r="I456" s="126"/>
      <c r="J456" s="127"/>
      <c r="K456" s="126"/>
      <c r="L456" s="126"/>
      <c r="M456" s="126"/>
      <c r="N456" s="126"/>
      <c r="O456" s="126"/>
      <c r="P456" s="126"/>
      <c r="Q456" s="126"/>
      <c r="R456" s="126"/>
      <c r="S456" s="126"/>
      <c r="T456" s="126"/>
      <c r="U456" s="126"/>
      <c r="V456" s="126"/>
      <c r="W456" s="126"/>
      <c r="X456" s="126"/>
      <c r="Y456" s="126"/>
      <c r="Z456" s="126"/>
    </row>
    <row r="457" spans="1:26" ht="18" customHeight="1">
      <c r="A457" s="126"/>
      <c r="B457" s="126"/>
      <c r="C457" s="126"/>
      <c r="D457" s="126"/>
      <c r="E457" s="126"/>
      <c r="F457" s="126"/>
      <c r="G457" s="126"/>
      <c r="H457" s="126"/>
      <c r="I457" s="126"/>
      <c r="J457" s="127"/>
      <c r="K457" s="126"/>
      <c r="L457" s="126"/>
      <c r="M457" s="126"/>
      <c r="N457" s="126"/>
      <c r="O457" s="126"/>
      <c r="P457" s="126"/>
      <c r="Q457" s="126"/>
      <c r="R457" s="126"/>
      <c r="S457" s="126"/>
      <c r="T457" s="126"/>
      <c r="U457" s="126"/>
      <c r="V457" s="126"/>
      <c r="W457" s="126"/>
      <c r="X457" s="126"/>
      <c r="Y457" s="126"/>
      <c r="Z457" s="126"/>
    </row>
    <row r="458" spans="1:26" ht="18" customHeight="1">
      <c r="A458" s="126"/>
      <c r="B458" s="126"/>
      <c r="C458" s="126"/>
      <c r="D458" s="126"/>
      <c r="E458" s="126"/>
      <c r="F458" s="126"/>
      <c r="G458" s="126"/>
      <c r="H458" s="126"/>
      <c r="I458" s="126"/>
      <c r="J458" s="127"/>
      <c r="K458" s="126"/>
      <c r="L458" s="126"/>
      <c r="M458" s="126"/>
      <c r="N458" s="126"/>
      <c r="O458" s="126"/>
      <c r="P458" s="126"/>
      <c r="Q458" s="126"/>
      <c r="R458" s="126"/>
      <c r="S458" s="126"/>
      <c r="T458" s="126"/>
      <c r="U458" s="126"/>
      <c r="V458" s="126"/>
      <c r="W458" s="126"/>
      <c r="X458" s="126"/>
      <c r="Y458" s="126"/>
      <c r="Z458" s="126"/>
    </row>
    <row r="459" spans="1:26" ht="18" customHeight="1">
      <c r="A459" s="126"/>
      <c r="B459" s="126"/>
      <c r="C459" s="126"/>
      <c r="D459" s="126"/>
      <c r="E459" s="126"/>
      <c r="F459" s="126"/>
      <c r="G459" s="126"/>
      <c r="H459" s="126"/>
      <c r="I459" s="126"/>
      <c r="J459" s="127"/>
      <c r="K459" s="126"/>
      <c r="L459" s="126"/>
      <c r="M459" s="126"/>
      <c r="N459" s="126"/>
      <c r="O459" s="126"/>
      <c r="P459" s="126"/>
      <c r="Q459" s="126"/>
      <c r="R459" s="126"/>
      <c r="S459" s="126"/>
      <c r="T459" s="126"/>
      <c r="U459" s="126"/>
      <c r="V459" s="126"/>
      <c r="W459" s="126"/>
      <c r="X459" s="126"/>
      <c r="Y459" s="126"/>
      <c r="Z459" s="126"/>
    </row>
    <row r="460" spans="1:26" ht="18" customHeight="1">
      <c r="A460" s="126"/>
      <c r="B460" s="126"/>
      <c r="C460" s="126"/>
      <c r="D460" s="126"/>
      <c r="E460" s="126"/>
      <c r="F460" s="126"/>
      <c r="G460" s="126"/>
      <c r="H460" s="126"/>
      <c r="I460" s="126"/>
      <c r="J460" s="127"/>
      <c r="K460" s="126"/>
      <c r="L460" s="126"/>
      <c r="M460" s="126"/>
      <c r="N460" s="126"/>
      <c r="O460" s="126"/>
      <c r="P460" s="126"/>
      <c r="Q460" s="126"/>
      <c r="R460" s="126"/>
      <c r="S460" s="126"/>
      <c r="T460" s="126"/>
      <c r="U460" s="126"/>
      <c r="V460" s="126"/>
      <c r="W460" s="126"/>
      <c r="X460" s="126"/>
      <c r="Y460" s="126"/>
      <c r="Z460" s="126"/>
    </row>
    <row r="461" spans="1:26" ht="18" customHeight="1">
      <c r="A461" s="126"/>
      <c r="B461" s="126"/>
      <c r="C461" s="126"/>
      <c r="D461" s="126"/>
      <c r="E461" s="126"/>
      <c r="F461" s="126"/>
      <c r="G461" s="126"/>
      <c r="H461" s="126"/>
      <c r="I461" s="126"/>
      <c r="J461" s="127"/>
      <c r="K461" s="126"/>
      <c r="L461" s="126"/>
      <c r="M461" s="126"/>
      <c r="N461" s="126"/>
      <c r="O461" s="126"/>
      <c r="P461" s="126"/>
      <c r="Q461" s="126"/>
      <c r="R461" s="126"/>
      <c r="S461" s="126"/>
      <c r="T461" s="126"/>
      <c r="U461" s="126"/>
      <c r="V461" s="126"/>
      <c r="W461" s="126"/>
      <c r="X461" s="126"/>
      <c r="Y461" s="126"/>
      <c r="Z461" s="126"/>
    </row>
    <row r="462" spans="1:26" ht="18" customHeight="1">
      <c r="A462" s="126"/>
      <c r="B462" s="126"/>
      <c r="C462" s="126"/>
      <c r="D462" s="126"/>
      <c r="E462" s="126"/>
      <c r="F462" s="126"/>
      <c r="G462" s="126"/>
      <c r="H462" s="126"/>
      <c r="I462" s="126"/>
      <c r="J462" s="127"/>
      <c r="K462" s="126"/>
      <c r="L462" s="126"/>
      <c r="M462" s="126"/>
      <c r="N462" s="126"/>
      <c r="O462" s="126"/>
      <c r="P462" s="126"/>
      <c r="Q462" s="126"/>
      <c r="R462" s="126"/>
      <c r="S462" s="126"/>
      <c r="T462" s="126"/>
      <c r="U462" s="126"/>
      <c r="V462" s="126"/>
      <c r="W462" s="126"/>
      <c r="X462" s="126"/>
      <c r="Y462" s="126"/>
      <c r="Z462" s="126"/>
    </row>
    <row r="463" spans="1:26" ht="18" customHeight="1">
      <c r="A463" s="126"/>
      <c r="B463" s="126"/>
      <c r="C463" s="126"/>
      <c r="D463" s="126"/>
      <c r="E463" s="126"/>
      <c r="F463" s="126"/>
      <c r="G463" s="126"/>
      <c r="H463" s="126"/>
      <c r="I463" s="126"/>
      <c r="J463" s="127"/>
      <c r="K463" s="126"/>
      <c r="L463" s="126"/>
      <c r="M463" s="126"/>
      <c r="N463" s="126"/>
      <c r="O463" s="126"/>
      <c r="P463" s="126"/>
      <c r="Q463" s="126"/>
      <c r="R463" s="126"/>
      <c r="S463" s="126"/>
      <c r="T463" s="126"/>
      <c r="U463" s="126"/>
      <c r="V463" s="126"/>
      <c r="W463" s="126"/>
      <c r="X463" s="126"/>
      <c r="Y463" s="126"/>
      <c r="Z463" s="126"/>
    </row>
    <row r="464" spans="1:26" ht="18" customHeight="1">
      <c r="A464" s="126"/>
      <c r="B464" s="126"/>
      <c r="C464" s="126"/>
      <c r="D464" s="126"/>
      <c r="E464" s="126"/>
      <c r="F464" s="126"/>
      <c r="G464" s="126"/>
      <c r="H464" s="126"/>
      <c r="I464" s="126"/>
      <c r="J464" s="127"/>
      <c r="K464" s="126"/>
      <c r="L464" s="126"/>
      <c r="M464" s="126"/>
      <c r="N464" s="126"/>
      <c r="O464" s="126"/>
      <c r="P464" s="126"/>
      <c r="Q464" s="126"/>
      <c r="R464" s="126"/>
      <c r="S464" s="126"/>
      <c r="T464" s="126"/>
      <c r="U464" s="126"/>
      <c r="V464" s="126"/>
      <c r="W464" s="126"/>
      <c r="X464" s="126"/>
      <c r="Y464" s="126"/>
      <c r="Z464" s="126"/>
    </row>
    <row r="465" spans="1:26" ht="18" customHeight="1">
      <c r="A465" s="126"/>
      <c r="B465" s="126"/>
      <c r="C465" s="126"/>
      <c r="D465" s="126"/>
      <c r="E465" s="126"/>
      <c r="F465" s="126"/>
      <c r="G465" s="126"/>
      <c r="H465" s="126"/>
      <c r="I465" s="126"/>
      <c r="J465" s="127"/>
      <c r="K465" s="126"/>
      <c r="L465" s="126"/>
      <c r="M465" s="126"/>
      <c r="N465" s="126"/>
      <c r="O465" s="126"/>
      <c r="P465" s="126"/>
      <c r="Q465" s="126"/>
      <c r="R465" s="126"/>
      <c r="S465" s="126"/>
      <c r="T465" s="126"/>
      <c r="U465" s="126"/>
      <c r="V465" s="126"/>
      <c r="W465" s="126"/>
      <c r="X465" s="126"/>
      <c r="Y465" s="126"/>
      <c r="Z465" s="126"/>
    </row>
    <row r="466" spans="1:26" ht="18" customHeight="1">
      <c r="A466" s="126"/>
      <c r="B466" s="126"/>
      <c r="C466" s="126"/>
      <c r="D466" s="126"/>
      <c r="E466" s="126"/>
      <c r="F466" s="126"/>
      <c r="G466" s="126"/>
      <c r="H466" s="126"/>
      <c r="I466" s="126"/>
      <c r="J466" s="127"/>
      <c r="K466" s="126"/>
      <c r="L466" s="126"/>
      <c r="M466" s="126"/>
      <c r="N466" s="126"/>
      <c r="O466" s="126"/>
      <c r="P466" s="126"/>
      <c r="Q466" s="126"/>
      <c r="R466" s="126"/>
      <c r="S466" s="126"/>
      <c r="T466" s="126"/>
      <c r="U466" s="126"/>
      <c r="V466" s="126"/>
      <c r="W466" s="126"/>
      <c r="X466" s="126"/>
      <c r="Y466" s="126"/>
      <c r="Z466" s="126"/>
    </row>
    <row r="467" spans="1:26" ht="18" customHeight="1">
      <c r="A467" s="126"/>
      <c r="B467" s="126"/>
      <c r="C467" s="126"/>
      <c r="D467" s="126"/>
      <c r="E467" s="126"/>
      <c r="F467" s="126"/>
      <c r="G467" s="126"/>
      <c r="H467" s="126"/>
      <c r="I467" s="126"/>
      <c r="J467" s="127"/>
      <c r="K467" s="126"/>
      <c r="L467" s="126"/>
      <c r="M467" s="126"/>
      <c r="N467" s="126"/>
      <c r="O467" s="126"/>
      <c r="P467" s="126"/>
      <c r="Q467" s="126"/>
      <c r="R467" s="126"/>
      <c r="S467" s="126"/>
      <c r="T467" s="126"/>
      <c r="U467" s="126"/>
      <c r="V467" s="126"/>
      <c r="W467" s="126"/>
      <c r="X467" s="126"/>
      <c r="Y467" s="126"/>
      <c r="Z467" s="126"/>
    </row>
    <row r="468" spans="1:26" ht="18" customHeight="1">
      <c r="A468" s="126"/>
      <c r="B468" s="126"/>
      <c r="C468" s="126"/>
      <c r="D468" s="126"/>
      <c r="E468" s="126"/>
      <c r="F468" s="126"/>
      <c r="G468" s="126"/>
      <c r="H468" s="126"/>
      <c r="I468" s="126"/>
      <c r="J468" s="127"/>
      <c r="K468" s="126"/>
      <c r="L468" s="126"/>
      <c r="M468" s="126"/>
      <c r="N468" s="126"/>
      <c r="O468" s="126"/>
      <c r="P468" s="126"/>
      <c r="Q468" s="126"/>
      <c r="R468" s="126"/>
      <c r="S468" s="126"/>
      <c r="T468" s="126"/>
      <c r="U468" s="126"/>
      <c r="V468" s="126"/>
      <c r="W468" s="126"/>
      <c r="X468" s="126"/>
      <c r="Y468" s="126"/>
      <c r="Z468" s="126"/>
    </row>
    <row r="469" spans="1:26" ht="18" customHeight="1">
      <c r="A469" s="126"/>
      <c r="B469" s="126"/>
      <c r="C469" s="126"/>
      <c r="D469" s="126"/>
      <c r="E469" s="126"/>
      <c r="F469" s="126"/>
      <c r="G469" s="126"/>
      <c r="H469" s="126"/>
      <c r="I469" s="126"/>
      <c r="J469" s="127"/>
      <c r="K469" s="126"/>
      <c r="L469" s="126"/>
      <c r="M469" s="126"/>
      <c r="N469" s="126"/>
      <c r="O469" s="126"/>
      <c r="P469" s="126"/>
      <c r="Q469" s="126"/>
      <c r="R469" s="126"/>
      <c r="S469" s="126"/>
      <c r="T469" s="126"/>
      <c r="U469" s="126"/>
      <c r="V469" s="126"/>
      <c r="W469" s="126"/>
      <c r="X469" s="126"/>
      <c r="Y469" s="126"/>
      <c r="Z469" s="126"/>
    </row>
    <row r="470" spans="1:26" ht="18" customHeight="1">
      <c r="A470" s="126"/>
      <c r="B470" s="126"/>
      <c r="C470" s="126"/>
      <c r="D470" s="126"/>
      <c r="E470" s="126"/>
      <c r="F470" s="126"/>
      <c r="G470" s="126"/>
      <c r="H470" s="126"/>
      <c r="I470" s="126"/>
      <c r="J470" s="127"/>
      <c r="K470" s="126"/>
      <c r="L470" s="126"/>
      <c r="M470" s="126"/>
      <c r="N470" s="126"/>
      <c r="O470" s="126"/>
      <c r="P470" s="126"/>
      <c r="Q470" s="126"/>
      <c r="R470" s="126"/>
      <c r="S470" s="126"/>
      <c r="T470" s="126"/>
      <c r="U470" s="126"/>
      <c r="V470" s="126"/>
      <c r="W470" s="126"/>
      <c r="X470" s="126"/>
      <c r="Y470" s="126"/>
      <c r="Z470" s="126"/>
    </row>
    <row r="471" spans="1:26" ht="18" customHeight="1">
      <c r="A471" s="126"/>
      <c r="B471" s="126"/>
      <c r="C471" s="126"/>
      <c r="D471" s="126"/>
      <c r="E471" s="126"/>
      <c r="F471" s="126"/>
      <c r="G471" s="126"/>
      <c r="H471" s="126"/>
      <c r="I471" s="126"/>
      <c r="J471" s="127"/>
      <c r="K471" s="126"/>
      <c r="L471" s="126"/>
      <c r="M471" s="126"/>
      <c r="N471" s="126"/>
      <c r="O471" s="126"/>
      <c r="P471" s="126"/>
      <c r="Q471" s="126"/>
      <c r="R471" s="126"/>
      <c r="S471" s="126"/>
      <c r="T471" s="126"/>
      <c r="U471" s="126"/>
      <c r="V471" s="126"/>
      <c r="W471" s="126"/>
      <c r="X471" s="126"/>
      <c r="Y471" s="126"/>
      <c r="Z471" s="126"/>
    </row>
    <row r="472" spans="1:26" ht="18" customHeight="1">
      <c r="A472" s="126"/>
      <c r="B472" s="126"/>
      <c r="C472" s="126"/>
      <c r="D472" s="126"/>
      <c r="E472" s="126"/>
      <c r="F472" s="126"/>
      <c r="G472" s="126"/>
      <c r="H472" s="126"/>
      <c r="I472" s="126"/>
      <c r="J472" s="127"/>
      <c r="K472" s="126"/>
      <c r="L472" s="126"/>
      <c r="M472" s="126"/>
      <c r="N472" s="126"/>
      <c r="O472" s="126"/>
      <c r="P472" s="126"/>
      <c r="Q472" s="126"/>
      <c r="R472" s="126"/>
      <c r="S472" s="126"/>
      <c r="T472" s="126"/>
      <c r="U472" s="126"/>
      <c r="V472" s="126"/>
      <c r="W472" s="126"/>
      <c r="X472" s="126"/>
      <c r="Y472" s="126"/>
      <c r="Z472" s="126"/>
    </row>
    <row r="473" spans="1:26" ht="18" customHeight="1">
      <c r="A473" s="126"/>
      <c r="B473" s="126"/>
      <c r="C473" s="126"/>
      <c r="D473" s="126"/>
      <c r="E473" s="126"/>
      <c r="F473" s="126"/>
      <c r="G473" s="126"/>
      <c r="H473" s="126"/>
      <c r="I473" s="126"/>
      <c r="J473" s="127"/>
      <c r="K473" s="126"/>
      <c r="L473" s="126"/>
      <c r="M473" s="126"/>
      <c r="N473" s="126"/>
      <c r="O473" s="126"/>
      <c r="P473" s="126"/>
      <c r="Q473" s="126"/>
      <c r="R473" s="126"/>
      <c r="S473" s="126"/>
      <c r="T473" s="126"/>
      <c r="U473" s="126"/>
      <c r="V473" s="126"/>
      <c r="W473" s="126"/>
      <c r="X473" s="126"/>
      <c r="Y473" s="126"/>
      <c r="Z473" s="126"/>
    </row>
    <row r="474" spans="1:26" ht="18" customHeight="1">
      <c r="A474" s="126"/>
      <c r="B474" s="126"/>
      <c r="C474" s="126"/>
      <c r="D474" s="126"/>
      <c r="E474" s="126"/>
      <c r="F474" s="126"/>
      <c r="G474" s="126"/>
      <c r="H474" s="126"/>
      <c r="I474" s="126"/>
      <c r="J474" s="127"/>
      <c r="K474" s="126"/>
      <c r="L474" s="126"/>
      <c r="M474" s="126"/>
      <c r="N474" s="126"/>
      <c r="O474" s="126"/>
      <c r="P474" s="126"/>
      <c r="Q474" s="126"/>
      <c r="R474" s="126"/>
      <c r="S474" s="126"/>
      <c r="T474" s="126"/>
      <c r="U474" s="126"/>
      <c r="V474" s="126"/>
      <c r="W474" s="126"/>
      <c r="X474" s="126"/>
      <c r="Y474" s="126"/>
      <c r="Z474" s="126"/>
    </row>
    <row r="475" spans="1:26" ht="18" customHeight="1">
      <c r="A475" s="126"/>
      <c r="B475" s="126"/>
      <c r="C475" s="126"/>
      <c r="D475" s="126"/>
      <c r="E475" s="126"/>
      <c r="F475" s="126"/>
      <c r="G475" s="126"/>
      <c r="H475" s="126"/>
      <c r="I475" s="126"/>
      <c r="J475" s="127"/>
      <c r="K475" s="126"/>
      <c r="L475" s="126"/>
      <c r="M475" s="126"/>
      <c r="N475" s="126"/>
      <c r="O475" s="126"/>
      <c r="P475" s="126"/>
      <c r="Q475" s="126"/>
      <c r="R475" s="126"/>
      <c r="S475" s="126"/>
      <c r="T475" s="126"/>
      <c r="U475" s="126"/>
      <c r="V475" s="126"/>
      <c r="W475" s="126"/>
      <c r="X475" s="126"/>
      <c r="Y475" s="126"/>
      <c r="Z475" s="126"/>
    </row>
    <row r="476" spans="1:26" ht="18" customHeight="1">
      <c r="A476" s="126"/>
      <c r="B476" s="126"/>
      <c r="C476" s="126"/>
      <c r="D476" s="126"/>
      <c r="E476" s="126"/>
      <c r="F476" s="126"/>
      <c r="G476" s="126"/>
      <c r="H476" s="126"/>
      <c r="I476" s="126"/>
      <c r="J476" s="127"/>
      <c r="K476" s="126"/>
      <c r="L476" s="126"/>
      <c r="M476" s="126"/>
      <c r="N476" s="126"/>
      <c r="O476" s="126"/>
      <c r="P476" s="126"/>
      <c r="Q476" s="126"/>
      <c r="R476" s="126"/>
      <c r="S476" s="126"/>
      <c r="T476" s="126"/>
      <c r="U476" s="126"/>
      <c r="V476" s="126"/>
      <c r="W476" s="126"/>
      <c r="X476" s="126"/>
      <c r="Y476" s="126"/>
      <c r="Z476" s="126"/>
    </row>
    <row r="477" spans="1:26" ht="18" customHeight="1">
      <c r="A477" s="126"/>
      <c r="B477" s="126"/>
      <c r="C477" s="126"/>
      <c r="D477" s="126"/>
      <c r="E477" s="126"/>
      <c r="F477" s="126"/>
      <c r="G477" s="126"/>
      <c r="H477" s="126"/>
      <c r="I477" s="126"/>
      <c r="J477" s="127"/>
      <c r="K477" s="126"/>
      <c r="L477" s="126"/>
      <c r="M477" s="126"/>
      <c r="N477" s="126"/>
      <c r="O477" s="126"/>
      <c r="P477" s="126"/>
      <c r="Q477" s="126"/>
      <c r="R477" s="126"/>
      <c r="S477" s="126"/>
      <c r="T477" s="126"/>
      <c r="U477" s="126"/>
      <c r="V477" s="126"/>
      <c r="W477" s="126"/>
      <c r="X477" s="126"/>
      <c r="Y477" s="126"/>
      <c r="Z477" s="126"/>
    </row>
    <row r="478" spans="1:26" ht="18" customHeight="1">
      <c r="A478" s="126"/>
      <c r="B478" s="126"/>
      <c r="C478" s="126"/>
      <c r="D478" s="126"/>
      <c r="E478" s="126"/>
      <c r="F478" s="126"/>
      <c r="G478" s="126"/>
      <c r="H478" s="126"/>
      <c r="I478" s="126"/>
      <c r="J478" s="127"/>
      <c r="K478" s="126"/>
      <c r="L478" s="126"/>
      <c r="M478" s="126"/>
      <c r="N478" s="126"/>
      <c r="O478" s="126"/>
      <c r="P478" s="126"/>
      <c r="Q478" s="126"/>
      <c r="R478" s="126"/>
      <c r="S478" s="126"/>
      <c r="T478" s="126"/>
      <c r="U478" s="126"/>
      <c r="V478" s="126"/>
      <c r="W478" s="126"/>
      <c r="X478" s="126"/>
      <c r="Y478" s="126"/>
      <c r="Z478" s="126"/>
    </row>
    <row r="479" spans="1:26" ht="18" customHeight="1">
      <c r="A479" s="126"/>
      <c r="B479" s="126"/>
      <c r="C479" s="126"/>
      <c r="D479" s="126"/>
      <c r="E479" s="126"/>
      <c r="F479" s="126"/>
      <c r="G479" s="126"/>
      <c r="H479" s="126"/>
      <c r="I479" s="126"/>
      <c r="J479" s="127"/>
      <c r="K479" s="126"/>
      <c r="L479" s="126"/>
      <c r="M479" s="126"/>
      <c r="N479" s="126"/>
      <c r="O479" s="126"/>
      <c r="P479" s="126"/>
      <c r="Q479" s="126"/>
      <c r="R479" s="126"/>
      <c r="S479" s="126"/>
      <c r="T479" s="126"/>
      <c r="U479" s="126"/>
      <c r="V479" s="126"/>
      <c r="W479" s="126"/>
      <c r="X479" s="126"/>
      <c r="Y479" s="126"/>
      <c r="Z479" s="126"/>
    </row>
    <row r="480" spans="1:26" ht="18" customHeight="1">
      <c r="A480" s="126"/>
      <c r="B480" s="126"/>
      <c r="C480" s="126"/>
      <c r="D480" s="126"/>
      <c r="E480" s="126"/>
      <c r="F480" s="126"/>
      <c r="G480" s="126"/>
      <c r="H480" s="126"/>
      <c r="I480" s="126"/>
      <c r="J480" s="127"/>
      <c r="K480" s="126"/>
      <c r="L480" s="126"/>
      <c r="M480" s="126"/>
      <c r="N480" s="126"/>
      <c r="O480" s="126"/>
      <c r="P480" s="126"/>
      <c r="Q480" s="126"/>
      <c r="R480" s="126"/>
      <c r="S480" s="126"/>
      <c r="T480" s="126"/>
      <c r="U480" s="126"/>
      <c r="V480" s="126"/>
      <c r="W480" s="126"/>
      <c r="X480" s="126"/>
      <c r="Y480" s="126"/>
      <c r="Z480" s="126"/>
    </row>
    <row r="481" spans="1:26" ht="18" customHeight="1">
      <c r="A481" s="126"/>
      <c r="B481" s="126"/>
      <c r="C481" s="126"/>
      <c r="D481" s="126"/>
      <c r="E481" s="126"/>
      <c r="F481" s="126"/>
      <c r="G481" s="126"/>
      <c r="H481" s="126"/>
      <c r="I481" s="126"/>
      <c r="J481" s="127"/>
      <c r="K481" s="126"/>
      <c r="L481" s="126"/>
      <c r="M481" s="126"/>
      <c r="N481" s="126"/>
      <c r="O481" s="126"/>
      <c r="P481" s="126"/>
      <c r="Q481" s="126"/>
      <c r="R481" s="126"/>
      <c r="S481" s="126"/>
      <c r="T481" s="126"/>
      <c r="U481" s="126"/>
      <c r="V481" s="126"/>
      <c r="W481" s="126"/>
      <c r="X481" s="126"/>
      <c r="Y481" s="126"/>
      <c r="Z481" s="126"/>
    </row>
    <row r="482" spans="1:26" ht="18" customHeight="1">
      <c r="A482" s="126"/>
      <c r="B482" s="126"/>
      <c r="C482" s="126"/>
      <c r="D482" s="126"/>
      <c r="E482" s="126"/>
      <c r="F482" s="126"/>
      <c r="G482" s="126"/>
      <c r="H482" s="126"/>
      <c r="I482" s="126"/>
      <c r="J482" s="127"/>
      <c r="K482" s="126"/>
      <c r="L482" s="126"/>
      <c r="M482" s="126"/>
      <c r="N482" s="126"/>
      <c r="O482" s="126"/>
      <c r="P482" s="126"/>
      <c r="Q482" s="126"/>
      <c r="R482" s="126"/>
      <c r="S482" s="126"/>
      <c r="T482" s="126"/>
      <c r="U482" s="126"/>
      <c r="V482" s="126"/>
      <c r="W482" s="126"/>
      <c r="X482" s="126"/>
      <c r="Y482" s="126"/>
      <c r="Z482" s="126"/>
    </row>
    <row r="483" spans="1:26" ht="18" customHeight="1">
      <c r="A483" s="126"/>
      <c r="B483" s="126"/>
      <c r="C483" s="126"/>
      <c r="D483" s="126"/>
      <c r="E483" s="126"/>
      <c r="F483" s="126"/>
      <c r="G483" s="126"/>
      <c r="H483" s="126"/>
      <c r="I483" s="126"/>
      <c r="J483" s="127"/>
      <c r="K483" s="126"/>
      <c r="L483" s="126"/>
      <c r="M483" s="126"/>
      <c r="N483" s="126"/>
      <c r="O483" s="126"/>
      <c r="P483" s="126"/>
      <c r="Q483" s="126"/>
      <c r="R483" s="126"/>
      <c r="S483" s="126"/>
      <c r="T483" s="126"/>
      <c r="U483" s="126"/>
      <c r="V483" s="126"/>
      <c r="W483" s="126"/>
      <c r="X483" s="126"/>
      <c r="Y483" s="126"/>
      <c r="Z483" s="126"/>
    </row>
    <row r="484" spans="1:26" ht="18" customHeight="1">
      <c r="A484" s="126"/>
      <c r="B484" s="126"/>
      <c r="C484" s="126"/>
      <c r="D484" s="126"/>
      <c r="E484" s="126"/>
      <c r="F484" s="126"/>
      <c r="G484" s="126"/>
      <c r="H484" s="126"/>
      <c r="I484" s="126"/>
      <c r="J484" s="127"/>
      <c r="K484" s="126"/>
      <c r="L484" s="126"/>
      <c r="M484" s="126"/>
      <c r="N484" s="126"/>
      <c r="O484" s="126"/>
      <c r="P484" s="126"/>
      <c r="Q484" s="126"/>
      <c r="R484" s="126"/>
      <c r="S484" s="126"/>
      <c r="T484" s="126"/>
      <c r="U484" s="126"/>
      <c r="V484" s="126"/>
      <c r="W484" s="126"/>
      <c r="X484" s="126"/>
      <c r="Y484" s="126"/>
      <c r="Z484" s="126"/>
    </row>
    <row r="485" spans="1:26" ht="18" customHeight="1">
      <c r="A485" s="126"/>
      <c r="B485" s="126"/>
      <c r="C485" s="126"/>
      <c r="D485" s="126"/>
      <c r="E485" s="126"/>
      <c r="F485" s="126"/>
      <c r="G485" s="126"/>
      <c r="H485" s="126"/>
      <c r="I485" s="126"/>
      <c r="J485" s="127"/>
      <c r="K485" s="126"/>
      <c r="L485" s="126"/>
      <c r="M485" s="126"/>
      <c r="N485" s="126"/>
      <c r="O485" s="126"/>
      <c r="P485" s="126"/>
      <c r="Q485" s="126"/>
      <c r="R485" s="126"/>
      <c r="S485" s="126"/>
      <c r="T485" s="126"/>
      <c r="U485" s="126"/>
      <c r="V485" s="126"/>
      <c r="W485" s="126"/>
      <c r="X485" s="126"/>
      <c r="Y485" s="126"/>
      <c r="Z485" s="126"/>
    </row>
    <row r="486" spans="1:26" ht="18" customHeight="1">
      <c r="A486" s="126"/>
      <c r="B486" s="126"/>
      <c r="C486" s="126"/>
      <c r="D486" s="126"/>
      <c r="E486" s="126"/>
      <c r="F486" s="126"/>
      <c r="G486" s="126"/>
      <c r="H486" s="126"/>
      <c r="I486" s="126"/>
      <c r="J486" s="127"/>
      <c r="K486" s="126"/>
      <c r="L486" s="126"/>
      <c r="M486" s="126"/>
      <c r="N486" s="126"/>
      <c r="O486" s="126"/>
      <c r="P486" s="126"/>
      <c r="Q486" s="126"/>
      <c r="R486" s="126"/>
      <c r="S486" s="126"/>
      <c r="T486" s="126"/>
      <c r="U486" s="126"/>
      <c r="V486" s="126"/>
      <c r="W486" s="126"/>
      <c r="X486" s="126"/>
      <c r="Y486" s="126"/>
      <c r="Z486" s="126"/>
    </row>
    <row r="487" spans="1:26" ht="18" customHeight="1">
      <c r="A487" s="126"/>
      <c r="B487" s="126"/>
      <c r="C487" s="126"/>
      <c r="D487" s="126"/>
      <c r="E487" s="126"/>
      <c r="F487" s="126"/>
      <c r="G487" s="126"/>
      <c r="H487" s="126"/>
      <c r="I487" s="126"/>
      <c r="J487" s="127"/>
      <c r="K487" s="126"/>
      <c r="L487" s="126"/>
      <c r="M487" s="126"/>
      <c r="N487" s="126"/>
      <c r="O487" s="126"/>
      <c r="P487" s="126"/>
      <c r="Q487" s="126"/>
      <c r="R487" s="126"/>
      <c r="S487" s="126"/>
      <c r="T487" s="126"/>
      <c r="U487" s="126"/>
      <c r="V487" s="126"/>
      <c r="W487" s="126"/>
      <c r="X487" s="126"/>
      <c r="Y487" s="126"/>
      <c r="Z487" s="126"/>
    </row>
    <row r="488" spans="1:26" ht="18" customHeight="1">
      <c r="A488" s="126"/>
      <c r="B488" s="126"/>
      <c r="C488" s="126"/>
      <c r="D488" s="126"/>
      <c r="E488" s="126"/>
      <c r="F488" s="126"/>
      <c r="G488" s="126"/>
      <c r="H488" s="126"/>
      <c r="I488" s="126"/>
      <c r="J488" s="127"/>
      <c r="K488" s="126"/>
      <c r="L488" s="126"/>
      <c r="M488" s="126"/>
      <c r="N488" s="126"/>
      <c r="O488" s="126"/>
      <c r="P488" s="126"/>
      <c r="Q488" s="126"/>
      <c r="R488" s="126"/>
      <c r="S488" s="126"/>
      <c r="T488" s="126"/>
      <c r="U488" s="126"/>
      <c r="V488" s="126"/>
      <c r="W488" s="126"/>
      <c r="X488" s="126"/>
      <c r="Y488" s="126"/>
      <c r="Z488" s="126"/>
    </row>
    <row r="489" spans="1:26" ht="18" customHeight="1">
      <c r="A489" s="126"/>
      <c r="B489" s="126"/>
      <c r="C489" s="126"/>
      <c r="D489" s="126"/>
      <c r="E489" s="126"/>
      <c r="F489" s="126"/>
      <c r="G489" s="126"/>
      <c r="H489" s="126"/>
      <c r="I489" s="126"/>
      <c r="J489" s="127"/>
      <c r="K489" s="126"/>
      <c r="L489" s="126"/>
      <c r="M489" s="126"/>
      <c r="N489" s="126"/>
      <c r="O489" s="126"/>
      <c r="P489" s="126"/>
      <c r="Q489" s="126"/>
      <c r="R489" s="126"/>
      <c r="S489" s="126"/>
      <c r="T489" s="126"/>
      <c r="U489" s="126"/>
      <c r="V489" s="126"/>
      <c r="W489" s="126"/>
      <c r="X489" s="126"/>
      <c r="Y489" s="126"/>
      <c r="Z489" s="126"/>
    </row>
    <row r="490" spans="1:26" ht="18" customHeight="1">
      <c r="A490" s="126"/>
      <c r="B490" s="126"/>
      <c r="C490" s="126"/>
      <c r="D490" s="126"/>
      <c r="E490" s="126"/>
      <c r="F490" s="126"/>
      <c r="G490" s="126"/>
      <c r="H490" s="126"/>
      <c r="I490" s="126"/>
      <c r="J490" s="127"/>
      <c r="K490" s="126"/>
      <c r="L490" s="126"/>
      <c r="M490" s="126"/>
      <c r="N490" s="126"/>
      <c r="O490" s="126"/>
      <c r="P490" s="126"/>
      <c r="Q490" s="126"/>
      <c r="R490" s="126"/>
      <c r="S490" s="126"/>
      <c r="T490" s="126"/>
      <c r="U490" s="126"/>
      <c r="V490" s="126"/>
      <c r="W490" s="126"/>
      <c r="X490" s="126"/>
      <c r="Y490" s="126"/>
      <c r="Z490" s="126"/>
    </row>
    <row r="491" spans="1:26" ht="18" customHeight="1">
      <c r="A491" s="126"/>
      <c r="B491" s="126"/>
      <c r="C491" s="126"/>
      <c r="D491" s="126"/>
      <c r="E491" s="126"/>
      <c r="F491" s="126"/>
      <c r="G491" s="126"/>
      <c r="H491" s="126"/>
      <c r="I491" s="126"/>
      <c r="J491" s="127"/>
      <c r="K491" s="126"/>
      <c r="L491" s="126"/>
      <c r="M491" s="126"/>
      <c r="N491" s="126"/>
      <c r="O491" s="126"/>
      <c r="P491" s="126"/>
      <c r="Q491" s="126"/>
      <c r="R491" s="126"/>
      <c r="S491" s="126"/>
      <c r="T491" s="126"/>
      <c r="U491" s="126"/>
      <c r="V491" s="126"/>
      <c r="W491" s="126"/>
      <c r="X491" s="126"/>
      <c r="Y491" s="126"/>
      <c r="Z491" s="126"/>
    </row>
    <row r="492" spans="1:26" ht="18" customHeight="1">
      <c r="A492" s="126"/>
      <c r="B492" s="126"/>
      <c r="C492" s="126"/>
      <c r="D492" s="126"/>
      <c r="E492" s="126"/>
      <c r="F492" s="126"/>
      <c r="G492" s="126"/>
      <c r="H492" s="126"/>
      <c r="I492" s="126"/>
      <c r="J492" s="127"/>
      <c r="K492" s="126"/>
      <c r="L492" s="126"/>
      <c r="M492" s="126"/>
      <c r="N492" s="126"/>
      <c r="O492" s="126"/>
      <c r="P492" s="126"/>
      <c r="Q492" s="126"/>
      <c r="R492" s="126"/>
      <c r="S492" s="126"/>
      <c r="T492" s="126"/>
      <c r="U492" s="126"/>
      <c r="V492" s="126"/>
      <c r="W492" s="126"/>
      <c r="X492" s="126"/>
      <c r="Y492" s="126"/>
      <c r="Z492" s="126"/>
    </row>
    <row r="493" spans="1:26" ht="18" customHeight="1">
      <c r="A493" s="126"/>
      <c r="B493" s="126"/>
      <c r="C493" s="126"/>
      <c r="D493" s="126"/>
      <c r="E493" s="126"/>
      <c r="F493" s="126"/>
      <c r="G493" s="126"/>
      <c r="H493" s="126"/>
      <c r="I493" s="126"/>
      <c r="J493" s="127"/>
      <c r="K493" s="126"/>
      <c r="L493" s="126"/>
      <c r="M493" s="126"/>
      <c r="N493" s="126"/>
      <c r="O493" s="126"/>
      <c r="P493" s="126"/>
      <c r="Q493" s="126"/>
      <c r="R493" s="126"/>
      <c r="S493" s="126"/>
      <c r="T493" s="126"/>
      <c r="U493" s="126"/>
      <c r="V493" s="126"/>
      <c r="W493" s="126"/>
      <c r="X493" s="126"/>
      <c r="Y493" s="126"/>
      <c r="Z493" s="126"/>
    </row>
    <row r="494" spans="1:26" ht="18" customHeight="1">
      <c r="A494" s="126"/>
      <c r="B494" s="126"/>
      <c r="C494" s="126"/>
      <c r="D494" s="126"/>
      <c r="E494" s="126"/>
      <c r="F494" s="126"/>
      <c r="G494" s="126"/>
      <c r="H494" s="126"/>
      <c r="I494" s="126"/>
      <c r="J494" s="127"/>
      <c r="K494" s="126"/>
      <c r="L494" s="126"/>
      <c r="M494" s="126"/>
      <c r="N494" s="126"/>
      <c r="O494" s="126"/>
      <c r="P494" s="126"/>
      <c r="Q494" s="126"/>
      <c r="R494" s="126"/>
      <c r="S494" s="126"/>
      <c r="T494" s="126"/>
      <c r="U494" s="126"/>
      <c r="V494" s="126"/>
      <c r="W494" s="126"/>
      <c r="X494" s="126"/>
      <c r="Y494" s="126"/>
      <c r="Z494" s="126"/>
    </row>
    <row r="495" spans="1:26" ht="18" customHeight="1">
      <c r="A495" s="126"/>
      <c r="B495" s="126"/>
      <c r="C495" s="126"/>
      <c r="D495" s="126"/>
      <c r="E495" s="126"/>
      <c r="F495" s="126"/>
      <c r="G495" s="126"/>
      <c r="H495" s="126"/>
      <c r="I495" s="126"/>
      <c r="J495" s="127"/>
      <c r="K495" s="126"/>
      <c r="L495" s="126"/>
      <c r="M495" s="126"/>
      <c r="N495" s="126"/>
      <c r="O495" s="126"/>
      <c r="P495" s="126"/>
      <c r="Q495" s="126"/>
      <c r="R495" s="126"/>
      <c r="S495" s="126"/>
      <c r="T495" s="126"/>
      <c r="U495" s="126"/>
      <c r="V495" s="126"/>
      <c r="W495" s="126"/>
      <c r="X495" s="126"/>
      <c r="Y495" s="126"/>
      <c r="Z495" s="126"/>
    </row>
    <row r="496" spans="1:26" ht="18" customHeight="1">
      <c r="A496" s="126"/>
      <c r="B496" s="126"/>
      <c r="C496" s="126"/>
      <c r="D496" s="126"/>
      <c r="E496" s="126"/>
      <c r="F496" s="126"/>
      <c r="G496" s="126"/>
      <c r="H496" s="126"/>
      <c r="I496" s="126"/>
      <c r="J496" s="127"/>
      <c r="K496" s="126"/>
      <c r="L496" s="126"/>
      <c r="M496" s="126"/>
      <c r="N496" s="126"/>
      <c r="O496" s="126"/>
      <c r="P496" s="126"/>
      <c r="Q496" s="126"/>
      <c r="R496" s="126"/>
      <c r="S496" s="126"/>
      <c r="T496" s="126"/>
      <c r="U496" s="126"/>
      <c r="V496" s="126"/>
      <c r="W496" s="126"/>
      <c r="X496" s="126"/>
      <c r="Y496" s="126"/>
      <c r="Z496" s="126"/>
    </row>
    <row r="497" spans="1:26" ht="18" customHeight="1">
      <c r="A497" s="126"/>
      <c r="B497" s="126"/>
      <c r="C497" s="126"/>
      <c r="D497" s="126"/>
      <c r="E497" s="126"/>
      <c r="F497" s="126"/>
      <c r="G497" s="126"/>
      <c r="H497" s="126"/>
      <c r="I497" s="126"/>
      <c r="J497" s="127"/>
      <c r="K497" s="126"/>
      <c r="L497" s="126"/>
      <c r="M497" s="126"/>
      <c r="N497" s="126"/>
      <c r="O497" s="126"/>
      <c r="P497" s="126"/>
      <c r="Q497" s="126"/>
      <c r="R497" s="126"/>
      <c r="S497" s="126"/>
      <c r="T497" s="126"/>
      <c r="U497" s="126"/>
      <c r="V497" s="126"/>
      <c r="W497" s="126"/>
      <c r="X497" s="126"/>
      <c r="Y497" s="126"/>
      <c r="Z497" s="126"/>
    </row>
    <row r="498" spans="1:26" ht="18" customHeight="1">
      <c r="A498" s="126"/>
      <c r="B498" s="126"/>
      <c r="C498" s="126"/>
      <c r="D498" s="126"/>
      <c r="E498" s="126"/>
      <c r="F498" s="126"/>
      <c r="G498" s="126"/>
      <c r="H498" s="126"/>
      <c r="I498" s="126"/>
      <c r="J498" s="127"/>
      <c r="K498" s="126"/>
      <c r="L498" s="126"/>
      <c r="M498" s="126"/>
      <c r="N498" s="126"/>
      <c r="O498" s="126"/>
      <c r="P498" s="126"/>
      <c r="Q498" s="126"/>
      <c r="R498" s="126"/>
      <c r="S498" s="126"/>
      <c r="T498" s="126"/>
      <c r="U498" s="126"/>
      <c r="V498" s="126"/>
      <c r="W498" s="126"/>
      <c r="X498" s="126"/>
      <c r="Y498" s="126"/>
      <c r="Z498" s="126"/>
    </row>
    <row r="499" spans="1:26" ht="18" customHeight="1">
      <c r="A499" s="126"/>
      <c r="B499" s="126"/>
      <c r="C499" s="126"/>
      <c r="D499" s="126"/>
      <c r="E499" s="126"/>
      <c r="F499" s="126"/>
      <c r="G499" s="126"/>
      <c r="H499" s="126"/>
      <c r="I499" s="126"/>
      <c r="J499" s="127"/>
      <c r="K499" s="126"/>
      <c r="L499" s="126"/>
      <c r="M499" s="126"/>
      <c r="N499" s="126"/>
      <c r="O499" s="126"/>
      <c r="P499" s="126"/>
      <c r="Q499" s="126"/>
      <c r="R499" s="126"/>
      <c r="S499" s="126"/>
      <c r="T499" s="126"/>
      <c r="U499" s="126"/>
      <c r="V499" s="126"/>
      <c r="W499" s="126"/>
      <c r="X499" s="126"/>
      <c r="Y499" s="126"/>
      <c r="Z499" s="126"/>
    </row>
    <row r="500" spans="1:26" ht="18" customHeight="1">
      <c r="A500" s="126"/>
      <c r="B500" s="126"/>
      <c r="C500" s="126"/>
      <c r="D500" s="126"/>
      <c r="E500" s="126"/>
      <c r="F500" s="126"/>
      <c r="G500" s="126"/>
      <c r="H500" s="126"/>
      <c r="I500" s="126"/>
      <c r="J500" s="127"/>
      <c r="K500" s="126"/>
      <c r="L500" s="126"/>
      <c r="M500" s="126"/>
      <c r="N500" s="126"/>
      <c r="O500" s="126"/>
      <c r="P500" s="126"/>
      <c r="Q500" s="126"/>
      <c r="R500" s="126"/>
      <c r="S500" s="126"/>
      <c r="T500" s="126"/>
      <c r="U500" s="126"/>
      <c r="V500" s="126"/>
      <c r="W500" s="126"/>
      <c r="X500" s="126"/>
      <c r="Y500" s="126"/>
      <c r="Z500" s="126"/>
    </row>
    <row r="501" spans="1:26" ht="18" customHeight="1">
      <c r="A501" s="126"/>
      <c r="B501" s="126"/>
      <c r="C501" s="126"/>
      <c r="D501" s="126"/>
      <c r="E501" s="126"/>
      <c r="F501" s="126"/>
      <c r="G501" s="126"/>
      <c r="H501" s="126"/>
      <c r="I501" s="126"/>
      <c r="J501" s="127"/>
      <c r="K501" s="126"/>
      <c r="L501" s="126"/>
      <c r="M501" s="126"/>
      <c r="N501" s="126"/>
      <c r="O501" s="126"/>
      <c r="P501" s="126"/>
      <c r="Q501" s="126"/>
      <c r="R501" s="126"/>
      <c r="S501" s="126"/>
      <c r="T501" s="126"/>
      <c r="U501" s="126"/>
      <c r="V501" s="126"/>
      <c r="W501" s="126"/>
      <c r="X501" s="126"/>
      <c r="Y501" s="126"/>
      <c r="Z501" s="126"/>
    </row>
    <row r="502" spans="1:26" ht="18" customHeight="1">
      <c r="A502" s="126"/>
      <c r="B502" s="126"/>
      <c r="C502" s="126"/>
      <c r="D502" s="126"/>
      <c r="E502" s="126"/>
      <c r="F502" s="126"/>
      <c r="G502" s="126"/>
      <c r="H502" s="126"/>
      <c r="I502" s="126"/>
      <c r="J502" s="127"/>
      <c r="K502" s="126"/>
      <c r="L502" s="126"/>
      <c r="M502" s="126"/>
      <c r="N502" s="126"/>
      <c r="O502" s="126"/>
      <c r="P502" s="126"/>
      <c r="Q502" s="126"/>
      <c r="R502" s="126"/>
      <c r="S502" s="126"/>
      <c r="T502" s="126"/>
      <c r="U502" s="126"/>
      <c r="V502" s="126"/>
      <c r="W502" s="126"/>
      <c r="X502" s="126"/>
      <c r="Y502" s="126"/>
      <c r="Z502" s="126"/>
    </row>
    <row r="503" spans="1:26" ht="18" customHeight="1">
      <c r="A503" s="126"/>
      <c r="B503" s="126"/>
      <c r="C503" s="126"/>
      <c r="D503" s="126"/>
      <c r="E503" s="126"/>
      <c r="F503" s="126"/>
      <c r="G503" s="126"/>
      <c r="H503" s="126"/>
      <c r="I503" s="126"/>
      <c r="J503" s="127"/>
      <c r="K503" s="126"/>
      <c r="L503" s="126"/>
      <c r="M503" s="126"/>
      <c r="N503" s="126"/>
      <c r="O503" s="126"/>
      <c r="P503" s="126"/>
      <c r="Q503" s="126"/>
      <c r="R503" s="126"/>
      <c r="S503" s="126"/>
      <c r="T503" s="126"/>
      <c r="U503" s="126"/>
      <c r="V503" s="126"/>
      <c r="W503" s="126"/>
      <c r="X503" s="126"/>
      <c r="Y503" s="126"/>
      <c r="Z503" s="126"/>
    </row>
    <row r="504" spans="1:26" ht="18" customHeight="1">
      <c r="A504" s="126"/>
      <c r="B504" s="126"/>
      <c r="C504" s="126"/>
      <c r="D504" s="126"/>
      <c r="E504" s="126"/>
      <c r="F504" s="126"/>
      <c r="G504" s="126"/>
      <c r="H504" s="126"/>
      <c r="I504" s="126"/>
      <c r="J504" s="127"/>
      <c r="K504" s="126"/>
      <c r="L504" s="126"/>
      <c r="M504" s="126"/>
      <c r="N504" s="126"/>
      <c r="O504" s="126"/>
      <c r="P504" s="126"/>
      <c r="Q504" s="126"/>
      <c r="R504" s="126"/>
      <c r="S504" s="126"/>
      <c r="T504" s="126"/>
      <c r="U504" s="126"/>
      <c r="V504" s="126"/>
      <c r="W504" s="126"/>
      <c r="X504" s="126"/>
      <c r="Y504" s="126"/>
      <c r="Z504" s="126"/>
    </row>
    <row r="505" spans="1:26" ht="18" customHeight="1">
      <c r="A505" s="126"/>
      <c r="B505" s="126"/>
      <c r="C505" s="126"/>
      <c r="D505" s="126"/>
      <c r="E505" s="126"/>
      <c r="F505" s="126"/>
      <c r="G505" s="126"/>
      <c r="H505" s="126"/>
      <c r="I505" s="126"/>
      <c r="J505" s="127"/>
      <c r="K505" s="126"/>
      <c r="L505" s="126"/>
      <c r="M505" s="126"/>
      <c r="N505" s="126"/>
      <c r="O505" s="126"/>
      <c r="P505" s="126"/>
      <c r="Q505" s="126"/>
      <c r="R505" s="126"/>
      <c r="S505" s="126"/>
      <c r="T505" s="126"/>
      <c r="U505" s="126"/>
      <c r="V505" s="126"/>
      <c r="W505" s="126"/>
      <c r="X505" s="126"/>
      <c r="Y505" s="126"/>
      <c r="Z505" s="126"/>
    </row>
    <row r="506" spans="1:26" ht="18" customHeight="1">
      <c r="A506" s="126"/>
      <c r="B506" s="126"/>
      <c r="C506" s="126"/>
      <c r="D506" s="126"/>
      <c r="E506" s="126"/>
      <c r="F506" s="126"/>
      <c r="G506" s="126"/>
      <c r="H506" s="126"/>
      <c r="I506" s="126"/>
      <c r="J506" s="127"/>
      <c r="K506" s="126"/>
      <c r="L506" s="126"/>
      <c r="M506" s="126"/>
      <c r="N506" s="126"/>
      <c r="O506" s="126"/>
      <c r="P506" s="126"/>
      <c r="Q506" s="126"/>
      <c r="R506" s="126"/>
      <c r="S506" s="126"/>
      <c r="T506" s="126"/>
      <c r="U506" s="126"/>
      <c r="V506" s="126"/>
      <c r="W506" s="126"/>
      <c r="X506" s="126"/>
      <c r="Y506" s="126"/>
      <c r="Z506" s="126"/>
    </row>
    <row r="507" spans="1:26" ht="18" customHeight="1">
      <c r="A507" s="126"/>
      <c r="B507" s="126"/>
      <c r="C507" s="126"/>
      <c r="D507" s="126"/>
      <c r="E507" s="126"/>
      <c r="F507" s="126"/>
      <c r="G507" s="126"/>
      <c r="H507" s="126"/>
      <c r="I507" s="126"/>
      <c r="J507" s="127"/>
      <c r="K507" s="126"/>
      <c r="L507" s="126"/>
      <c r="M507" s="126"/>
      <c r="N507" s="126"/>
      <c r="O507" s="126"/>
      <c r="P507" s="126"/>
      <c r="Q507" s="126"/>
      <c r="R507" s="126"/>
      <c r="S507" s="126"/>
      <c r="T507" s="126"/>
      <c r="U507" s="126"/>
      <c r="V507" s="126"/>
      <c r="W507" s="126"/>
      <c r="X507" s="126"/>
      <c r="Y507" s="126"/>
      <c r="Z507" s="126"/>
    </row>
    <row r="508" spans="1:26" ht="18" customHeight="1">
      <c r="A508" s="126"/>
      <c r="B508" s="126"/>
      <c r="C508" s="126"/>
      <c r="D508" s="126"/>
      <c r="E508" s="126"/>
      <c r="F508" s="126"/>
      <c r="G508" s="126"/>
      <c r="H508" s="126"/>
      <c r="I508" s="126"/>
      <c r="J508" s="127"/>
      <c r="K508" s="126"/>
      <c r="L508" s="126"/>
      <c r="M508" s="126"/>
      <c r="N508" s="126"/>
      <c r="O508" s="126"/>
      <c r="P508" s="126"/>
      <c r="Q508" s="126"/>
      <c r="R508" s="126"/>
      <c r="S508" s="126"/>
      <c r="T508" s="126"/>
      <c r="U508" s="126"/>
      <c r="V508" s="126"/>
      <c r="W508" s="126"/>
      <c r="X508" s="126"/>
      <c r="Y508" s="126"/>
      <c r="Z508" s="126"/>
    </row>
    <row r="509" spans="1:26" ht="18" customHeight="1">
      <c r="A509" s="126"/>
      <c r="B509" s="126"/>
      <c r="C509" s="126"/>
      <c r="D509" s="126"/>
      <c r="E509" s="126"/>
      <c r="F509" s="126"/>
      <c r="G509" s="126"/>
      <c r="H509" s="126"/>
      <c r="I509" s="126"/>
      <c r="J509" s="127"/>
      <c r="K509" s="126"/>
      <c r="L509" s="126"/>
      <c r="M509" s="126"/>
      <c r="N509" s="126"/>
      <c r="O509" s="126"/>
      <c r="P509" s="126"/>
      <c r="Q509" s="126"/>
      <c r="R509" s="126"/>
      <c r="S509" s="126"/>
      <c r="T509" s="126"/>
      <c r="U509" s="126"/>
      <c r="V509" s="126"/>
      <c r="W509" s="126"/>
      <c r="X509" s="126"/>
      <c r="Y509" s="126"/>
      <c r="Z509" s="126"/>
    </row>
    <row r="510" spans="1:26" ht="18" customHeight="1">
      <c r="A510" s="126"/>
      <c r="B510" s="126"/>
      <c r="C510" s="126"/>
      <c r="D510" s="126"/>
      <c r="E510" s="126"/>
      <c r="F510" s="126"/>
      <c r="G510" s="126"/>
      <c r="H510" s="126"/>
      <c r="I510" s="126"/>
      <c r="J510" s="127"/>
      <c r="K510" s="126"/>
      <c r="L510" s="126"/>
      <c r="M510" s="126"/>
      <c r="N510" s="126"/>
      <c r="O510" s="126"/>
      <c r="P510" s="126"/>
      <c r="Q510" s="126"/>
      <c r="R510" s="126"/>
      <c r="S510" s="126"/>
      <c r="T510" s="126"/>
      <c r="U510" s="126"/>
      <c r="V510" s="126"/>
      <c r="W510" s="126"/>
      <c r="X510" s="126"/>
      <c r="Y510" s="126"/>
      <c r="Z510" s="126"/>
    </row>
    <row r="511" spans="1:26" ht="18" customHeight="1">
      <c r="A511" s="126"/>
      <c r="B511" s="126"/>
      <c r="C511" s="126"/>
      <c r="D511" s="126"/>
      <c r="E511" s="126"/>
      <c r="F511" s="126"/>
      <c r="G511" s="126"/>
      <c r="H511" s="126"/>
      <c r="I511" s="126"/>
      <c r="J511" s="127"/>
      <c r="K511" s="126"/>
      <c r="L511" s="126"/>
      <c r="M511" s="126"/>
      <c r="N511" s="126"/>
      <c r="O511" s="126"/>
      <c r="P511" s="126"/>
      <c r="Q511" s="126"/>
      <c r="R511" s="126"/>
      <c r="S511" s="126"/>
      <c r="T511" s="126"/>
      <c r="U511" s="126"/>
      <c r="V511" s="126"/>
      <c r="W511" s="126"/>
      <c r="X511" s="126"/>
      <c r="Y511" s="126"/>
      <c r="Z511" s="126"/>
    </row>
    <row r="512" spans="1:26" ht="18" customHeight="1">
      <c r="A512" s="126"/>
      <c r="B512" s="126"/>
      <c r="C512" s="126"/>
      <c r="D512" s="126"/>
      <c r="E512" s="126"/>
      <c r="F512" s="126"/>
      <c r="G512" s="126"/>
      <c r="H512" s="126"/>
      <c r="I512" s="126"/>
      <c r="J512" s="127"/>
      <c r="K512" s="126"/>
      <c r="L512" s="126"/>
      <c r="M512" s="126"/>
      <c r="N512" s="126"/>
      <c r="O512" s="126"/>
      <c r="P512" s="126"/>
      <c r="Q512" s="126"/>
      <c r="R512" s="126"/>
      <c r="S512" s="126"/>
      <c r="T512" s="126"/>
      <c r="U512" s="126"/>
      <c r="V512" s="126"/>
      <c r="W512" s="126"/>
      <c r="X512" s="126"/>
      <c r="Y512" s="126"/>
      <c r="Z512" s="126"/>
    </row>
    <row r="513" spans="1:26" ht="18" customHeight="1">
      <c r="A513" s="126"/>
      <c r="B513" s="126"/>
      <c r="C513" s="126"/>
      <c r="D513" s="126"/>
      <c r="E513" s="126"/>
      <c r="F513" s="126"/>
      <c r="G513" s="126"/>
      <c r="H513" s="126"/>
      <c r="I513" s="126"/>
      <c r="J513" s="127"/>
      <c r="K513" s="126"/>
      <c r="L513" s="126"/>
      <c r="M513" s="126"/>
      <c r="N513" s="126"/>
      <c r="O513" s="126"/>
      <c r="P513" s="126"/>
      <c r="Q513" s="126"/>
      <c r="R513" s="126"/>
      <c r="S513" s="126"/>
      <c r="T513" s="126"/>
      <c r="U513" s="126"/>
      <c r="V513" s="126"/>
      <c r="W513" s="126"/>
      <c r="X513" s="126"/>
      <c r="Y513" s="126"/>
      <c r="Z513" s="126"/>
    </row>
    <row r="514" spans="1:26" ht="18" customHeight="1">
      <c r="A514" s="126"/>
      <c r="B514" s="126"/>
      <c r="C514" s="126"/>
      <c r="D514" s="126"/>
      <c r="E514" s="126"/>
      <c r="F514" s="126"/>
      <c r="G514" s="126"/>
      <c r="H514" s="126"/>
      <c r="I514" s="126"/>
      <c r="J514" s="127"/>
      <c r="K514" s="126"/>
      <c r="L514" s="126"/>
      <c r="M514" s="126"/>
      <c r="N514" s="126"/>
      <c r="O514" s="126"/>
      <c r="P514" s="126"/>
      <c r="Q514" s="126"/>
      <c r="R514" s="126"/>
      <c r="S514" s="126"/>
      <c r="T514" s="126"/>
      <c r="U514" s="126"/>
      <c r="V514" s="126"/>
      <c r="W514" s="126"/>
      <c r="X514" s="126"/>
      <c r="Y514" s="126"/>
      <c r="Z514" s="126"/>
    </row>
    <row r="515" spans="1:26" ht="18" customHeight="1">
      <c r="A515" s="126"/>
      <c r="B515" s="126"/>
      <c r="C515" s="126"/>
      <c r="D515" s="126"/>
      <c r="E515" s="126"/>
      <c r="F515" s="126"/>
      <c r="G515" s="126"/>
      <c r="H515" s="126"/>
      <c r="I515" s="126"/>
      <c r="J515" s="127"/>
      <c r="K515" s="126"/>
      <c r="L515" s="126"/>
      <c r="M515" s="126"/>
      <c r="N515" s="126"/>
      <c r="O515" s="126"/>
      <c r="P515" s="126"/>
      <c r="Q515" s="126"/>
      <c r="R515" s="126"/>
      <c r="S515" s="126"/>
      <c r="T515" s="126"/>
      <c r="U515" s="126"/>
      <c r="V515" s="126"/>
      <c r="W515" s="126"/>
      <c r="X515" s="126"/>
      <c r="Y515" s="126"/>
      <c r="Z515" s="126"/>
    </row>
    <row r="516" spans="1:26" ht="18" customHeight="1">
      <c r="A516" s="126"/>
      <c r="B516" s="126"/>
      <c r="C516" s="126"/>
      <c r="D516" s="126"/>
      <c r="E516" s="126"/>
      <c r="F516" s="126"/>
      <c r="G516" s="126"/>
      <c r="H516" s="126"/>
      <c r="I516" s="126"/>
      <c r="J516" s="127"/>
      <c r="K516" s="126"/>
      <c r="L516" s="126"/>
      <c r="M516" s="126"/>
      <c r="N516" s="126"/>
      <c r="O516" s="126"/>
      <c r="P516" s="126"/>
      <c r="Q516" s="126"/>
      <c r="R516" s="126"/>
      <c r="S516" s="126"/>
      <c r="T516" s="126"/>
      <c r="U516" s="126"/>
      <c r="V516" s="126"/>
      <c r="W516" s="126"/>
      <c r="X516" s="126"/>
      <c r="Y516" s="126"/>
      <c r="Z516" s="126"/>
    </row>
    <row r="517" spans="1:26" ht="18" customHeight="1">
      <c r="A517" s="126"/>
      <c r="B517" s="126"/>
      <c r="C517" s="126"/>
      <c r="D517" s="126"/>
      <c r="E517" s="126"/>
      <c r="F517" s="126"/>
      <c r="G517" s="126"/>
      <c r="H517" s="126"/>
      <c r="I517" s="126"/>
      <c r="J517" s="127"/>
      <c r="K517" s="126"/>
      <c r="L517" s="126"/>
      <c r="M517" s="126"/>
      <c r="N517" s="126"/>
      <c r="O517" s="126"/>
      <c r="P517" s="126"/>
      <c r="Q517" s="126"/>
      <c r="R517" s="126"/>
      <c r="S517" s="126"/>
      <c r="T517" s="126"/>
      <c r="U517" s="126"/>
      <c r="V517" s="126"/>
      <c r="W517" s="126"/>
      <c r="X517" s="126"/>
      <c r="Y517" s="126"/>
      <c r="Z517" s="126"/>
    </row>
    <row r="518" spans="1:26" ht="18" customHeight="1">
      <c r="A518" s="126"/>
      <c r="B518" s="126"/>
      <c r="C518" s="126"/>
      <c r="D518" s="126"/>
      <c r="E518" s="126"/>
      <c r="F518" s="126"/>
      <c r="G518" s="126"/>
      <c r="H518" s="126"/>
      <c r="I518" s="126"/>
      <c r="J518" s="127"/>
      <c r="K518" s="126"/>
      <c r="L518" s="126"/>
      <c r="M518" s="126"/>
      <c r="N518" s="126"/>
      <c r="O518" s="126"/>
      <c r="P518" s="126"/>
      <c r="Q518" s="126"/>
      <c r="R518" s="126"/>
      <c r="S518" s="126"/>
      <c r="T518" s="126"/>
      <c r="U518" s="126"/>
      <c r="V518" s="126"/>
      <c r="W518" s="126"/>
      <c r="X518" s="126"/>
      <c r="Y518" s="126"/>
      <c r="Z518" s="126"/>
    </row>
    <row r="519" spans="1:26" ht="18" customHeight="1">
      <c r="A519" s="126"/>
      <c r="B519" s="126"/>
      <c r="C519" s="126"/>
      <c r="D519" s="126"/>
      <c r="E519" s="126"/>
      <c r="F519" s="126"/>
      <c r="G519" s="126"/>
      <c r="H519" s="126"/>
      <c r="I519" s="126"/>
      <c r="J519" s="127"/>
      <c r="K519" s="126"/>
      <c r="L519" s="126"/>
      <c r="M519" s="126"/>
      <c r="N519" s="126"/>
      <c r="O519" s="126"/>
      <c r="P519" s="126"/>
      <c r="Q519" s="126"/>
      <c r="R519" s="126"/>
      <c r="S519" s="126"/>
      <c r="T519" s="126"/>
      <c r="U519" s="126"/>
      <c r="V519" s="126"/>
      <c r="W519" s="126"/>
      <c r="X519" s="126"/>
      <c r="Y519" s="126"/>
      <c r="Z519" s="126"/>
    </row>
    <row r="520" spans="1:26" ht="18" customHeight="1">
      <c r="A520" s="126"/>
      <c r="B520" s="126"/>
      <c r="C520" s="126"/>
      <c r="D520" s="126"/>
      <c r="E520" s="126"/>
      <c r="F520" s="126"/>
      <c r="G520" s="126"/>
      <c r="H520" s="126"/>
      <c r="I520" s="126"/>
      <c r="J520" s="127"/>
      <c r="K520" s="126"/>
      <c r="L520" s="126"/>
      <c r="M520" s="126"/>
      <c r="N520" s="126"/>
      <c r="O520" s="126"/>
      <c r="P520" s="126"/>
      <c r="Q520" s="126"/>
      <c r="R520" s="126"/>
      <c r="S520" s="126"/>
      <c r="T520" s="126"/>
      <c r="U520" s="126"/>
      <c r="V520" s="126"/>
      <c r="W520" s="126"/>
      <c r="X520" s="126"/>
      <c r="Y520" s="126"/>
      <c r="Z520" s="126"/>
    </row>
    <row r="521" spans="1:26" ht="18" customHeight="1">
      <c r="A521" s="126"/>
      <c r="B521" s="126"/>
      <c r="C521" s="126"/>
      <c r="D521" s="126"/>
      <c r="E521" s="126"/>
      <c r="F521" s="126"/>
      <c r="G521" s="126"/>
      <c r="H521" s="126"/>
      <c r="I521" s="126"/>
      <c r="J521" s="127"/>
      <c r="K521" s="126"/>
      <c r="L521" s="126"/>
      <c r="M521" s="126"/>
      <c r="N521" s="126"/>
      <c r="O521" s="126"/>
      <c r="P521" s="126"/>
      <c r="Q521" s="126"/>
      <c r="R521" s="126"/>
      <c r="S521" s="126"/>
      <c r="T521" s="126"/>
      <c r="U521" s="126"/>
      <c r="V521" s="126"/>
      <c r="W521" s="126"/>
      <c r="X521" s="126"/>
      <c r="Y521" s="126"/>
      <c r="Z521" s="126"/>
    </row>
    <row r="522" spans="1:26" ht="18" customHeight="1">
      <c r="A522" s="126"/>
      <c r="B522" s="126"/>
      <c r="C522" s="126"/>
      <c r="D522" s="126"/>
      <c r="E522" s="126"/>
      <c r="F522" s="126"/>
      <c r="G522" s="126"/>
      <c r="H522" s="126"/>
      <c r="I522" s="126"/>
      <c r="J522" s="127"/>
      <c r="K522" s="126"/>
      <c r="L522" s="126"/>
      <c r="M522" s="126"/>
      <c r="N522" s="126"/>
      <c r="O522" s="126"/>
      <c r="P522" s="126"/>
      <c r="Q522" s="126"/>
      <c r="R522" s="126"/>
      <c r="S522" s="126"/>
      <c r="T522" s="126"/>
      <c r="U522" s="126"/>
      <c r="V522" s="126"/>
      <c r="W522" s="126"/>
      <c r="X522" s="126"/>
      <c r="Y522" s="126"/>
      <c r="Z522" s="126"/>
    </row>
    <row r="523" spans="1:26" ht="18" customHeight="1">
      <c r="A523" s="126"/>
      <c r="B523" s="126"/>
      <c r="C523" s="126"/>
      <c r="D523" s="126"/>
      <c r="E523" s="126"/>
      <c r="F523" s="126"/>
      <c r="G523" s="126"/>
      <c r="H523" s="126"/>
      <c r="I523" s="126"/>
      <c r="J523" s="127"/>
      <c r="K523" s="126"/>
      <c r="L523" s="126"/>
      <c r="M523" s="126"/>
      <c r="N523" s="126"/>
      <c r="O523" s="126"/>
      <c r="P523" s="126"/>
      <c r="Q523" s="126"/>
      <c r="R523" s="126"/>
      <c r="S523" s="126"/>
      <c r="T523" s="126"/>
      <c r="U523" s="126"/>
      <c r="V523" s="126"/>
      <c r="W523" s="126"/>
      <c r="X523" s="126"/>
      <c r="Y523" s="126"/>
      <c r="Z523" s="126"/>
    </row>
    <row r="524" spans="1:26" ht="18" customHeight="1">
      <c r="A524" s="126"/>
      <c r="B524" s="126"/>
      <c r="C524" s="126"/>
      <c r="D524" s="126"/>
      <c r="E524" s="126"/>
      <c r="F524" s="126"/>
      <c r="G524" s="126"/>
      <c r="H524" s="126"/>
      <c r="I524" s="126"/>
      <c r="J524" s="127"/>
      <c r="K524" s="126"/>
      <c r="L524" s="126"/>
      <c r="M524" s="126"/>
      <c r="N524" s="126"/>
      <c r="O524" s="126"/>
      <c r="P524" s="126"/>
      <c r="Q524" s="126"/>
      <c r="R524" s="126"/>
      <c r="S524" s="126"/>
      <c r="T524" s="126"/>
      <c r="U524" s="126"/>
      <c r="V524" s="126"/>
      <c r="W524" s="126"/>
      <c r="X524" s="126"/>
      <c r="Y524" s="126"/>
      <c r="Z524" s="126"/>
    </row>
    <row r="525" spans="1:26" ht="18" customHeight="1">
      <c r="A525" s="126"/>
      <c r="B525" s="126"/>
      <c r="C525" s="126"/>
      <c r="D525" s="126"/>
      <c r="E525" s="126"/>
      <c r="F525" s="126"/>
      <c r="G525" s="126"/>
      <c r="H525" s="126"/>
      <c r="I525" s="126"/>
      <c r="J525" s="127"/>
      <c r="K525" s="126"/>
      <c r="L525" s="126"/>
      <c r="M525" s="126"/>
      <c r="N525" s="126"/>
      <c r="O525" s="126"/>
      <c r="P525" s="126"/>
      <c r="Q525" s="126"/>
      <c r="R525" s="126"/>
      <c r="S525" s="126"/>
      <c r="T525" s="126"/>
      <c r="U525" s="126"/>
      <c r="V525" s="126"/>
      <c r="W525" s="126"/>
      <c r="X525" s="126"/>
      <c r="Y525" s="126"/>
      <c r="Z525" s="126"/>
    </row>
    <row r="526" spans="1:26" ht="18" customHeight="1">
      <c r="A526" s="126"/>
      <c r="B526" s="126"/>
      <c r="C526" s="126"/>
      <c r="D526" s="126"/>
      <c r="E526" s="126"/>
      <c r="F526" s="126"/>
      <c r="G526" s="126"/>
      <c r="H526" s="126"/>
      <c r="I526" s="126"/>
      <c r="J526" s="127"/>
      <c r="K526" s="126"/>
      <c r="L526" s="126"/>
      <c r="M526" s="126"/>
      <c r="N526" s="126"/>
      <c r="O526" s="126"/>
      <c r="P526" s="126"/>
      <c r="Q526" s="126"/>
      <c r="R526" s="126"/>
      <c r="S526" s="126"/>
      <c r="T526" s="126"/>
      <c r="U526" s="126"/>
      <c r="V526" s="126"/>
      <c r="W526" s="126"/>
      <c r="X526" s="126"/>
      <c r="Y526" s="126"/>
      <c r="Z526" s="126"/>
    </row>
    <row r="527" spans="1:26" ht="18" customHeight="1">
      <c r="A527" s="126"/>
      <c r="B527" s="126"/>
      <c r="C527" s="126"/>
      <c r="D527" s="126"/>
      <c r="E527" s="126"/>
      <c r="F527" s="126"/>
      <c r="G527" s="126"/>
      <c r="H527" s="126"/>
      <c r="I527" s="126"/>
      <c r="J527" s="127"/>
      <c r="K527" s="126"/>
      <c r="L527" s="126"/>
      <c r="M527" s="126"/>
      <c r="N527" s="126"/>
      <c r="O527" s="126"/>
      <c r="P527" s="126"/>
      <c r="Q527" s="126"/>
      <c r="R527" s="126"/>
      <c r="S527" s="126"/>
      <c r="T527" s="126"/>
      <c r="U527" s="126"/>
      <c r="V527" s="126"/>
      <c r="W527" s="126"/>
      <c r="X527" s="126"/>
      <c r="Y527" s="126"/>
      <c r="Z527" s="126"/>
    </row>
    <row r="528" spans="1:26" ht="18" customHeight="1">
      <c r="A528" s="126"/>
      <c r="B528" s="126"/>
      <c r="C528" s="126"/>
      <c r="D528" s="126"/>
      <c r="E528" s="126"/>
      <c r="F528" s="126"/>
      <c r="G528" s="126"/>
      <c r="H528" s="126"/>
      <c r="I528" s="126"/>
      <c r="J528" s="127"/>
      <c r="K528" s="126"/>
      <c r="L528" s="126"/>
      <c r="M528" s="126"/>
      <c r="N528" s="126"/>
      <c r="O528" s="126"/>
      <c r="P528" s="126"/>
      <c r="Q528" s="126"/>
      <c r="R528" s="126"/>
      <c r="S528" s="126"/>
      <c r="T528" s="126"/>
      <c r="U528" s="126"/>
      <c r="V528" s="126"/>
      <c r="W528" s="126"/>
      <c r="X528" s="126"/>
      <c r="Y528" s="126"/>
      <c r="Z528" s="126"/>
    </row>
    <row r="529" spans="1:26" ht="18" customHeight="1">
      <c r="A529" s="126"/>
      <c r="B529" s="126"/>
      <c r="C529" s="126"/>
      <c r="D529" s="126"/>
      <c r="E529" s="126"/>
      <c r="F529" s="126"/>
      <c r="G529" s="126"/>
      <c r="H529" s="126"/>
      <c r="I529" s="126"/>
      <c r="J529" s="127"/>
      <c r="K529" s="126"/>
      <c r="L529" s="126"/>
      <c r="M529" s="126"/>
      <c r="N529" s="126"/>
      <c r="O529" s="126"/>
      <c r="P529" s="126"/>
      <c r="Q529" s="126"/>
      <c r="R529" s="126"/>
      <c r="S529" s="126"/>
      <c r="T529" s="126"/>
      <c r="U529" s="126"/>
      <c r="V529" s="126"/>
      <c r="W529" s="126"/>
      <c r="X529" s="126"/>
      <c r="Y529" s="126"/>
      <c r="Z529" s="126"/>
    </row>
    <row r="530" spans="1:26" ht="18" customHeight="1">
      <c r="A530" s="126"/>
      <c r="B530" s="126"/>
      <c r="C530" s="126"/>
      <c r="D530" s="126"/>
      <c r="E530" s="126"/>
      <c r="F530" s="126"/>
      <c r="G530" s="126"/>
      <c r="H530" s="126"/>
      <c r="I530" s="126"/>
      <c r="J530" s="127"/>
      <c r="K530" s="126"/>
      <c r="L530" s="126"/>
      <c r="M530" s="126"/>
      <c r="N530" s="126"/>
      <c r="O530" s="126"/>
      <c r="P530" s="126"/>
      <c r="Q530" s="126"/>
      <c r="R530" s="126"/>
      <c r="S530" s="126"/>
      <c r="T530" s="126"/>
      <c r="U530" s="126"/>
      <c r="V530" s="126"/>
      <c r="W530" s="126"/>
      <c r="X530" s="126"/>
      <c r="Y530" s="126"/>
      <c r="Z530" s="126"/>
    </row>
    <row r="531" spans="1:26" ht="18" customHeight="1">
      <c r="A531" s="126"/>
      <c r="B531" s="126"/>
      <c r="C531" s="126"/>
      <c r="D531" s="126"/>
      <c r="E531" s="126"/>
      <c r="F531" s="126"/>
      <c r="G531" s="126"/>
      <c r="H531" s="126"/>
      <c r="I531" s="126"/>
      <c r="J531" s="127"/>
      <c r="K531" s="126"/>
      <c r="L531" s="126"/>
      <c r="M531" s="126"/>
      <c r="N531" s="126"/>
      <c r="O531" s="126"/>
      <c r="P531" s="126"/>
      <c r="Q531" s="126"/>
      <c r="R531" s="126"/>
      <c r="S531" s="126"/>
      <c r="T531" s="126"/>
      <c r="U531" s="126"/>
      <c r="V531" s="126"/>
      <c r="W531" s="126"/>
      <c r="X531" s="126"/>
      <c r="Y531" s="126"/>
      <c r="Z531" s="126"/>
    </row>
    <row r="532" spans="1:26" ht="18" customHeight="1">
      <c r="A532" s="126"/>
      <c r="B532" s="126"/>
      <c r="C532" s="126"/>
      <c r="D532" s="126"/>
      <c r="E532" s="126"/>
      <c r="F532" s="126"/>
      <c r="G532" s="126"/>
      <c r="H532" s="126"/>
      <c r="I532" s="126"/>
      <c r="J532" s="127"/>
      <c r="K532" s="126"/>
      <c r="L532" s="126"/>
      <c r="M532" s="126"/>
      <c r="N532" s="126"/>
      <c r="O532" s="126"/>
      <c r="P532" s="126"/>
      <c r="Q532" s="126"/>
      <c r="R532" s="126"/>
      <c r="S532" s="126"/>
      <c r="T532" s="126"/>
      <c r="U532" s="126"/>
      <c r="V532" s="126"/>
      <c r="W532" s="126"/>
      <c r="X532" s="126"/>
      <c r="Y532" s="126"/>
      <c r="Z532" s="126"/>
    </row>
    <row r="533" spans="1:26" ht="18" customHeight="1">
      <c r="A533" s="126"/>
      <c r="B533" s="126"/>
      <c r="C533" s="126"/>
      <c r="D533" s="126"/>
      <c r="E533" s="126"/>
      <c r="F533" s="126"/>
      <c r="G533" s="126"/>
      <c r="H533" s="126"/>
      <c r="I533" s="126"/>
      <c r="J533" s="127"/>
      <c r="K533" s="126"/>
      <c r="L533" s="126"/>
      <c r="M533" s="126"/>
      <c r="N533" s="126"/>
      <c r="O533" s="126"/>
      <c r="P533" s="126"/>
      <c r="Q533" s="126"/>
      <c r="R533" s="126"/>
      <c r="S533" s="126"/>
      <c r="T533" s="126"/>
      <c r="U533" s="126"/>
      <c r="V533" s="126"/>
      <c r="W533" s="126"/>
      <c r="X533" s="126"/>
      <c r="Y533" s="126"/>
      <c r="Z533" s="126"/>
    </row>
    <row r="534" spans="1:26" ht="18" customHeight="1">
      <c r="A534" s="126"/>
      <c r="B534" s="126"/>
      <c r="C534" s="126"/>
      <c r="D534" s="126"/>
      <c r="E534" s="126"/>
      <c r="F534" s="126"/>
      <c r="G534" s="126"/>
      <c r="H534" s="126"/>
      <c r="I534" s="126"/>
      <c r="J534" s="127"/>
      <c r="K534" s="126"/>
      <c r="L534" s="126"/>
      <c r="M534" s="126"/>
      <c r="N534" s="126"/>
      <c r="O534" s="126"/>
      <c r="P534" s="126"/>
      <c r="Q534" s="126"/>
      <c r="R534" s="126"/>
      <c r="S534" s="126"/>
      <c r="T534" s="126"/>
      <c r="U534" s="126"/>
      <c r="V534" s="126"/>
      <c r="W534" s="126"/>
      <c r="X534" s="126"/>
      <c r="Y534" s="126"/>
      <c r="Z534" s="126"/>
    </row>
    <row r="535" spans="1:26" ht="18" customHeight="1">
      <c r="A535" s="126"/>
      <c r="B535" s="126"/>
      <c r="C535" s="126"/>
      <c r="D535" s="126"/>
      <c r="E535" s="126"/>
      <c r="F535" s="126"/>
      <c r="G535" s="126"/>
      <c r="H535" s="126"/>
      <c r="I535" s="126"/>
      <c r="J535" s="127"/>
      <c r="K535" s="126"/>
      <c r="L535" s="126"/>
      <c r="M535" s="126"/>
      <c r="N535" s="126"/>
      <c r="O535" s="126"/>
      <c r="P535" s="126"/>
      <c r="Q535" s="126"/>
      <c r="R535" s="126"/>
      <c r="S535" s="126"/>
      <c r="T535" s="126"/>
      <c r="U535" s="126"/>
      <c r="V535" s="126"/>
      <c r="W535" s="126"/>
      <c r="X535" s="126"/>
      <c r="Y535" s="126"/>
      <c r="Z535" s="126"/>
    </row>
    <row r="536" spans="1:26" ht="18" customHeight="1">
      <c r="A536" s="126"/>
      <c r="B536" s="126"/>
      <c r="C536" s="126"/>
      <c r="D536" s="126"/>
      <c r="E536" s="126"/>
      <c r="F536" s="126"/>
      <c r="G536" s="126"/>
      <c r="H536" s="126"/>
      <c r="I536" s="126"/>
      <c r="J536" s="127"/>
      <c r="K536" s="126"/>
      <c r="L536" s="126"/>
      <c r="M536" s="126"/>
      <c r="N536" s="126"/>
      <c r="O536" s="126"/>
      <c r="P536" s="126"/>
      <c r="Q536" s="126"/>
      <c r="R536" s="126"/>
      <c r="S536" s="126"/>
      <c r="T536" s="126"/>
      <c r="U536" s="126"/>
      <c r="V536" s="126"/>
      <c r="W536" s="126"/>
      <c r="X536" s="126"/>
      <c r="Y536" s="126"/>
      <c r="Z536" s="126"/>
    </row>
    <row r="537" spans="1:26" ht="18" customHeight="1">
      <c r="A537" s="126"/>
      <c r="B537" s="126"/>
      <c r="C537" s="126"/>
      <c r="D537" s="126"/>
      <c r="E537" s="126"/>
      <c r="F537" s="126"/>
      <c r="G537" s="126"/>
      <c r="H537" s="126"/>
      <c r="I537" s="126"/>
      <c r="J537" s="127"/>
      <c r="K537" s="126"/>
      <c r="L537" s="126"/>
      <c r="M537" s="126"/>
      <c r="N537" s="126"/>
      <c r="O537" s="126"/>
      <c r="P537" s="126"/>
      <c r="Q537" s="126"/>
      <c r="R537" s="126"/>
      <c r="S537" s="126"/>
      <c r="T537" s="126"/>
      <c r="U537" s="126"/>
      <c r="V537" s="126"/>
      <c r="W537" s="126"/>
      <c r="X537" s="126"/>
      <c r="Y537" s="126"/>
      <c r="Z537" s="126"/>
    </row>
    <row r="538" spans="1:26" ht="18" customHeight="1">
      <c r="A538" s="126"/>
      <c r="B538" s="126"/>
      <c r="C538" s="126"/>
      <c r="D538" s="126"/>
      <c r="E538" s="126"/>
      <c r="F538" s="126"/>
      <c r="G538" s="126"/>
      <c r="H538" s="126"/>
      <c r="I538" s="126"/>
      <c r="J538" s="127"/>
      <c r="K538" s="126"/>
      <c r="L538" s="126"/>
      <c r="M538" s="126"/>
      <c r="N538" s="126"/>
      <c r="O538" s="126"/>
      <c r="P538" s="126"/>
      <c r="Q538" s="126"/>
      <c r="R538" s="126"/>
      <c r="S538" s="126"/>
      <c r="T538" s="126"/>
      <c r="U538" s="126"/>
      <c r="V538" s="126"/>
      <c r="W538" s="126"/>
      <c r="X538" s="126"/>
      <c r="Y538" s="126"/>
      <c r="Z538" s="126"/>
    </row>
    <row r="539" spans="1:26" ht="18" customHeight="1">
      <c r="A539" s="126"/>
      <c r="B539" s="126"/>
      <c r="C539" s="126"/>
      <c r="D539" s="126"/>
      <c r="E539" s="126"/>
      <c r="F539" s="126"/>
      <c r="G539" s="126"/>
      <c r="H539" s="126"/>
      <c r="I539" s="126"/>
      <c r="J539" s="127"/>
      <c r="K539" s="126"/>
      <c r="L539" s="126"/>
      <c r="M539" s="126"/>
      <c r="N539" s="126"/>
      <c r="O539" s="126"/>
      <c r="P539" s="126"/>
      <c r="Q539" s="126"/>
      <c r="R539" s="126"/>
      <c r="S539" s="126"/>
      <c r="T539" s="126"/>
      <c r="U539" s="126"/>
      <c r="V539" s="126"/>
      <c r="W539" s="126"/>
      <c r="X539" s="126"/>
      <c r="Y539" s="126"/>
      <c r="Z539" s="126"/>
    </row>
    <row r="540" spans="1:26" ht="18" customHeight="1">
      <c r="A540" s="126"/>
      <c r="B540" s="126"/>
      <c r="C540" s="126"/>
      <c r="D540" s="126"/>
      <c r="E540" s="126"/>
      <c r="F540" s="126"/>
      <c r="G540" s="126"/>
      <c r="H540" s="126"/>
      <c r="I540" s="126"/>
      <c r="J540" s="127"/>
      <c r="K540" s="126"/>
      <c r="L540" s="126"/>
      <c r="M540" s="126"/>
      <c r="N540" s="126"/>
      <c r="O540" s="126"/>
      <c r="P540" s="126"/>
      <c r="Q540" s="126"/>
      <c r="R540" s="126"/>
      <c r="S540" s="126"/>
      <c r="T540" s="126"/>
      <c r="U540" s="126"/>
      <c r="V540" s="126"/>
      <c r="W540" s="126"/>
      <c r="X540" s="126"/>
      <c r="Y540" s="126"/>
      <c r="Z540" s="126"/>
    </row>
    <row r="541" spans="1:26" ht="18" customHeight="1">
      <c r="A541" s="126"/>
      <c r="B541" s="126"/>
      <c r="C541" s="126"/>
      <c r="D541" s="126"/>
      <c r="E541" s="126"/>
      <c r="F541" s="126"/>
      <c r="G541" s="126"/>
      <c r="H541" s="126"/>
      <c r="I541" s="126"/>
      <c r="J541" s="127"/>
      <c r="K541" s="126"/>
      <c r="L541" s="126"/>
      <c r="M541" s="126"/>
      <c r="N541" s="126"/>
      <c r="O541" s="126"/>
      <c r="P541" s="126"/>
      <c r="Q541" s="126"/>
      <c r="R541" s="126"/>
      <c r="S541" s="126"/>
      <c r="T541" s="126"/>
      <c r="U541" s="126"/>
      <c r="V541" s="126"/>
      <c r="W541" s="126"/>
      <c r="X541" s="126"/>
      <c r="Y541" s="126"/>
      <c r="Z541" s="126"/>
    </row>
    <row r="542" spans="1:26" ht="18" customHeight="1">
      <c r="A542" s="126"/>
      <c r="B542" s="126"/>
      <c r="C542" s="126"/>
      <c r="D542" s="126"/>
      <c r="E542" s="126"/>
      <c r="F542" s="126"/>
      <c r="G542" s="126"/>
      <c r="H542" s="126"/>
      <c r="I542" s="126"/>
      <c r="J542" s="127"/>
      <c r="K542" s="126"/>
      <c r="L542" s="126"/>
      <c r="M542" s="126"/>
      <c r="N542" s="126"/>
      <c r="O542" s="126"/>
      <c r="P542" s="126"/>
      <c r="Q542" s="126"/>
      <c r="R542" s="126"/>
      <c r="S542" s="126"/>
      <c r="T542" s="126"/>
      <c r="U542" s="126"/>
      <c r="V542" s="126"/>
      <c r="W542" s="126"/>
      <c r="X542" s="126"/>
      <c r="Y542" s="126"/>
      <c r="Z542" s="126"/>
    </row>
    <row r="543" spans="1:26" ht="18" customHeight="1">
      <c r="A543" s="126"/>
      <c r="B543" s="126"/>
      <c r="C543" s="126"/>
      <c r="D543" s="126"/>
      <c r="E543" s="126"/>
      <c r="F543" s="126"/>
      <c r="G543" s="126"/>
      <c r="H543" s="126"/>
      <c r="I543" s="126"/>
      <c r="J543" s="127"/>
      <c r="K543" s="126"/>
      <c r="L543" s="126"/>
      <c r="M543" s="126"/>
      <c r="N543" s="126"/>
      <c r="O543" s="126"/>
      <c r="P543" s="126"/>
      <c r="Q543" s="126"/>
      <c r="R543" s="126"/>
      <c r="S543" s="126"/>
      <c r="T543" s="126"/>
      <c r="U543" s="126"/>
      <c r="V543" s="126"/>
      <c r="W543" s="126"/>
      <c r="X543" s="126"/>
      <c r="Y543" s="126"/>
      <c r="Z543" s="126"/>
    </row>
    <row r="544" spans="1:26" ht="18" customHeight="1">
      <c r="A544" s="126"/>
      <c r="B544" s="126"/>
      <c r="C544" s="126"/>
      <c r="D544" s="126"/>
      <c r="E544" s="126"/>
      <c r="F544" s="126"/>
      <c r="G544" s="126"/>
      <c r="H544" s="126"/>
      <c r="I544" s="126"/>
      <c r="J544" s="127"/>
      <c r="K544" s="126"/>
      <c r="L544" s="126"/>
      <c r="M544" s="126"/>
      <c r="N544" s="126"/>
      <c r="O544" s="126"/>
      <c r="P544" s="126"/>
      <c r="Q544" s="126"/>
      <c r="R544" s="126"/>
      <c r="S544" s="126"/>
      <c r="T544" s="126"/>
      <c r="U544" s="126"/>
      <c r="V544" s="126"/>
      <c r="W544" s="126"/>
      <c r="X544" s="126"/>
      <c r="Y544" s="126"/>
      <c r="Z544" s="126"/>
    </row>
    <row r="545" spans="1:26" ht="18" customHeight="1">
      <c r="A545" s="126"/>
      <c r="B545" s="126"/>
      <c r="C545" s="126"/>
      <c r="D545" s="126"/>
      <c r="E545" s="126"/>
      <c r="F545" s="126"/>
      <c r="G545" s="126"/>
      <c r="H545" s="126"/>
      <c r="I545" s="126"/>
      <c r="J545" s="127"/>
      <c r="K545" s="126"/>
      <c r="L545" s="126"/>
      <c r="M545" s="126"/>
      <c r="N545" s="126"/>
      <c r="O545" s="126"/>
      <c r="P545" s="126"/>
      <c r="Q545" s="126"/>
      <c r="R545" s="126"/>
      <c r="S545" s="126"/>
      <c r="T545" s="126"/>
      <c r="U545" s="126"/>
      <c r="V545" s="126"/>
      <c r="W545" s="126"/>
      <c r="X545" s="126"/>
      <c r="Y545" s="126"/>
      <c r="Z545" s="126"/>
    </row>
    <row r="546" spans="1:26" ht="18" customHeight="1">
      <c r="A546" s="126"/>
      <c r="B546" s="126"/>
      <c r="C546" s="126"/>
      <c r="D546" s="126"/>
      <c r="E546" s="126"/>
      <c r="F546" s="126"/>
      <c r="G546" s="126"/>
      <c r="H546" s="126"/>
      <c r="I546" s="126"/>
      <c r="J546" s="127"/>
      <c r="K546" s="126"/>
      <c r="L546" s="126"/>
      <c r="M546" s="126"/>
      <c r="N546" s="126"/>
      <c r="O546" s="126"/>
      <c r="P546" s="126"/>
      <c r="Q546" s="126"/>
      <c r="R546" s="126"/>
      <c r="S546" s="126"/>
      <c r="T546" s="126"/>
      <c r="U546" s="126"/>
      <c r="V546" s="126"/>
      <c r="W546" s="126"/>
      <c r="X546" s="126"/>
      <c r="Y546" s="126"/>
      <c r="Z546" s="126"/>
    </row>
    <row r="547" spans="1:26" ht="18" customHeight="1">
      <c r="A547" s="126"/>
      <c r="B547" s="126"/>
      <c r="C547" s="126"/>
      <c r="D547" s="126"/>
      <c r="E547" s="126"/>
      <c r="F547" s="126"/>
      <c r="G547" s="126"/>
      <c r="H547" s="126"/>
      <c r="I547" s="126"/>
      <c r="J547" s="127"/>
      <c r="K547" s="126"/>
      <c r="L547" s="126"/>
      <c r="M547" s="126"/>
      <c r="N547" s="126"/>
      <c r="O547" s="126"/>
      <c r="P547" s="126"/>
      <c r="Q547" s="126"/>
      <c r="R547" s="126"/>
      <c r="S547" s="126"/>
      <c r="T547" s="126"/>
      <c r="U547" s="126"/>
      <c r="V547" s="126"/>
      <c r="W547" s="126"/>
      <c r="X547" s="126"/>
      <c r="Y547" s="126"/>
      <c r="Z547" s="126"/>
    </row>
    <row r="548" spans="1:26" ht="18" customHeight="1">
      <c r="A548" s="126"/>
      <c r="B548" s="126"/>
      <c r="C548" s="126"/>
      <c r="D548" s="126"/>
      <c r="E548" s="126"/>
      <c r="F548" s="126"/>
      <c r="G548" s="126"/>
      <c r="H548" s="126"/>
      <c r="I548" s="126"/>
      <c r="J548" s="127"/>
      <c r="K548" s="126"/>
      <c r="L548" s="126"/>
      <c r="M548" s="126"/>
      <c r="N548" s="126"/>
      <c r="O548" s="126"/>
      <c r="P548" s="126"/>
      <c r="Q548" s="126"/>
      <c r="R548" s="126"/>
      <c r="S548" s="126"/>
      <c r="T548" s="126"/>
      <c r="U548" s="126"/>
      <c r="V548" s="126"/>
      <c r="W548" s="126"/>
      <c r="X548" s="126"/>
      <c r="Y548" s="126"/>
      <c r="Z548" s="126"/>
    </row>
    <row r="549" spans="1:26" ht="18" customHeight="1">
      <c r="A549" s="126"/>
      <c r="B549" s="126"/>
      <c r="C549" s="126"/>
      <c r="D549" s="126"/>
      <c r="E549" s="126"/>
      <c r="F549" s="126"/>
      <c r="G549" s="126"/>
      <c r="H549" s="126"/>
      <c r="I549" s="126"/>
      <c r="J549" s="127"/>
      <c r="K549" s="126"/>
      <c r="L549" s="126"/>
      <c r="M549" s="126"/>
      <c r="N549" s="126"/>
      <c r="O549" s="126"/>
      <c r="P549" s="126"/>
      <c r="Q549" s="126"/>
      <c r="R549" s="126"/>
      <c r="S549" s="126"/>
      <c r="T549" s="126"/>
      <c r="U549" s="126"/>
      <c r="V549" s="126"/>
      <c r="W549" s="126"/>
      <c r="X549" s="126"/>
      <c r="Y549" s="126"/>
      <c r="Z549" s="126"/>
    </row>
    <row r="550" spans="1:26" ht="18" customHeight="1">
      <c r="A550" s="126"/>
      <c r="B550" s="126"/>
      <c r="C550" s="126"/>
      <c r="D550" s="126"/>
      <c r="E550" s="126"/>
      <c r="F550" s="126"/>
      <c r="G550" s="126"/>
      <c r="H550" s="126"/>
      <c r="I550" s="126"/>
      <c r="J550" s="127"/>
      <c r="K550" s="126"/>
      <c r="L550" s="126"/>
      <c r="M550" s="126"/>
      <c r="N550" s="126"/>
      <c r="O550" s="126"/>
      <c r="P550" s="126"/>
      <c r="Q550" s="126"/>
      <c r="R550" s="126"/>
      <c r="S550" s="126"/>
      <c r="T550" s="126"/>
      <c r="U550" s="126"/>
      <c r="V550" s="126"/>
      <c r="W550" s="126"/>
      <c r="X550" s="126"/>
      <c r="Y550" s="126"/>
      <c r="Z550" s="126"/>
    </row>
    <row r="551" spans="1:26" ht="18" customHeight="1">
      <c r="A551" s="126"/>
      <c r="B551" s="126"/>
      <c r="C551" s="126"/>
      <c r="D551" s="126"/>
      <c r="E551" s="126"/>
      <c r="F551" s="126"/>
      <c r="G551" s="126"/>
      <c r="H551" s="126"/>
      <c r="I551" s="126"/>
      <c r="J551" s="127"/>
      <c r="K551" s="126"/>
      <c r="L551" s="126"/>
      <c r="M551" s="126"/>
      <c r="N551" s="126"/>
      <c r="O551" s="126"/>
      <c r="P551" s="126"/>
      <c r="Q551" s="126"/>
      <c r="R551" s="126"/>
      <c r="S551" s="126"/>
      <c r="T551" s="126"/>
      <c r="U551" s="126"/>
      <c r="V551" s="126"/>
      <c r="W551" s="126"/>
      <c r="X551" s="126"/>
      <c r="Y551" s="126"/>
      <c r="Z551" s="126"/>
    </row>
    <row r="552" spans="1:26" ht="18" customHeight="1">
      <c r="A552" s="126"/>
      <c r="B552" s="126"/>
      <c r="C552" s="126"/>
      <c r="D552" s="126"/>
      <c r="E552" s="126"/>
      <c r="F552" s="126"/>
      <c r="G552" s="126"/>
      <c r="H552" s="126"/>
      <c r="I552" s="126"/>
      <c r="J552" s="127"/>
      <c r="K552" s="126"/>
      <c r="L552" s="126"/>
      <c r="M552" s="126"/>
      <c r="N552" s="126"/>
      <c r="O552" s="126"/>
      <c r="P552" s="126"/>
      <c r="Q552" s="126"/>
      <c r="R552" s="126"/>
      <c r="S552" s="126"/>
      <c r="T552" s="126"/>
      <c r="U552" s="126"/>
      <c r="V552" s="126"/>
      <c r="W552" s="126"/>
      <c r="X552" s="126"/>
      <c r="Y552" s="126"/>
      <c r="Z552" s="126"/>
    </row>
    <row r="553" spans="1:26" ht="18" customHeight="1">
      <c r="A553" s="126"/>
      <c r="B553" s="126"/>
      <c r="C553" s="126"/>
      <c r="D553" s="126"/>
      <c r="E553" s="126"/>
      <c r="F553" s="126"/>
      <c r="G553" s="126"/>
      <c r="H553" s="126"/>
      <c r="I553" s="126"/>
      <c r="J553" s="127"/>
      <c r="K553" s="126"/>
      <c r="L553" s="126"/>
      <c r="M553" s="126"/>
      <c r="N553" s="126"/>
      <c r="O553" s="126"/>
      <c r="P553" s="126"/>
      <c r="Q553" s="126"/>
      <c r="R553" s="126"/>
      <c r="S553" s="126"/>
      <c r="T553" s="126"/>
      <c r="U553" s="126"/>
      <c r="V553" s="126"/>
      <c r="W553" s="126"/>
      <c r="X553" s="126"/>
      <c r="Y553" s="126"/>
      <c r="Z553" s="126"/>
    </row>
    <row r="554" spans="1:26" ht="18" customHeight="1">
      <c r="A554" s="126"/>
      <c r="B554" s="126"/>
      <c r="C554" s="126"/>
      <c r="D554" s="126"/>
      <c r="E554" s="126"/>
      <c r="F554" s="126"/>
      <c r="G554" s="126"/>
      <c r="H554" s="126"/>
      <c r="I554" s="126"/>
      <c r="J554" s="127"/>
      <c r="K554" s="126"/>
      <c r="L554" s="126"/>
      <c r="M554" s="126"/>
      <c r="N554" s="126"/>
      <c r="O554" s="126"/>
      <c r="P554" s="126"/>
      <c r="Q554" s="126"/>
      <c r="R554" s="126"/>
      <c r="S554" s="126"/>
      <c r="T554" s="126"/>
      <c r="U554" s="126"/>
      <c r="V554" s="126"/>
      <c r="W554" s="126"/>
      <c r="X554" s="126"/>
      <c r="Y554" s="126"/>
      <c r="Z554" s="126"/>
    </row>
    <row r="555" spans="1:26" ht="18" customHeight="1">
      <c r="A555" s="126"/>
      <c r="B555" s="126"/>
      <c r="C555" s="126"/>
      <c r="D555" s="126"/>
      <c r="E555" s="126"/>
      <c r="F555" s="126"/>
      <c r="G555" s="126"/>
      <c r="H555" s="126"/>
      <c r="I555" s="126"/>
      <c r="J555" s="127"/>
      <c r="K555" s="126"/>
      <c r="L555" s="126"/>
      <c r="M555" s="126"/>
      <c r="N555" s="126"/>
      <c r="O555" s="126"/>
      <c r="P555" s="126"/>
      <c r="Q555" s="126"/>
      <c r="R555" s="126"/>
      <c r="S555" s="126"/>
      <c r="T555" s="126"/>
      <c r="U555" s="126"/>
      <c r="V555" s="126"/>
      <c r="W555" s="126"/>
      <c r="X555" s="126"/>
      <c r="Y555" s="126"/>
      <c r="Z555" s="126"/>
    </row>
    <row r="556" spans="1:26" ht="18" customHeight="1">
      <c r="A556" s="126"/>
      <c r="B556" s="126"/>
      <c r="C556" s="126"/>
      <c r="D556" s="126"/>
      <c r="E556" s="126"/>
      <c r="F556" s="126"/>
      <c r="G556" s="126"/>
      <c r="H556" s="126"/>
      <c r="I556" s="126"/>
      <c r="J556" s="127"/>
      <c r="K556" s="126"/>
      <c r="L556" s="126"/>
      <c r="M556" s="126"/>
      <c r="N556" s="126"/>
      <c r="O556" s="126"/>
      <c r="P556" s="126"/>
      <c r="Q556" s="126"/>
      <c r="R556" s="126"/>
      <c r="S556" s="126"/>
      <c r="T556" s="126"/>
      <c r="U556" s="126"/>
      <c r="V556" s="126"/>
      <c r="W556" s="126"/>
      <c r="X556" s="126"/>
      <c r="Y556" s="126"/>
      <c r="Z556" s="126"/>
    </row>
    <row r="557" spans="1:26" ht="18" customHeight="1">
      <c r="A557" s="126"/>
      <c r="B557" s="126"/>
      <c r="C557" s="126"/>
      <c r="D557" s="126"/>
      <c r="E557" s="126"/>
      <c r="F557" s="126"/>
      <c r="G557" s="126"/>
      <c r="H557" s="126"/>
      <c r="I557" s="126"/>
      <c r="J557" s="127"/>
      <c r="K557" s="126"/>
      <c r="L557" s="126"/>
      <c r="M557" s="126"/>
      <c r="N557" s="126"/>
      <c r="O557" s="126"/>
      <c r="P557" s="126"/>
      <c r="Q557" s="126"/>
      <c r="R557" s="126"/>
      <c r="S557" s="126"/>
      <c r="T557" s="126"/>
      <c r="U557" s="126"/>
      <c r="V557" s="126"/>
      <c r="W557" s="126"/>
      <c r="X557" s="126"/>
      <c r="Y557" s="126"/>
      <c r="Z557" s="126"/>
    </row>
    <row r="558" spans="1:26" ht="18" customHeight="1">
      <c r="A558" s="126"/>
      <c r="B558" s="126"/>
      <c r="C558" s="126"/>
      <c r="D558" s="126"/>
      <c r="E558" s="126"/>
      <c r="F558" s="126"/>
      <c r="G558" s="126"/>
      <c r="H558" s="126"/>
      <c r="I558" s="126"/>
      <c r="J558" s="127"/>
      <c r="K558" s="126"/>
      <c r="L558" s="126"/>
      <c r="M558" s="126"/>
      <c r="N558" s="126"/>
      <c r="O558" s="126"/>
      <c r="P558" s="126"/>
      <c r="Q558" s="126"/>
      <c r="R558" s="126"/>
      <c r="S558" s="126"/>
      <c r="T558" s="126"/>
      <c r="U558" s="126"/>
      <c r="V558" s="126"/>
      <c r="W558" s="126"/>
      <c r="X558" s="126"/>
      <c r="Y558" s="126"/>
      <c r="Z558" s="126"/>
    </row>
    <row r="559" spans="1:26" ht="18" customHeight="1">
      <c r="A559" s="126"/>
      <c r="B559" s="126"/>
      <c r="C559" s="126"/>
      <c r="D559" s="126"/>
      <c r="E559" s="126"/>
      <c r="F559" s="126"/>
      <c r="G559" s="126"/>
      <c r="H559" s="126"/>
      <c r="I559" s="126"/>
      <c r="J559" s="127"/>
      <c r="K559" s="126"/>
      <c r="L559" s="126"/>
      <c r="M559" s="126"/>
      <c r="N559" s="126"/>
      <c r="O559" s="126"/>
      <c r="P559" s="126"/>
      <c r="Q559" s="126"/>
      <c r="R559" s="126"/>
      <c r="S559" s="126"/>
      <c r="T559" s="126"/>
      <c r="U559" s="126"/>
      <c r="V559" s="126"/>
      <c r="W559" s="126"/>
      <c r="X559" s="126"/>
      <c r="Y559" s="126"/>
      <c r="Z559" s="126"/>
    </row>
    <row r="560" spans="1:26" ht="18" customHeight="1">
      <c r="A560" s="126"/>
      <c r="B560" s="126"/>
      <c r="C560" s="126"/>
      <c r="D560" s="126"/>
      <c r="E560" s="126"/>
      <c r="F560" s="126"/>
      <c r="G560" s="126"/>
      <c r="H560" s="126"/>
      <c r="I560" s="126"/>
      <c r="J560" s="127"/>
      <c r="K560" s="126"/>
      <c r="L560" s="126"/>
      <c r="M560" s="126"/>
      <c r="N560" s="126"/>
      <c r="O560" s="126"/>
      <c r="P560" s="126"/>
      <c r="Q560" s="126"/>
      <c r="R560" s="126"/>
      <c r="S560" s="126"/>
      <c r="T560" s="126"/>
      <c r="U560" s="126"/>
      <c r="V560" s="126"/>
      <c r="W560" s="126"/>
      <c r="X560" s="126"/>
      <c r="Y560" s="126"/>
      <c r="Z560" s="126"/>
    </row>
    <row r="561" spans="1:26" ht="18" customHeight="1">
      <c r="A561" s="126"/>
      <c r="B561" s="126"/>
      <c r="C561" s="126"/>
      <c r="D561" s="126"/>
      <c r="E561" s="126"/>
      <c r="F561" s="126"/>
      <c r="G561" s="126"/>
      <c r="H561" s="126"/>
      <c r="I561" s="126"/>
      <c r="J561" s="127"/>
      <c r="K561" s="126"/>
      <c r="L561" s="126"/>
      <c r="M561" s="126"/>
      <c r="N561" s="126"/>
      <c r="O561" s="126"/>
      <c r="P561" s="126"/>
      <c r="Q561" s="126"/>
      <c r="R561" s="126"/>
      <c r="S561" s="126"/>
      <c r="T561" s="126"/>
      <c r="U561" s="126"/>
      <c r="V561" s="126"/>
      <c r="W561" s="126"/>
      <c r="X561" s="126"/>
      <c r="Y561" s="126"/>
      <c r="Z561" s="126"/>
    </row>
    <row r="562" spans="1:26" ht="18" customHeight="1">
      <c r="A562" s="126"/>
      <c r="B562" s="126"/>
      <c r="C562" s="126"/>
      <c r="D562" s="126"/>
      <c r="E562" s="126"/>
      <c r="F562" s="126"/>
      <c r="G562" s="126"/>
      <c r="H562" s="126"/>
      <c r="I562" s="126"/>
      <c r="J562" s="127"/>
      <c r="K562" s="126"/>
      <c r="L562" s="126"/>
      <c r="M562" s="126"/>
      <c r="N562" s="126"/>
      <c r="O562" s="126"/>
      <c r="P562" s="126"/>
      <c r="Q562" s="126"/>
      <c r="R562" s="126"/>
      <c r="S562" s="126"/>
      <c r="T562" s="126"/>
      <c r="U562" s="126"/>
      <c r="V562" s="126"/>
      <c r="W562" s="126"/>
      <c r="X562" s="126"/>
      <c r="Y562" s="126"/>
      <c r="Z562" s="126"/>
    </row>
    <row r="563" spans="1:26" ht="18" customHeight="1">
      <c r="A563" s="126"/>
      <c r="B563" s="126"/>
      <c r="C563" s="126"/>
      <c r="D563" s="126"/>
      <c r="E563" s="126"/>
      <c r="F563" s="126"/>
      <c r="G563" s="126"/>
      <c r="H563" s="126"/>
      <c r="I563" s="126"/>
      <c r="J563" s="127"/>
      <c r="K563" s="126"/>
      <c r="L563" s="126"/>
      <c r="M563" s="126"/>
      <c r="N563" s="126"/>
      <c r="O563" s="126"/>
      <c r="P563" s="126"/>
      <c r="Q563" s="126"/>
      <c r="R563" s="126"/>
      <c r="S563" s="126"/>
      <c r="T563" s="126"/>
      <c r="U563" s="126"/>
      <c r="V563" s="126"/>
      <c r="W563" s="126"/>
      <c r="X563" s="126"/>
      <c r="Y563" s="126"/>
      <c r="Z563" s="126"/>
    </row>
    <row r="564" spans="1:26" ht="18" customHeight="1">
      <c r="A564" s="126"/>
      <c r="B564" s="126"/>
      <c r="C564" s="126"/>
      <c r="D564" s="126"/>
      <c r="E564" s="126"/>
      <c r="F564" s="126"/>
      <c r="G564" s="126"/>
      <c r="H564" s="126"/>
      <c r="I564" s="126"/>
      <c r="J564" s="127"/>
      <c r="K564" s="126"/>
      <c r="L564" s="126"/>
      <c r="M564" s="126"/>
      <c r="N564" s="126"/>
      <c r="O564" s="126"/>
      <c r="P564" s="126"/>
      <c r="Q564" s="126"/>
      <c r="R564" s="126"/>
      <c r="S564" s="126"/>
      <c r="T564" s="126"/>
      <c r="U564" s="126"/>
      <c r="V564" s="126"/>
      <c r="W564" s="126"/>
      <c r="X564" s="126"/>
      <c r="Y564" s="126"/>
      <c r="Z564" s="126"/>
    </row>
    <row r="565" spans="1:26" ht="18" customHeight="1">
      <c r="A565" s="126"/>
      <c r="B565" s="126"/>
      <c r="C565" s="126"/>
      <c r="D565" s="126"/>
      <c r="E565" s="126"/>
      <c r="F565" s="126"/>
      <c r="G565" s="126"/>
      <c r="H565" s="126"/>
      <c r="I565" s="126"/>
      <c r="J565" s="127"/>
      <c r="K565" s="126"/>
      <c r="L565" s="126"/>
      <c r="M565" s="126"/>
      <c r="N565" s="126"/>
      <c r="O565" s="126"/>
      <c r="P565" s="126"/>
      <c r="Q565" s="126"/>
      <c r="R565" s="126"/>
      <c r="S565" s="126"/>
      <c r="T565" s="126"/>
      <c r="U565" s="126"/>
      <c r="V565" s="126"/>
      <c r="W565" s="126"/>
      <c r="X565" s="126"/>
      <c r="Y565" s="126"/>
      <c r="Z565" s="126"/>
    </row>
    <row r="566" spans="1:26" ht="18" customHeight="1">
      <c r="A566" s="126"/>
      <c r="B566" s="126"/>
      <c r="C566" s="126"/>
      <c r="D566" s="126"/>
      <c r="E566" s="126"/>
      <c r="F566" s="126"/>
      <c r="G566" s="126"/>
      <c r="H566" s="126"/>
      <c r="I566" s="126"/>
      <c r="J566" s="127"/>
      <c r="K566" s="126"/>
      <c r="L566" s="126"/>
      <c r="M566" s="126"/>
      <c r="N566" s="126"/>
      <c r="O566" s="126"/>
      <c r="P566" s="126"/>
      <c r="Q566" s="126"/>
      <c r="R566" s="126"/>
      <c r="S566" s="126"/>
      <c r="T566" s="126"/>
      <c r="U566" s="126"/>
      <c r="V566" s="126"/>
      <c r="W566" s="126"/>
      <c r="X566" s="126"/>
      <c r="Y566" s="126"/>
      <c r="Z566" s="126"/>
    </row>
    <row r="567" spans="1:26" ht="18" customHeight="1">
      <c r="A567" s="126"/>
      <c r="B567" s="126"/>
      <c r="C567" s="126"/>
      <c r="D567" s="126"/>
      <c r="E567" s="126"/>
      <c r="F567" s="126"/>
      <c r="G567" s="126"/>
      <c r="H567" s="126"/>
      <c r="I567" s="126"/>
      <c r="J567" s="127"/>
      <c r="K567" s="126"/>
      <c r="L567" s="126"/>
      <c r="M567" s="126"/>
      <c r="N567" s="126"/>
      <c r="O567" s="126"/>
      <c r="P567" s="126"/>
      <c r="Q567" s="126"/>
      <c r="R567" s="126"/>
      <c r="S567" s="126"/>
      <c r="T567" s="126"/>
      <c r="U567" s="126"/>
      <c r="V567" s="126"/>
      <c r="W567" s="126"/>
      <c r="X567" s="126"/>
      <c r="Y567" s="126"/>
      <c r="Z567" s="126"/>
    </row>
    <row r="568" spans="1:26" ht="18" customHeight="1">
      <c r="A568" s="126"/>
      <c r="B568" s="126"/>
      <c r="C568" s="126"/>
      <c r="D568" s="126"/>
      <c r="E568" s="126"/>
      <c r="F568" s="126"/>
      <c r="G568" s="126"/>
      <c r="H568" s="126"/>
      <c r="I568" s="126"/>
      <c r="J568" s="127"/>
      <c r="K568" s="126"/>
      <c r="L568" s="126"/>
      <c r="M568" s="126"/>
      <c r="N568" s="126"/>
      <c r="O568" s="126"/>
      <c r="P568" s="126"/>
      <c r="Q568" s="126"/>
      <c r="R568" s="126"/>
      <c r="S568" s="126"/>
      <c r="T568" s="126"/>
      <c r="U568" s="126"/>
      <c r="V568" s="126"/>
      <c r="W568" s="126"/>
      <c r="X568" s="126"/>
      <c r="Y568" s="126"/>
      <c r="Z568" s="126"/>
    </row>
    <row r="569" spans="1:26" ht="18" customHeight="1">
      <c r="A569" s="126"/>
      <c r="B569" s="126"/>
      <c r="C569" s="126"/>
      <c r="D569" s="126"/>
      <c r="E569" s="126"/>
      <c r="F569" s="126"/>
      <c r="G569" s="126"/>
      <c r="H569" s="126"/>
      <c r="I569" s="126"/>
      <c r="J569" s="127"/>
      <c r="K569" s="126"/>
      <c r="L569" s="126"/>
      <c r="M569" s="126"/>
      <c r="N569" s="126"/>
      <c r="O569" s="126"/>
      <c r="P569" s="126"/>
      <c r="Q569" s="126"/>
      <c r="R569" s="126"/>
      <c r="S569" s="126"/>
      <c r="T569" s="126"/>
      <c r="U569" s="126"/>
      <c r="V569" s="126"/>
      <c r="W569" s="126"/>
      <c r="X569" s="126"/>
      <c r="Y569" s="126"/>
      <c r="Z569" s="126"/>
    </row>
    <row r="570" spans="1:26" ht="18" customHeight="1">
      <c r="A570" s="126"/>
      <c r="B570" s="126"/>
      <c r="C570" s="126"/>
      <c r="D570" s="126"/>
      <c r="E570" s="126"/>
      <c r="F570" s="126"/>
      <c r="G570" s="126"/>
      <c r="H570" s="126"/>
      <c r="I570" s="126"/>
      <c r="J570" s="127"/>
      <c r="K570" s="126"/>
      <c r="L570" s="126"/>
      <c r="M570" s="126"/>
      <c r="N570" s="126"/>
      <c r="O570" s="126"/>
      <c r="P570" s="126"/>
      <c r="Q570" s="126"/>
      <c r="R570" s="126"/>
      <c r="S570" s="126"/>
      <c r="T570" s="126"/>
      <c r="U570" s="126"/>
      <c r="V570" s="126"/>
      <c r="W570" s="126"/>
      <c r="X570" s="126"/>
      <c r="Y570" s="126"/>
      <c r="Z570" s="126"/>
    </row>
    <row r="571" spans="1:26" ht="18" customHeight="1">
      <c r="A571" s="126"/>
      <c r="B571" s="126"/>
      <c r="C571" s="126"/>
      <c r="D571" s="126"/>
      <c r="E571" s="126"/>
      <c r="F571" s="126"/>
      <c r="G571" s="126"/>
      <c r="H571" s="126"/>
      <c r="I571" s="126"/>
      <c r="J571" s="127"/>
      <c r="K571" s="126"/>
      <c r="L571" s="126"/>
      <c r="M571" s="126"/>
      <c r="N571" s="126"/>
      <c r="O571" s="126"/>
      <c r="P571" s="126"/>
      <c r="Q571" s="126"/>
      <c r="R571" s="126"/>
      <c r="S571" s="126"/>
      <c r="T571" s="126"/>
      <c r="U571" s="126"/>
      <c r="V571" s="126"/>
      <c r="W571" s="126"/>
      <c r="X571" s="126"/>
      <c r="Y571" s="126"/>
      <c r="Z571" s="126"/>
    </row>
    <row r="572" spans="1:26" ht="18" customHeight="1">
      <c r="A572" s="126"/>
      <c r="B572" s="126"/>
      <c r="C572" s="126"/>
      <c r="D572" s="126"/>
      <c r="E572" s="126"/>
      <c r="F572" s="126"/>
      <c r="G572" s="126"/>
      <c r="H572" s="126"/>
      <c r="I572" s="126"/>
      <c r="J572" s="127"/>
      <c r="K572" s="126"/>
      <c r="L572" s="126"/>
      <c r="M572" s="126"/>
      <c r="N572" s="126"/>
      <c r="O572" s="126"/>
      <c r="P572" s="126"/>
      <c r="Q572" s="126"/>
      <c r="R572" s="126"/>
      <c r="S572" s="126"/>
      <c r="T572" s="126"/>
      <c r="U572" s="126"/>
      <c r="V572" s="126"/>
      <c r="W572" s="126"/>
      <c r="X572" s="126"/>
      <c r="Y572" s="126"/>
      <c r="Z572" s="126"/>
    </row>
    <row r="573" spans="1:26" ht="18" customHeight="1">
      <c r="A573" s="126"/>
      <c r="B573" s="126"/>
      <c r="C573" s="126"/>
      <c r="D573" s="126"/>
      <c r="E573" s="126"/>
      <c r="F573" s="126"/>
      <c r="G573" s="126"/>
      <c r="H573" s="126"/>
      <c r="I573" s="126"/>
      <c r="J573" s="127"/>
      <c r="K573" s="126"/>
      <c r="L573" s="126"/>
      <c r="M573" s="126"/>
      <c r="N573" s="126"/>
      <c r="O573" s="126"/>
      <c r="P573" s="126"/>
      <c r="Q573" s="126"/>
      <c r="R573" s="126"/>
      <c r="S573" s="126"/>
      <c r="T573" s="126"/>
      <c r="U573" s="126"/>
      <c r="V573" s="126"/>
      <c r="W573" s="126"/>
      <c r="X573" s="126"/>
      <c r="Y573" s="126"/>
      <c r="Z573" s="126"/>
    </row>
    <row r="574" spans="1:26" ht="18" customHeight="1">
      <c r="A574" s="126"/>
      <c r="B574" s="126"/>
      <c r="C574" s="126"/>
      <c r="D574" s="126"/>
      <c r="E574" s="126"/>
      <c r="F574" s="126"/>
      <c r="G574" s="126"/>
      <c r="H574" s="126"/>
      <c r="I574" s="126"/>
      <c r="J574" s="127"/>
      <c r="K574" s="126"/>
      <c r="L574" s="126"/>
      <c r="M574" s="126"/>
      <c r="N574" s="126"/>
      <c r="O574" s="126"/>
      <c r="P574" s="126"/>
      <c r="Q574" s="126"/>
      <c r="R574" s="126"/>
      <c r="S574" s="126"/>
      <c r="T574" s="126"/>
      <c r="U574" s="126"/>
      <c r="V574" s="126"/>
      <c r="W574" s="126"/>
      <c r="X574" s="126"/>
      <c r="Y574" s="126"/>
      <c r="Z574" s="126"/>
    </row>
    <row r="575" spans="1:26" ht="18" customHeight="1">
      <c r="A575" s="126"/>
      <c r="B575" s="126"/>
      <c r="C575" s="126"/>
      <c r="D575" s="126"/>
      <c r="E575" s="126"/>
      <c r="F575" s="126"/>
      <c r="G575" s="126"/>
      <c r="H575" s="126"/>
      <c r="I575" s="126"/>
      <c r="J575" s="127"/>
      <c r="K575" s="126"/>
      <c r="L575" s="126"/>
      <c r="M575" s="126"/>
      <c r="N575" s="126"/>
      <c r="O575" s="126"/>
      <c r="P575" s="126"/>
      <c r="Q575" s="126"/>
      <c r="R575" s="126"/>
      <c r="S575" s="126"/>
      <c r="T575" s="126"/>
      <c r="U575" s="126"/>
      <c r="V575" s="126"/>
      <c r="W575" s="126"/>
      <c r="X575" s="126"/>
      <c r="Y575" s="126"/>
      <c r="Z575" s="126"/>
    </row>
    <row r="576" spans="1:26" ht="18" customHeight="1">
      <c r="A576" s="126"/>
      <c r="B576" s="126"/>
      <c r="C576" s="126"/>
      <c r="D576" s="126"/>
      <c r="E576" s="126"/>
      <c r="F576" s="126"/>
      <c r="G576" s="126"/>
      <c r="H576" s="126"/>
      <c r="I576" s="126"/>
      <c r="J576" s="127"/>
      <c r="K576" s="126"/>
      <c r="L576" s="126"/>
      <c r="M576" s="126"/>
      <c r="N576" s="126"/>
      <c r="O576" s="126"/>
      <c r="P576" s="126"/>
      <c r="Q576" s="126"/>
      <c r="R576" s="126"/>
      <c r="S576" s="126"/>
      <c r="T576" s="126"/>
      <c r="U576" s="126"/>
      <c r="V576" s="126"/>
      <c r="W576" s="126"/>
      <c r="X576" s="126"/>
      <c r="Y576" s="126"/>
      <c r="Z576" s="126"/>
    </row>
    <row r="577" spans="1:26" ht="18" customHeight="1">
      <c r="A577" s="126"/>
      <c r="B577" s="126"/>
      <c r="C577" s="126"/>
      <c r="D577" s="126"/>
      <c r="E577" s="126"/>
      <c r="F577" s="126"/>
      <c r="G577" s="126"/>
      <c r="H577" s="126"/>
      <c r="I577" s="126"/>
      <c r="J577" s="127"/>
      <c r="K577" s="126"/>
      <c r="L577" s="126"/>
      <c r="M577" s="126"/>
      <c r="N577" s="126"/>
      <c r="O577" s="126"/>
      <c r="P577" s="126"/>
      <c r="Q577" s="126"/>
      <c r="R577" s="126"/>
      <c r="S577" s="126"/>
      <c r="T577" s="126"/>
      <c r="U577" s="126"/>
      <c r="V577" s="126"/>
      <c r="W577" s="126"/>
      <c r="X577" s="126"/>
      <c r="Y577" s="126"/>
      <c r="Z577" s="126"/>
    </row>
    <row r="578" spans="1:26" ht="18" customHeight="1">
      <c r="A578" s="126"/>
      <c r="B578" s="126"/>
      <c r="C578" s="126"/>
      <c r="D578" s="126"/>
      <c r="E578" s="126"/>
      <c r="F578" s="126"/>
      <c r="G578" s="126"/>
      <c r="H578" s="126"/>
      <c r="I578" s="126"/>
      <c r="J578" s="127"/>
      <c r="K578" s="126"/>
      <c r="L578" s="126"/>
      <c r="M578" s="126"/>
      <c r="N578" s="126"/>
      <c r="O578" s="126"/>
      <c r="P578" s="126"/>
      <c r="Q578" s="126"/>
      <c r="R578" s="126"/>
      <c r="S578" s="126"/>
      <c r="T578" s="126"/>
      <c r="U578" s="126"/>
      <c r="V578" s="126"/>
      <c r="W578" s="126"/>
      <c r="X578" s="126"/>
      <c r="Y578" s="126"/>
      <c r="Z578" s="126"/>
    </row>
    <row r="579" spans="1:26" ht="18" customHeight="1">
      <c r="A579" s="126"/>
      <c r="B579" s="126"/>
      <c r="C579" s="126"/>
      <c r="D579" s="126"/>
      <c r="E579" s="126"/>
      <c r="F579" s="126"/>
      <c r="G579" s="126"/>
      <c r="H579" s="126"/>
      <c r="I579" s="126"/>
      <c r="J579" s="127"/>
      <c r="K579" s="126"/>
      <c r="L579" s="126"/>
      <c r="M579" s="126"/>
      <c r="N579" s="126"/>
      <c r="O579" s="126"/>
      <c r="P579" s="126"/>
      <c r="Q579" s="126"/>
      <c r="R579" s="126"/>
      <c r="S579" s="126"/>
      <c r="T579" s="126"/>
      <c r="U579" s="126"/>
      <c r="V579" s="126"/>
      <c r="W579" s="126"/>
      <c r="X579" s="126"/>
      <c r="Y579" s="126"/>
      <c r="Z579" s="126"/>
    </row>
    <row r="580" spans="1:26" ht="18" customHeight="1">
      <c r="A580" s="126"/>
      <c r="B580" s="126"/>
      <c r="C580" s="126"/>
      <c r="D580" s="126"/>
      <c r="E580" s="126"/>
      <c r="F580" s="126"/>
      <c r="G580" s="126"/>
      <c r="H580" s="126"/>
      <c r="I580" s="126"/>
      <c r="J580" s="127"/>
      <c r="K580" s="126"/>
      <c r="L580" s="126"/>
      <c r="M580" s="126"/>
      <c r="N580" s="126"/>
      <c r="O580" s="126"/>
      <c r="P580" s="126"/>
      <c r="Q580" s="126"/>
      <c r="R580" s="126"/>
      <c r="S580" s="126"/>
      <c r="T580" s="126"/>
      <c r="U580" s="126"/>
      <c r="V580" s="126"/>
      <c r="W580" s="126"/>
      <c r="X580" s="126"/>
      <c r="Y580" s="126"/>
      <c r="Z580" s="126"/>
    </row>
    <row r="581" spans="1:26" ht="18" customHeight="1">
      <c r="A581" s="126"/>
      <c r="B581" s="126"/>
      <c r="C581" s="126"/>
      <c r="D581" s="126"/>
      <c r="E581" s="126"/>
      <c r="F581" s="126"/>
      <c r="G581" s="126"/>
      <c r="H581" s="126"/>
      <c r="I581" s="126"/>
      <c r="J581" s="127"/>
      <c r="K581" s="126"/>
      <c r="L581" s="126"/>
      <c r="M581" s="126"/>
      <c r="N581" s="126"/>
      <c r="O581" s="126"/>
      <c r="P581" s="126"/>
      <c r="Q581" s="126"/>
      <c r="R581" s="126"/>
      <c r="S581" s="126"/>
      <c r="T581" s="126"/>
      <c r="U581" s="126"/>
      <c r="V581" s="126"/>
      <c r="W581" s="126"/>
      <c r="X581" s="126"/>
      <c r="Y581" s="126"/>
      <c r="Z581" s="126"/>
    </row>
    <row r="582" spans="1:26" ht="18" customHeight="1">
      <c r="A582" s="126"/>
      <c r="B582" s="126"/>
      <c r="C582" s="126"/>
      <c r="D582" s="126"/>
      <c r="E582" s="126"/>
      <c r="F582" s="126"/>
      <c r="G582" s="126"/>
      <c r="H582" s="126"/>
      <c r="I582" s="126"/>
      <c r="J582" s="127"/>
      <c r="K582" s="126"/>
      <c r="L582" s="126"/>
      <c r="M582" s="126"/>
      <c r="N582" s="126"/>
      <c r="O582" s="126"/>
      <c r="P582" s="126"/>
      <c r="Q582" s="126"/>
      <c r="R582" s="126"/>
      <c r="S582" s="126"/>
      <c r="T582" s="126"/>
      <c r="U582" s="126"/>
      <c r="V582" s="126"/>
      <c r="W582" s="126"/>
      <c r="X582" s="126"/>
      <c r="Y582" s="126"/>
      <c r="Z582" s="126"/>
    </row>
    <row r="583" spans="1:26" ht="18" customHeight="1">
      <c r="A583" s="126"/>
      <c r="B583" s="126"/>
      <c r="C583" s="126"/>
      <c r="D583" s="126"/>
      <c r="E583" s="126"/>
      <c r="F583" s="126"/>
      <c r="G583" s="126"/>
      <c r="H583" s="126"/>
      <c r="I583" s="126"/>
      <c r="J583" s="127"/>
      <c r="K583" s="126"/>
      <c r="L583" s="126"/>
      <c r="M583" s="126"/>
      <c r="N583" s="126"/>
      <c r="O583" s="126"/>
      <c r="P583" s="126"/>
      <c r="Q583" s="126"/>
      <c r="R583" s="126"/>
      <c r="S583" s="126"/>
      <c r="T583" s="126"/>
      <c r="U583" s="126"/>
      <c r="V583" s="126"/>
      <c r="W583" s="126"/>
      <c r="X583" s="126"/>
      <c r="Y583" s="126"/>
      <c r="Z583" s="126"/>
    </row>
    <row r="584" spans="1:26" ht="18" customHeight="1">
      <c r="A584" s="126"/>
      <c r="B584" s="126"/>
      <c r="C584" s="126"/>
      <c r="D584" s="126"/>
      <c r="E584" s="126"/>
      <c r="F584" s="126"/>
      <c r="G584" s="126"/>
      <c r="H584" s="126"/>
      <c r="I584" s="126"/>
      <c r="J584" s="127"/>
      <c r="K584" s="126"/>
      <c r="L584" s="126"/>
      <c r="M584" s="126"/>
      <c r="N584" s="126"/>
      <c r="O584" s="126"/>
      <c r="P584" s="126"/>
      <c r="Q584" s="126"/>
      <c r="R584" s="126"/>
      <c r="S584" s="126"/>
      <c r="T584" s="126"/>
      <c r="U584" s="126"/>
      <c r="V584" s="126"/>
      <c r="W584" s="126"/>
      <c r="X584" s="126"/>
      <c r="Y584" s="126"/>
      <c r="Z584" s="126"/>
    </row>
    <row r="585" spans="1:26" ht="18" customHeight="1">
      <c r="A585" s="126"/>
      <c r="B585" s="126"/>
      <c r="C585" s="126"/>
      <c r="D585" s="126"/>
      <c r="E585" s="126"/>
      <c r="F585" s="126"/>
      <c r="G585" s="126"/>
      <c r="H585" s="126"/>
      <c r="I585" s="126"/>
      <c r="J585" s="127"/>
      <c r="K585" s="126"/>
      <c r="L585" s="126"/>
      <c r="M585" s="126"/>
      <c r="N585" s="126"/>
      <c r="O585" s="126"/>
      <c r="P585" s="126"/>
      <c r="Q585" s="126"/>
      <c r="R585" s="126"/>
      <c r="S585" s="126"/>
      <c r="T585" s="126"/>
      <c r="U585" s="126"/>
      <c r="V585" s="126"/>
      <c r="W585" s="126"/>
      <c r="X585" s="126"/>
      <c r="Y585" s="126"/>
      <c r="Z585" s="126"/>
    </row>
    <row r="586" spans="1:26" ht="18" customHeight="1">
      <c r="A586" s="126"/>
      <c r="B586" s="126"/>
      <c r="C586" s="126"/>
      <c r="D586" s="126"/>
      <c r="E586" s="126"/>
      <c r="F586" s="126"/>
      <c r="G586" s="126"/>
      <c r="H586" s="126"/>
      <c r="I586" s="126"/>
      <c r="J586" s="127"/>
      <c r="K586" s="126"/>
      <c r="L586" s="126"/>
      <c r="M586" s="126"/>
      <c r="N586" s="126"/>
      <c r="O586" s="126"/>
      <c r="P586" s="126"/>
      <c r="Q586" s="126"/>
      <c r="R586" s="126"/>
      <c r="S586" s="126"/>
      <c r="T586" s="126"/>
      <c r="U586" s="126"/>
      <c r="V586" s="126"/>
      <c r="W586" s="126"/>
      <c r="X586" s="126"/>
      <c r="Y586" s="126"/>
      <c r="Z586" s="126"/>
    </row>
    <row r="587" spans="1:26" ht="18" customHeight="1">
      <c r="A587" s="126"/>
      <c r="B587" s="126"/>
      <c r="C587" s="126"/>
      <c r="D587" s="126"/>
      <c r="E587" s="126"/>
      <c r="F587" s="126"/>
      <c r="G587" s="126"/>
      <c r="H587" s="126"/>
      <c r="I587" s="126"/>
      <c r="J587" s="127"/>
      <c r="K587" s="126"/>
      <c r="L587" s="126"/>
      <c r="M587" s="126"/>
      <c r="N587" s="126"/>
      <c r="O587" s="126"/>
      <c r="P587" s="126"/>
      <c r="Q587" s="126"/>
      <c r="R587" s="126"/>
      <c r="S587" s="126"/>
      <c r="T587" s="126"/>
      <c r="U587" s="126"/>
      <c r="V587" s="126"/>
      <c r="W587" s="126"/>
      <c r="X587" s="126"/>
      <c r="Y587" s="126"/>
      <c r="Z587" s="126"/>
    </row>
    <row r="588" spans="1:26" ht="18" customHeight="1">
      <c r="A588" s="126"/>
      <c r="B588" s="126"/>
      <c r="C588" s="126"/>
      <c r="D588" s="126"/>
      <c r="E588" s="126"/>
      <c r="F588" s="126"/>
      <c r="G588" s="126"/>
      <c r="H588" s="126"/>
      <c r="I588" s="126"/>
      <c r="J588" s="127"/>
      <c r="K588" s="126"/>
      <c r="L588" s="126"/>
      <c r="M588" s="126"/>
      <c r="N588" s="126"/>
      <c r="O588" s="126"/>
      <c r="P588" s="126"/>
      <c r="Q588" s="126"/>
      <c r="R588" s="126"/>
      <c r="S588" s="126"/>
      <c r="T588" s="126"/>
      <c r="U588" s="126"/>
      <c r="V588" s="126"/>
      <c r="W588" s="126"/>
      <c r="X588" s="126"/>
      <c r="Y588" s="126"/>
      <c r="Z588" s="126"/>
    </row>
    <row r="589" spans="1:26" ht="18" customHeight="1">
      <c r="A589" s="126"/>
      <c r="B589" s="126"/>
      <c r="C589" s="126"/>
      <c r="D589" s="126"/>
      <c r="E589" s="126"/>
      <c r="F589" s="126"/>
      <c r="G589" s="126"/>
      <c r="H589" s="126"/>
      <c r="I589" s="126"/>
      <c r="J589" s="127"/>
      <c r="K589" s="126"/>
      <c r="L589" s="126"/>
      <c r="M589" s="126"/>
      <c r="N589" s="126"/>
      <c r="O589" s="126"/>
      <c r="P589" s="126"/>
      <c r="Q589" s="126"/>
      <c r="R589" s="126"/>
      <c r="S589" s="126"/>
      <c r="T589" s="126"/>
      <c r="U589" s="126"/>
      <c r="V589" s="126"/>
      <c r="W589" s="126"/>
      <c r="X589" s="126"/>
      <c r="Y589" s="126"/>
      <c r="Z589" s="126"/>
    </row>
    <row r="590" spans="1:26" ht="18" customHeight="1">
      <c r="A590" s="126"/>
      <c r="B590" s="126"/>
      <c r="C590" s="126"/>
      <c r="D590" s="126"/>
      <c r="E590" s="126"/>
      <c r="F590" s="126"/>
      <c r="G590" s="126"/>
      <c r="H590" s="126"/>
      <c r="I590" s="126"/>
      <c r="J590" s="127"/>
      <c r="K590" s="126"/>
      <c r="L590" s="126"/>
      <c r="M590" s="126"/>
      <c r="N590" s="126"/>
      <c r="O590" s="126"/>
      <c r="P590" s="126"/>
      <c r="Q590" s="126"/>
      <c r="R590" s="126"/>
      <c r="S590" s="126"/>
      <c r="T590" s="126"/>
      <c r="U590" s="126"/>
      <c r="V590" s="126"/>
      <c r="W590" s="126"/>
      <c r="X590" s="126"/>
      <c r="Y590" s="126"/>
      <c r="Z590" s="126"/>
    </row>
    <row r="591" spans="1:26" ht="18" customHeight="1">
      <c r="A591" s="126"/>
      <c r="B591" s="126"/>
      <c r="C591" s="126"/>
      <c r="D591" s="126"/>
      <c r="E591" s="126"/>
      <c r="F591" s="126"/>
      <c r="G591" s="126"/>
      <c r="H591" s="126"/>
      <c r="I591" s="126"/>
      <c r="J591" s="127"/>
      <c r="K591" s="126"/>
      <c r="L591" s="126"/>
      <c r="M591" s="126"/>
      <c r="N591" s="126"/>
      <c r="O591" s="126"/>
      <c r="P591" s="126"/>
      <c r="Q591" s="126"/>
      <c r="R591" s="126"/>
      <c r="S591" s="126"/>
      <c r="T591" s="126"/>
      <c r="U591" s="126"/>
      <c r="V591" s="126"/>
      <c r="W591" s="126"/>
      <c r="X591" s="126"/>
      <c r="Y591" s="126"/>
      <c r="Z591" s="126"/>
    </row>
    <row r="592" spans="1:26" ht="18" customHeight="1">
      <c r="A592" s="126"/>
      <c r="B592" s="126"/>
      <c r="C592" s="126"/>
      <c r="D592" s="126"/>
      <c r="E592" s="126"/>
      <c r="F592" s="126"/>
      <c r="G592" s="126"/>
      <c r="H592" s="126"/>
      <c r="I592" s="126"/>
      <c r="J592" s="127"/>
      <c r="K592" s="126"/>
      <c r="L592" s="126"/>
      <c r="M592" s="126"/>
      <c r="N592" s="126"/>
      <c r="O592" s="126"/>
      <c r="P592" s="126"/>
      <c r="Q592" s="126"/>
      <c r="R592" s="126"/>
      <c r="S592" s="126"/>
      <c r="T592" s="126"/>
      <c r="U592" s="126"/>
      <c r="V592" s="126"/>
      <c r="W592" s="126"/>
      <c r="X592" s="126"/>
      <c r="Y592" s="126"/>
      <c r="Z592" s="126"/>
    </row>
    <row r="593" spans="1:26" ht="18" customHeight="1">
      <c r="A593" s="126"/>
      <c r="B593" s="126"/>
      <c r="C593" s="126"/>
      <c r="D593" s="126"/>
      <c r="E593" s="126"/>
      <c r="F593" s="126"/>
      <c r="G593" s="126"/>
      <c r="H593" s="126"/>
      <c r="I593" s="126"/>
      <c r="J593" s="127"/>
      <c r="K593" s="126"/>
      <c r="L593" s="126"/>
      <c r="M593" s="126"/>
      <c r="N593" s="126"/>
      <c r="O593" s="126"/>
      <c r="P593" s="126"/>
      <c r="Q593" s="126"/>
      <c r="R593" s="126"/>
      <c r="S593" s="126"/>
      <c r="T593" s="126"/>
      <c r="U593" s="126"/>
      <c r="V593" s="126"/>
      <c r="W593" s="126"/>
      <c r="X593" s="126"/>
      <c r="Y593" s="126"/>
      <c r="Z593" s="126"/>
    </row>
    <row r="594" spans="1:26" ht="18" customHeight="1">
      <c r="A594" s="126"/>
      <c r="B594" s="126"/>
      <c r="C594" s="126"/>
      <c r="D594" s="126"/>
      <c r="E594" s="126"/>
      <c r="F594" s="126"/>
      <c r="G594" s="126"/>
      <c r="H594" s="126"/>
      <c r="I594" s="126"/>
      <c r="J594" s="127"/>
      <c r="K594" s="126"/>
      <c r="L594" s="126"/>
      <c r="M594" s="126"/>
      <c r="N594" s="126"/>
      <c r="O594" s="126"/>
      <c r="P594" s="126"/>
      <c r="Q594" s="126"/>
      <c r="R594" s="126"/>
      <c r="S594" s="126"/>
      <c r="T594" s="126"/>
      <c r="U594" s="126"/>
      <c r="V594" s="126"/>
      <c r="W594" s="126"/>
      <c r="X594" s="126"/>
      <c r="Y594" s="126"/>
      <c r="Z594" s="126"/>
    </row>
    <row r="595" spans="1:26" ht="18" customHeight="1">
      <c r="A595" s="126"/>
      <c r="B595" s="126"/>
      <c r="C595" s="126"/>
      <c r="D595" s="126"/>
      <c r="E595" s="126"/>
      <c r="F595" s="126"/>
      <c r="G595" s="126"/>
      <c r="H595" s="126"/>
      <c r="I595" s="126"/>
      <c r="J595" s="127"/>
      <c r="K595" s="126"/>
      <c r="L595" s="126"/>
      <c r="M595" s="126"/>
      <c r="N595" s="126"/>
      <c r="O595" s="126"/>
      <c r="P595" s="126"/>
      <c r="Q595" s="126"/>
      <c r="R595" s="126"/>
      <c r="S595" s="126"/>
      <c r="T595" s="126"/>
      <c r="U595" s="126"/>
      <c r="V595" s="126"/>
      <c r="W595" s="126"/>
      <c r="X595" s="126"/>
      <c r="Y595" s="126"/>
      <c r="Z595" s="126"/>
    </row>
    <row r="596" spans="1:26" ht="18" customHeight="1">
      <c r="A596" s="126"/>
      <c r="B596" s="126"/>
      <c r="C596" s="126"/>
      <c r="D596" s="126"/>
      <c r="E596" s="126"/>
      <c r="F596" s="126"/>
      <c r="G596" s="126"/>
      <c r="H596" s="126"/>
      <c r="I596" s="126"/>
      <c r="J596" s="127"/>
      <c r="K596" s="126"/>
      <c r="L596" s="126"/>
      <c r="M596" s="126"/>
      <c r="N596" s="126"/>
      <c r="O596" s="126"/>
      <c r="P596" s="126"/>
      <c r="Q596" s="126"/>
      <c r="R596" s="126"/>
      <c r="S596" s="126"/>
      <c r="T596" s="126"/>
      <c r="U596" s="126"/>
      <c r="V596" s="126"/>
      <c r="W596" s="126"/>
      <c r="X596" s="126"/>
      <c r="Y596" s="126"/>
      <c r="Z596" s="126"/>
    </row>
    <row r="597" spans="1:26" ht="18" customHeight="1">
      <c r="A597" s="126"/>
      <c r="B597" s="126"/>
      <c r="C597" s="126"/>
      <c r="D597" s="126"/>
      <c r="E597" s="126"/>
      <c r="F597" s="126"/>
      <c r="G597" s="126"/>
      <c r="H597" s="126"/>
      <c r="I597" s="126"/>
      <c r="J597" s="127"/>
      <c r="K597" s="126"/>
      <c r="L597" s="126"/>
      <c r="M597" s="126"/>
      <c r="N597" s="126"/>
      <c r="O597" s="126"/>
      <c r="P597" s="126"/>
      <c r="Q597" s="126"/>
      <c r="R597" s="126"/>
      <c r="S597" s="126"/>
      <c r="T597" s="126"/>
      <c r="U597" s="126"/>
      <c r="V597" s="126"/>
      <c r="W597" s="126"/>
      <c r="X597" s="126"/>
      <c r="Y597" s="126"/>
      <c r="Z597" s="126"/>
    </row>
    <row r="598" spans="1:26" ht="18" customHeight="1">
      <c r="A598" s="126"/>
      <c r="B598" s="126"/>
      <c r="C598" s="126"/>
      <c r="D598" s="126"/>
      <c r="E598" s="126"/>
      <c r="F598" s="126"/>
      <c r="G598" s="126"/>
      <c r="H598" s="126"/>
      <c r="I598" s="126"/>
      <c r="J598" s="127"/>
      <c r="K598" s="126"/>
      <c r="L598" s="126"/>
      <c r="M598" s="126"/>
      <c r="N598" s="126"/>
      <c r="O598" s="126"/>
      <c r="P598" s="126"/>
      <c r="Q598" s="126"/>
      <c r="R598" s="126"/>
      <c r="S598" s="126"/>
      <c r="T598" s="126"/>
      <c r="U598" s="126"/>
      <c r="V598" s="126"/>
      <c r="W598" s="126"/>
      <c r="X598" s="126"/>
      <c r="Y598" s="126"/>
      <c r="Z598" s="126"/>
    </row>
    <row r="599" spans="1:26" ht="18" customHeight="1">
      <c r="A599" s="126"/>
      <c r="B599" s="126"/>
      <c r="C599" s="126"/>
      <c r="D599" s="126"/>
      <c r="E599" s="126"/>
      <c r="F599" s="126"/>
      <c r="G599" s="126"/>
      <c r="H599" s="126"/>
      <c r="I599" s="126"/>
      <c r="J599" s="127"/>
      <c r="K599" s="126"/>
      <c r="L599" s="126"/>
      <c r="M599" s="126"/>
      <c r="N599" s="126"/>
      <c r="O599" s="126"/>
      <c r="P599" s="126"/>
      <c r="Q599" s="126"/>
      <c r="R599" s="126"/>
      <c r="S599" s="126"/>
      <c r="T599" s="126"/>
      <c r="U599" s="126"/>
      <c r="V599" s="126"/>
      <c r="W599" s="126"/>
      <c r="X599" s="126"/>
      <c r="Y599" s="126"/>
      <c r="Z599" s="126"/>
    </row>
    <row r="600" spans="1:26" ht="18" customHeight="1">
      <c r="A600" s="126"/>
      <c r="B600" s="126"/>
      <c r="C600" s="126"/>
      <c r="D600" s="126"/>
      <c r="E600" s="126"/>
      <c r="F600" s="126"/>
      <c r="G600" s="126"/>
      <c r="H600" s="126"/>
      <c r="I600" s="126"/>
      <c r="J600" s="127"/>
      <c r="K600" s="126"/>
      <c r="L600" s="126"/>
      <c r="M600" s="126"/>
      <c r="N600" s="126"/>
      <c r="O600" s="126"/>
      <c r="P600" s="126"/>
      <c r="Q600" s="126"/>
      <c r="R600" s="126"/>
      <c r="S600" s="126"/>
      <c r="T600" s="126"/>
      <c r="U600" s="126"/>
      <c r="V600" s="126"/>
      <c r="W600" s="126"/>
      <c r="X600" s="126"/>
      <c r="Y600" s="126"/>
      <c r="Z600" s="126"/>
    </row>
    <row r="601" spans="1:26" ht="18" customHeight="1">
      <c r="A601" s="126"/>
      <c r="B601" s="126"/>
      <c r="C601" s="126"/>
      <c r="D601" s="126"/>
      <c r="E601" s="126"/>
      <c r="F601" s="126"/>
      <c r="G601" s="126"/>
      <c r="H601" s="126"/>
      <c r="I601" s="126"/>
      <c r="J601" s="127"/>
      <c r="K601" s="126"/>
      <c r="L601" s="126"/>
      <c r="M601" s="126"/>
      <c r="N601" s="126"/>
      <c r="O601" s="126"/>
      <c r="P601" s="126"/>
      <c r="Q601" s="126"/>
      <c r="R601" s="126"/>
      <c r="S601" s="126"/>
      <c r="T601" s="126"/>
      <c r="U601" s="126"/>
      <c r="V601" s="126"/>
      <c r="W601" s="126"/>
      <c r="X601" s="126"/>
      <c r="Y601" s="126"/>
      <c r="Z601" s="126"/>
    </row>
    <row r="602" spans="1:26" ht="18" customHeight="1">
      <c r="A602" s="126"/>
      <c r="B602" s="126"/>
      <c r="C602" s="126"/>
      <c r="D602" s="126"/>
      <c r="E602" s="126"/>
      <c r="F602" s="126"/>
      <c r="G602" s="126"/>
      <c r="H602" s="126"/>
      <c r="I602" s="126"/>
      <c r="J602" s="127"/>
      <c r="K602" s="126"/>
      <c r="L602" s="126"/>
      <c r="M602" s="126"/>
      <c r="N602" s="126"/>
      <c r="O602" s="126"/>
      <c r="P602" s="126"/>
      <c r="Q602" s="126"/>
      <c r="R602" s="126"/>
      <c r="S602" s="126"/>
      <c r="T602" s="126"/>
      <c r="U602" s="126"/>
      <c r="V602" s="126"/>
      <c r="W602" s="126"/>
      <c r="X602" s="126"/>
      <c r="Y602" s="126"/>
      <c r="Z602" s="126"/>
    </row>
    <row r="603" spans="1:26" ht="18" customHeight="1">
      <c r="A603" s="126"/>
      <c r="B603" s="126"/>
      <c r="C603" s="126"/>
      <c r="D603" s="126"/>
      <c r="E603" s="126"/>
      <c r="F603" s="126"/>
      <c r="G603" s="126"/>
      <c r="H603" s="126"/>
      <c r="I603" s="126"/>
      <c r="J603" s="127"/>
      <c r="K603" s="126"/>
      <c r="L603" s="126"/>
      <c r="M603" s="126"/>
      <c r="N603" s="126"/>
      <c r="O603" s="126"/>
      <c r="P603" s="126"/>
      <c r="Q603" s="126"/>
      <c r="R603" s="126"/>
      <c r="S603" s="126"/>
      <c r="T603" s="126"/>
      <c r="U603" s="126"/>
      <c r="V603" s="126"/>
      <c r="W603" s="126"/>
      <c r="X603" s="126"/>
      <c r="Y603" s="126"/>
      <c r="Z603" s="126"/>
    </row>
    <row r="604" spans="1:26" ht="18" customHeight="1">
      <c r="A604" s="126"/>
      <c r="B604" s="126"/>
      <c r="C604" s="126"/>
      <c r="D604" s="126"/>
      <c r="E604" s="126"/>
      <c r="F604" s="126"/>
      <c r="G604" s="126"/>
      <c r="H604" s="126"/>
      <c r="I604" s="126"/>
      <c r="J604" s="127"/>
      <c r="K604" s="126"/>
      <c r="L604" s="126"/>
      <c r="M604" s="126"/>
      <c r="N604" s="126"/>
      <c r="O604" s="126"/>
      <c r="P604" s="126"/>
      <c r="Q604" s="126"/>
      <c r="R604" s="126"/>
      <c r="S604" s="126"/>
      <c r="T604" s="126"/>
      <c r="U604" s="126"/>
      <c r="V604" s="126"/>
      <c r="W604" s="126"/>
      <c r="X604" s="126"/>
      <c r="Y604" s="126"/>
      <c r="Z604" s="126"/>
    </row>
    <row r="605" spans="1:26" ht="18" customHeight="1">
      <c r="A605" s="126"/>
      <c r="B605" s="126"/>
      <c r="C605" s="126"/>
      <c r="D605" s="126"/>
      <c r="E605" s="126"/>
      <c r="F605" s="126"/>
      <c r="G605" s="126"/>
      <c r="H605" s="126"/>
      <c r="I605" s="126"/>
      <c r="J605" s="127"/>
      <c r="K605" s="126"/>
      <c r="L605" s="126"/>
      <c r="M605" s="126"/>
      <c r="N605" s="126"/>
      <c r="O605" s="126"/>
      <c r="P605" s="126"/>
      <c r="Q605" s="126"/>
      <c r="R605" s="126"/>
      <c r="S605" s="126"/>
      <c r="T605" s="126"/>
      <c r="U605" s="126"/>
      <c r="V605" s="126"/>
      <c r="W605" s="126"/>
      <c r="X605" s="126"/>
      <c r="Y605" s="126"/>
      <c r="Z605" s="126"/>
    </row>
    <row r="606" spans="1:26" ht="18" customHeight="1">
      <c r="A606" s="126"/>
      <c r="B606" s="126"/>
      <c r="C606" s="126"/>
      <c r="D606" s="126"/>
      <c r="E606" s="126"/>
      <c r="F606" s="126"/>
      <c r="G606" s="126"/>
      <c r="H606" s="126"/>
      <c r="I606" s="126"/>
      <c r="J606" s="127"/>
      <c r="K606" s="126"/>
      <c r="L606" s="126"/>
      <c r="M606" s="126"/>
      <c r="N606" s="126"/>
      <c r="O606" s="126"/>
      <c r="P606" s="126"/>
      <c r="Q606" s="126"/>
      <c r="R606" s="126"/>
      <c r="S606" s="126"/>
      <c r="T606" s="126"/>
      <c r="U606" s="126"/>
      <c r="V606" s="126"/>
      <c r="W606" s="126"/>
      <c r="X606" s="126"/>
      <c r="Y606" s="126"/>
      <c r="Z606" s="126"/>
    </row>
    <row r="607" spans="1:26" ht="18" customHeight="1">
      <c r="A607" s="126"/>
      <c r="B607" s="126"/>
      <c r="C607" s="126"/>
      <c r="D607" s="126"/>
      <c r="E607" s="126"/>
      <c r="F607" s="126"/>
      <c r="G607" s="126"/>
      <c r="H607" s="126"/>
      <c r="I607" s="126"/>
      <c r="J607" s="127"/>
      <c r="K607" s="126"/>
      <c r="L607" s="126"/>
      <c r="M607" s="126"/>
      <c r="N607" s="126"/>
      <c r="O607" s="126"/>
      <c r="P607" s="126"/>
      <c r="Q607" s="126"/>
      <c r="R607" s="126"/>
      <c r="S607" s="126"/>
      <c r="T607" s="126"/>
      <c r="U607" s="126"/>
      <c r="V607" s="126"/>
      <c r="W607" s="126"/>
      <c r="X607" s="126"/>
      <c r="Y607" s="126"/>
      <c r="Z607" s="126"/>
    </row>
    <row r="608" spans="1:26" ht="18" customHeight="1">
      <c r="A608" s="126"/>
      <c r="B608" s="126"/>
      <c r="C608" s="126"/>
      <c r="D608" s="126"/>
      <c r="E608" s="126"/>
      <c r="F608" s="126"/>
      <c r="G608" s="126"/>
      <c r="H608" s="126"/>
      <c r="I608" s="126"/>
      <c r="J608" s="127"/>
      <c r="K608" s="126"/>
      <c r="L608" s="126"/>
      <c r="M608" s="126"/>
      <c r="N608" s="126"/>
      <c r="O608" s="126"/>
      <c r="P608" s="126"/>
      <c r="Q608" s="126"/>
      <c r="R608" s="126"/>
      <c r="S608" s="126"/>
      <c r="T608" s="126"/>
      <c r="U608" s="126"/>
      <c r="V608" s="126"/>
      <c r="W608" s="126"/>
      <c r="X608" s="126"/>
      <c r="Y608" s="126"/>
      <c r="Z608" s="126"/>
    </row>
    <row r="609" spans="1:26" ht="18" customHeight="1">
      <c r="A609" s="126"/>
      <c r="B609" s="126"/>
      <c r="C609" s="126"/>
      <c r="D609" s="126"/>
      <c r="E609" s="126"/>
      <c r="F609" s="126"/>
      <c r="G609" s="126"/>
      <c r="H609" s="126"/>
      <c r="I609" s="126"/>
      <c r="J609" s="127"/>
      <c r="K609" s="126"/>
      <c r="L609" s="126"/>
      <c r="M609" s="126"/>
      <c r="N609" s="126"/>
      <c r="O609" s="126"/>
      <c r="P609" s="126"/>
      <c r="Q609" s="126"/>
      <c r="R609" s="126"/>
      <c r="S609" s="126"/>
      <c r="T609" s="126"/>
      <c r="U609" s="126"/>
      <c r="V609" s="126"/>
      <c r="W609" s="126"/>
      <c r="X609" s="126"/>
      <c r="Y609" s="126"/>
      <c r="Z609" s="126"/>
    </row>
    <row r="610" spans="1:26" ht="18" customHeight="1">
      <c r="A610" s="126"/>
      <c r="B610" s="126"/>
      <c r="C610" s="126"/>
      <c r="D610" s="126"/>
      <c r="E610" s="126"/>
      <c r="F610" s="126"/>
      <c r="G610" s="126"/>
      <c r="H610" s="126"/>
      <c r="I610" s="126"/>
      <c r="J610" s="127"/>
      <c r="K610" s="126"/>
      <c r="L610" s="126"/>
      <c r="M610" s="126"/>
      <c r="N610" s="126"/>
      <c r="O610" s="126"/>
      <c r="P610" s="126"/>
      <c r="Q610" s="126"/>
      <c r="R610" s="126"/>
      <c r="S610" s="126"/>
      <c r="T610" s="126"/>
      <c r="U610" s="126"/>
      <c r="V610" s="126"/>
      <c r="W610" s="126"/>
      <c r="X610" s="126"/>
      <c r="Y610" s="126"/>
      <c r="Z610" s="126"/>
    </row>
    <row r="611" spans="1:26" ht="18" customHeight="1">
      <c r="A611" s="126"/>
      <c r="B611" s="126"/>
      <c r="C611" s="126"/>
      <c r="D611" s="126"/>
      <c r="E611" s="126"/>
      <c r="F611" s="126"/>
      <c r="G611" s="126"/>
      <c r="H611" s="126"/>
      <c r="I611" s="126"/>
      <c r="J611" s="127"/>
      <c r="K611" s="126"/>
      <c r="L611" s="126"/>
      <c r="M611" s="126"/>
      <c r="N611" s="126"/>
      <c r="O611" s="126"/>
      <c r="P611" s="126"/>
      <c r="Q611" s="126"/>
      <c r="R611" s="126"/>
      <c r="S611" s="126"/>
      <c r="T611" s="126"/>
      <c r="U611" s="126"/>
      <c r="V611" s="126"/>
      <c r="W611" s="126"/>
      <c r="X611" s="126"/>
      <c r="Y611" s="126"/>
      <c r="Z611" s="126"/>
    </row>
    <row r="612" spans="1:26" ht="18" customHeight="1">
      <c r="A612" s="126"/>
      <c r="B612" s="126"/>
      <c r="C612" s="126"/>
      <c r="D612" s="126"/>
      <c r="E612" s="126"/>
      <c r="F612" s="126"/>
      <c r="G612" s="126"/>
      <c r="H612" s="126"/>
      <c r="I612" s="126"/>
      <c r="J612" s="127"/>
      <c r="K612" s="126"/>
      <c r="L612" s="126"/>
      <c r="M612" s="126"/>
      <c r="N612" s="126"/>
      <c r="O612" s="126"/>
      <c r="P612" s="126"/>
      <c r="Q612" s="126"/>
      <c r="R612" s="126"/>
      <c r="S612" s="126"/>
      <c r="T612" s="126"/>
      <c r="U612" s="126"/>
      <c r="V612" s="126"/>
      <c r="W612" s="126"/>
      <c r="X612" s="126"/>
      <c r="Y612" s="126"/>
      <c r="Z612" s="126"/>
    </row>
    <row r="613" spans="1:26" ht="18" customHeight="1">
      <c r="A613" s="126"/>
      <c r="B613" s="126"/>
      <c r="C613" s="126"/>
      <c r="D613" s="126"/>
      <c r="E613" s="126"/>
      <c r="F613" s="126"/>
      <c r="G613" s="126"/>
      <c r="H613" s="126"/>
      <c r="I613" s="126"/>
      <c r="J613" s="127"/>
      <c r="K613" s="126"/>
      <c r="L613" s="126"/>
      <c r="M613" s="126"/>
      <c r="N613" s="126"/>
      <c r="O613" s="126"/>
      <c r="P613" s="126"/>
      <c r="Q613" s="126"/>
      <c r="R613" s="126"/>
      <c r="S613" s="126"/>
      <c r="T613" s="126"/>
      <c r="U613" s="126"/>
      <c r="V613" s="126"/>
      <c r="W613" s="126"/>
      <c r="X613" s="126"/>
      <c r="Y613" s="126"/>
      <c r="Z613" s="126"/>
    </row>
    <row r="614" spans="1:26" ht="18" customHeight="1">
      <c r="A614" s="126"/>
      <c r="B614" s="126"/>
      <c r="C614" s="126"/>
      <c r="D614" s="126"/>
      <c r="E614" s="126"/>
      <c r="F614" s="126"/>
      <c r="G614" s="126"/>
      <c r="H614" s="126"/>
      <c r="I614" s="126"/>
      <c r="J614" s="127"/>
      <c r="K614" s="126"/>
      <c r="L614" s="126"/>
      <c r="M614" s="126"/>
      <c r="N614" s="126"/>
      <c r="O614" s="126"/>
      <c r="P614" s="126"/>
      <c r="Q614" s="126"/>
      <c r="R614" s="126"/>
      <c r="S614" s="126"/>
      <c r="T614" s="126"/>
      <c r="U614" s="126"/>
      <c r="V614" s="126"/>
      <c r="W614" s="126"/>
      <c r="X614" s="126"/>
      <c r="Y614" s="126"/>
      <c r="Z614" s="126"/>
    </row>
    <row r="615" spans="1:26" ht="18" customHeight="1">
      <c r="A615" s="126"/>
      <c r="B615" s="126"/>
      <c r="C615" s="126"/>
      <c r="D615" s="126"/>
      <c r="E615" s="126"/>
      <c r="F615" s="126"/>
      <c r="G615" s="126"/>
      <c r="H615" s="126"/>
      <c r="I615" s="126"/>
      <c r="J615" s="127"/>
      <c r="K615" s="126"/>
      <c r="L615" s="126"/>
      <c r="M615" s="126"/>
      <c r="N615" s="126"/>
      <c r="O615" s="126"/>
      <c r="P615" s="126"/>
      <c r="Q615" s="126"/>
      <c r="R615" s="126"/>
      <c r="S615" s="126"/>
      <c r="T615" s="126"/>
      <c r="U615" s="126"/>
      <c r="V615" s="126"/>
      <c r="W615" s="126"/>
      <c r="X615" s="126"/>
      <c r="Y615" s="126"/>
      <c r="Z615" s="126"/>
    </row>
    <row r="616" spans="1:26" ht="18" customHeight="1">
      <c r="A616" s="126"/>
      <c r="B616" s="126"/>
      <c r="C616" s="126"/>
      <c r="D616" s="126"/>
      <c r="E616" s="126"/>
      <c r="F616" s="126"/>
      <c r="G616" s="126"/>
      <c r="H616" s="126"/>
      <c r="I616" s="126"/>
      <c r="J616" s="127"/>
      <c r="K616" s="126"/>
      <c r="L616" s="126"/>
      <c r="M616" s="126"/>
      <c r="N616" s="126"/>
      <c r="O616" s="126"/>
      <c r="P616" s="126"/>
      <c r="Q616" s="126"/>
      <c r="R616" s="126"/>
      <c r="S616" s="126"/>
      <c r="T616" s="126"/>
      <c r="U616" s="126"/>
      <c r="V616" s="126"/>
      <c r="W616" s="126"/>
      <c r="X616" s="126"/>
      <c r="Y616" s="126"/>
      <c r="Z616" s="126"/>
    </row>
    <row r="617" spans="1:26" ht="18" customHeight="1">
      <c r="A617" s="126"/>
      <c r="B617" s="126"/>
      <c r="C617" s="126"/>
      <c r="D617" s="126"/>
      <c r="E617" s="126"/>
      <c r="F617" s="126"/>
      <c r="G617" s="126"/>
      <c r="H617" s="126"/>
      <c r="I617" s="126"/>
      <c r="J617" s="127"/>
      <c r="K617" s="126"/>
      <c r="L617" s="126"/>
      <c r="M617" s="126"/>
      <c r="N617" s="126"/>
      <c r="O617" s="126"/>
      <c r="P617" s="126"/>
      <c r="Q617" s="126"/>
      <c r="R617" s="126"/>
      <c r="S617" s="126"/>
      <c r="T617" s="126"/>
      <c r="U617" s="126"/>
      <c r="V617" s="126"/>
      <c r="W617" s="126"/>
      <c r="X617" s="126"/>
      <c r="Y617" s="126"/>
      <c r="Z617" s="126"/>
    </row>
    <row r="618" spans="1:26" ht="18" customHeight="1">
      <c r="A618" s="126"/>
      <c r="B618" s="126"/>
      <c r="C618" s="126"/>
      <c r="D618" s="126"/>
      <c r="E618" s="126"/>
      <c r="F618" s="126"/>
      <c r="G618" s="126"/>
      <c r="H618" s="126"/>
      <c r="I618" s="126"/>
      <c r="J618" s="127"/>
      <c r="K618" s="126"/>
      <c r="L618" s="126"/>
      <c r="M618" s="126"/>
      <c r="N618" s="126"/>
      <c r="O618" s="126"/>
      <c r="P618" s="126"/>
      <c r="Q618" s="126"/>
      <c r="R618" s="126"/>
      <c r="S618" s="126"/>
      <c r="T618" s="126"/>
      <c r="U618" s="126"/>
      <c r="V618" s="126"/>
      <c r="W618" s="126"/>
      <c r="X618" s="126"/>
      <c r="Y618" s="126"/>
      <c r="Z618" s="126"/>
    </row>
    <row r="619" spans="1:26" ht="18" customHeight="1">
      <c r="A619" s="126"/>
      <c r="B619" s="126"/>
      <c r="C619" s="126"/>
      <c r="D619" s="126"/>
      <c r="E619" s="126"/>
      <c r="F619" s="126"/>
      <c r="G619" s="126"/>
      <c r="H619" s="126"/>
      <c r="I619" s="126"/>
      <c r="J619" s="127"/>
      <c r="K619" s="126"/>
      <c r="L619" s="126"/>
      <c r="M619" s="126"/>
      <c r="N619" s="126"/>
      <c r="O619" s="126"/>
      <c r="P619" s="126"/>
      <c r="Q619" s="126"/>
      <c r="R619" s="126"/>
      <c r="S619" s="126"/>
      <c r="T619" s="126"/>
      <c r="U619" s="126"/>
      <c r="V619" s="126"/>
      <c r="W619" s="126"/>
      <c r="X619" s="126"/>
      <c r="Y619" s="126"/>
      <c r="Z619" s="126"/>
    </row>
    <row r="620" spans="1:26" ht="18" customHeight="1">
      <c r="A620" s="126"/>
      <c r="B620" s="126"/>
      <c r="C620" s="126"/>
      <c r="D620" s="126"/>
      <c r="E620" s="126"/>
      <c r="F620" s="126"/>
      <c r="G620" s="126"/>
      <c r="H620" s="126"/>
      <c r="I620" s="126"/>
      <c r="J620" s="127"/>
      <c r="K620" s="126"/>
      <c r="L620" s="126"/>
      <c r="M620" s="126"/>
      <c r="N620" s="126"/>
      <c r="O620" s="126"/>
      <c r="P620" s="126"/>
      <c r="Q620" s="126"/>
      <c r="R620" s="126"/>
      <c r="S620" s="126"/>
      <c r="T620" s="126"/>
      <c r="U620" s="126"/>
      <c r="V620" s="126"/>
      <c r="W620" s="126"/>
      <c r="X620" s="126"/>
      <c r="Y620" s="126"/>
      <c r="Z620" s="126"/>
    </row>
    <row r="621" spans="1:26" ht="18" customHeight="1">
      <c r="A621" s="126"/>
      <c r="B621" s="126"/>
      <c r="C621" s="126"/>
      <c r="D621" s="126"/>
      <c r="E621" s="126"/>
      <c r="F621" s="126"/>
      <c r="G621" s="126"/>
      <c r="H621" s="126"/>
      <c r="I621" s="126"/>
      <c r="J621" s="127"/>
      <c r="K621" s="126"/>
      <c r="L621" s="126"/>
      <c r="M621" s="126"/>
      <c r="N621" s="126"/>
      <c r="O621" s="126"/>
      <c r="P621" s="126"/>
      <c r="Q621" s="126"/>
      <c r="R621" s="126"/>
      <c r="S621" s="126"/>
      <c r="T621" s="126"/>
      <c r="U621" s="126"/>
      <c r="V621" s="126"/>
      <c r="W621" s="126"/>
      <c r="X621" s="126"/>
      <c r="Y621" s="126"/>
      <c r="Z621" s="126"/>
    </row>
    <row r="622" spans="1:26" ht="18" customHeight="1">
      <c r="A622" s="126"/>
      <c r="B622" s="126"/>
      <c r="C622" s="126"/>
      <c r="D622" s="126"/>
      <c r="E622" s="126"/>
      <c r="F622" s="126"/>
      <c r="G622" s="126"/>
      <c r="H622" s="126"/>
      <c r="I622" s="126"/>
      <c r="J622" s="127"/>
      <c r="K622" s="126"/>
      <c r="L622" s="126"/>
      <c r="M622" s="126"/>
      <c r="N622" s="126"/>
      <c r="O622" s="126"/>
      <c r="P622" s="126"/>
      <c r="Q622" s="126"/>
      <c r="R622" s="126"/>
      <c r="S622" s="126"/>
      <c r="T622" s="126"/>
      <c r="U622" s="126"/>
      <c r="V622" s="126"/>
      <c r="W622" s="126"/>
      <c r="X622" s="126"/>
      <c r="Y622" s="126"/>
      <c r="Z622" s="126"/>
    </row>
    <row r="623" spans="1:26" ht="18" customHeight="1">
      <c r="A623" s="126"/>
      <c r="B623" s="126"/>
      <c r="C623" s="126"/>
      <c r="D623" s="126"/>
      <c r="E623" s="126"/>
      <c r="F623" s="126"/>
      <c r="G623" s="126"/>
      <c r="H623" s="126"/>
      <c r="I623" s="126"/>
      <c r="J623" s="127"/>
      <c r="K623" s="126"/>
      <c r="L623" s="126"/>
      <c r="M623" s="126"/>
      <c r="N623" s="126"/>
      <c r="O623" s="126"/>
      <c r="P623" s="126"/>
      <c r="Q623" s="126"/>
      <c r="R623" s="126"/>
      <c r="S623" s="126"/>
      <c r="T623" s="126"/>
      <c r="U623" s="126"/>
      <c r="V623" s="126"/>
      <c r="W623" s="126"/>
      <c r="X623" s="126"/>
      <c r="Y623" s="126"/>
      <c r="Z623" s="126"/>
    </row>
    <row r="624" spans="1:26" ht="18" customHeight="1">
      <c r="A624" s="126"/>
      <c r="B624" s="126"/>
      <c r="C624" s="126"/>
      <c r="D624" s="126"/>
      <c r="E624" s="126"/>
      <c r="F624" s="126"/>
      <c r="G624" s="126"/>
      <c r="H624" s="126"/>
      <c r="I624" s="126"/>
      <c r="J624" s="127"/>
      <c r="K624" s="126"/>
      <c r="L624" s="126"/>
      <c r="M624" s="126"/>
      <c r="N624" s="126"/>
      <c r="O624" s="126"/>
      <c r="P624" s="126"/>
      <c r="Q624" s="126"/>
      <c r="R624" s="126"/>
      <c r="S624" s="126"/>
      <c r="T624" s="126"/>
      <c r="U624" s="126"/>
      <c r="V624" s="126"/>
      <c r="W624" s="126"/>
      <c r="X624" s="126"/>
      <c r="Y624" s="126"/>
      <c r="Z624" s="126"/>
    </row>
    <row r="625" spans="1:26" ht="18" customHeight="1">
      <c r="A625" s="126"/>
      <c r="B625" s="126"/>
      <c r="C625" s="126"/>
      <c r="D625" s="126"/>
      <c r="E625" s="126"/>
      <c r="F625" s="126"/>
      <c r="G625" s="126"/>
      <c r="H625" s="126"/>
      <c r="I625" s="126"/>
      <c r="J625" s="127"/>
      <c r="K625" s="126"/>
      <c r="L625" s="126"/>
      <c r="M625" s="126"/>
      <c r="N625" s="126"/>
      <c r="O625" s="126"/>
      <c r="P625" s="126"/>
      <c r="Q625" s="126"/>
      <c r="R625" s="126"/>
      <c r="S625" s="126"/>
      <c r="T625" s="126"/>
      <c r="U625" s="126"/>
      <c r="V625" s="126"/>
      <c r="W625" s="126"/>
      <c r="X625" s="126"/>
      <c r="Y625" s="126"/>
      <c r="Z625" s="126"/>
    </row>
    <row r="626" spans="1:26" ht="18" customHeight="1">
      <c r="A626" s="126"/>
      <c r="B626" s="126"/>
      <c r="C626" s="126"/>
      <c r="D626" s="126"/>
      <c r="E626" s="126"/>
      <c r="F626" s="126"/>
      <c r="G626" s="126"/>
      <c r="H626" s="126"/>
      <c r="I626" s="126"/>
      <c r="J626" s="127"/>
      <c r="K626" s="126"/>
      <c r="L626" s="126"/>
      <c r="M626" s="126"/>
      <c r="N626" s="126"/>
      <c r="O626" s="126"/>
      <c r="P626" s="126"/>
      <c r="Q626" s="126"/>
      <c r="R626" s="126"/>
      <c r="S626" s="126"/>
      <c r="T626" s="126"/>
      <c r="U626" s="126"/>
      <c r="V626" s="126"/>
      <c r="W626" s="126"/>
      <c r="X626" s="126"/>
      <c r="Y626" s="126"/>
      <c r="Z626" s="126"/>
    </row>
    <row r="627" spans="1:26" ht="18" customHeight="1">
      <c r="A627" s="126"/>
      <c r="B627" s="126"/>
      <c r="C627" s="126"/>
      <c r="D627" s="126"/>
      <c r="E627" s="126"/>
      <c r="F627" s="126"/>
      <c r="G627" s="126"/>
      <c r="H627" s="126"/>
      <c r="I627" s="126"/>
      <c r="J627" s="127"/>
      <c r="K627" s="126"/>
      <c r="L627" s="126"/>
      <c r="M627" s="126"/>
      <c r="N627" s="126"/>
      <c r="O627" s="126"/>
      <c r="P627" s="126"/>
      <c r="Q627" s="126"/>
      <c r="R627" s="126"/>
      <c r="S627" s="126"/>
      <c r="T627" s="126"/>
      <c r="U627" s="126"/>
      <c r="V627" s="126"/>
      <c r="W627" s="126"/>
      <c r="X627" s="126"/>
      <c r="Y627" s="126"/>
      <c r="Z627" s="126"/>
    </row>
    <row r="628" spans="1:26" ht="18" customHeight="1">
      <c r="A628" s="126"/>
      <c r="B628" s="126"/>
      <c r="C628" s="126"/>
      <c r="D628" s="126"/>
      <c r="E628" s="126"/>
      <c r="F628" s="126"/>
      <c r="G628" s="126"/>
      <c r="H628" s="126"/>
      <c r="I628" s="126"/>
      <c r="J628" s="127"/>
      <c r="K628" s="126"/>
      <c r="L628" s="126"/>
      <c r="M628" s="126"/>
      <c r="N628" s="126"/>
      <c r="O628" s="126"/>
      <c r="P628" s="126"/>
      <c r="Q628" s="126"/>
      <c r="R628" s="126"/>
      <c r="S628" s="126"/>
      <c r="T628" s="126"/>
      <c r="U628" s="126"/>
      <c r="V628" s="126"/>
      <c r="W628" s="126"/>
      <c r="X628" s="126"/>
      <c r="Y628" s="126"/>
      <c r="Z628" s="126"/>
    </row>
    <row r="629" spans="1:26" ht="18" customHeight="1">
      <c r="A629" s="126"/>
      <c r="B629" s="126"/>
      <c r="C629" s="126"/>
      <c r="D629" s="126"/>
      <c r="E629" s="126"/>
      <c r="F629" s="126"/>
      <c r="G629" s="126"/>
      <c r="H629" s="126"/>
      <c r="I629" s="126"/>
      <c r="J629" s="127"/>
      <c r="K629" s="126"/>
      <c r="L629" s="126"/>
      <c r="M629" s="126"/>
      <c r="N629" s="126"/>
      <c r="O629" s="126"/>
      <c r="P629" s="126"/>
      <c r="Q629" s="126"/>
      <c r="R629" s="126"/>
      <c r="S629" s="126"/>
      <c r="T629" s="126"/>
      <c r="U629" s="126"/>
      <c r="V629" s="126"/>
      <c r="W629" s="126"/>
      <c r="X629" s="126"/>
      <c r="Y629" s="126"/>
      <c r="Z629" s="126"/>
    </row>
    <row r="630" spans="1:26" ht="18" customHeight="1">
      <c r="A630" s="126"/>
      <c r="B630" s="126"/>
      <c r="C630" s="126"/>
      <c r="D630" s="126"/>
      <c r="E630" s="126"/>
      <c r="F630" s="126"/>
      <c r="G630" s="126"/>
      <c r="H630" s="126"/>
      <c r="I630" s="126"/>
      <c r="J630" s="127"/>
      <c r="K630" s="126"/>
      <c r="L630" s="126"/>
      <c r="M630" s="126"/>
      <c r="N630" s="126"/>
      <c r="O630" s="126"/>
      <c r="P630" s="126"/>
      <c r="Q630" s="126"/>
      <c r="R630" s="126"/>
      <c r="S630" s="126"/>
      <c r="T630" s="126"/>
      <c r="U630" s="126"/>
      <c r="V630" s="126"/>
      <c r="W630" s="126"/>
      <c r="X630" s="126"/>
      <c r="Y630" s="126"/>
      <c r="Z630" s="126"/>
    </row>
    <row r="631" spans="1:26" ht="18" customHeight="1">
      <c r="A631" s="126"/>
      <c r="B631" s="126"/>
      <c r="C631" s="126"/>
      <c r="D631" s="126"/>
      <c r="E631" s="126"/>
      <c r="F631" s="126"/>
      <c r="G631" s="126"/>
      <c r="H631" s="126"/>
      <c r="I631" s="126"/>
      <c r="J631" s="127"/>
      <c r="K631" s="126"/>
      <c r="L631" s="126"/>
      <c r="M631" s="126"/>
      <c r="N631" s="126"/>
      <c r="O631" s="126"/>
      <c r="P631" s="126"/>
      <c r="Q631" s="126"/>
      <c r="R631" s="126"/>
      <c r="S631" s="126"/>
      <c r="T631" s="126"/>
      <c r="U631" s="126"/>
      <c r="V631" s="126"/>
      <c r="W631" s="126"/>
      <c r="X631" s="126"/>
      <c r="Y631" s="126"/>
      <c r="Z631" s="126"/>
    </row>
    <row r="632" spans="1:26" ht="18" customHeight="1">
      <c r="A632" s="126"/>
      <c r="B632" s="126"/>
      <c r="C632" s="126"/>
      <c r="D632" s="126"/>
      <c r="E632" s="126"/>
      <c r="F632" s="126"/>
      <c r="G632" s="126"/>
      <c r="H632" s="126"/>
      <c r="I632" s="126"/>
      <c r="J632" s="127"/>
      <c r="K632" s="126"/>
      <c r="L632" s="126"/>
      <c r="M632" s="126"/>
      <c r="N632" s="126"/>
      <c r="O632" s="126"/>
      <c r="P632" s="126"/>
      <c r="Q632" s="126"/>
      <c r="R632" s="126"/>
      <c r="S632" s="126"/>
      <c r="T632" s="126"/>
      <c r="U632" s="126"/>
      <c r="V632" s="126"/>
      <c r="W632" s="126"/>
      <c r="X632" s="126"/>
      <c r="Y632" s="126"/>
      <c r="Z632" s="126"/>
    </row>
    <row r="633" spans="1:26" ht="18" customHeight="1">
      <c r="A633" s="126"/>
      <c r="B633" s="126"/>
      <c r="C633" s="126"/>
      <c r="D633" s="126"/>
      <c r="E633" s="126"/>
      <c r="F633" s="126"/>
      <c r="G633" s="126"/>
      <c r="H633" s="126"/>
      <c r="I633" s="126"/>
      <c r="J633" s="127"/>
      <c r="K633" s="126"/>
      <c r="L633" s="126"/>
      <c r="M633" s="126"/>
      <c r="N633" s="126"/>
      <c r="O633" s="126"/>
      <c r="P633" s="126"/>
      <c r="Q633" s="126"/>
      <c r="R633" s="126"/>
      <c r="S633" s="126"/>
      <c r="T633" s="126"/>
      <c r="U633" s="126"/>
      <c r="V633" s="126"/>
      <c r="W633" s="126"/>
      <c r="X633" s="126"/>
      <c r="Y633" s="126"/>
      <c r="Z633" s="126"/>
    </row>
    <row r="634" spans="1:26" ht="18" customHeight="1">
      <c r="A634" s="126"/>
      <c r="B634" s="126"/>
      <c r="C634" s="126"/>
      <c r="D634" s="126"/>
      <c r="E634" s="126"/>
      <c r="F634" s="126"/>
      <c r="G634" s="126"/>
      <c r="H634" s="126"/>
      <c r="I634" s="126"/>
      <c r="J634" s="127"/>
      <c r="K634" s="126"/>
      <c r="L634" s="126"/>
      <c r="M634" s="126"/>
      <c r="N634" s="126"/>
      <c r="O634" s="126"/>
      <c r="P634" s="126"/>
      <c r="Q634" s="126"/>
      <c r="R634" s="126"/>
      <c r="S634" s="126"/>
      <c r="T634" s="126"/>
      <c r="U634" s="126"/>
      <c r="V634" s="126"/>
      <c r="W634" s="126"/>
      <c r="X634" s="126"/>
      <c r="Y634" s="126"/>
      <c r="Z634" s="126"/>
    </row>
    <row r="635" spans="1:26" ht="18" customHeight="1">
      <c r="A635" s="126"/>
      <c r="B635" s="126"/>
      <c r="C635" s="126"/>
      <c r="D635" s="126"/>
      <c r="E635" s="126"/>
      <c r="F635" s="126"/>
      <c r="G635" s="126"/>
      <c r="H635" s="126"/>
      <c r="I635" s="126"/>
      <c r="J635" s="127"/>
      <c r="K635" s="126"/>
      <c r="L635" s="126"/>
      <c r="M635" s="126"/>
      <c r="N635" s="126"/>
      <c r="O635" s="126"/>
      <c r="P635" s="126"/>
      <c r="Q635" s="126"/>
      <c r="R635" s="126"/>
      <c r="S635" s="126"/>
      <c r="T635" s="126"/>
      <c r="U635" s="126"/>
      <c r="V635" s="126"/>
      <c r="W635" s="126"/>
      <c r="X635" s="126"/>
      <c r="Y635" s="126"/>
      <c r="Z635" s="126"/>
    </row>
    <row r="636" spans="1:26" ht="18" customHeight="1">
      <c r="A636" s="126"/>
      <c r="B636" s="126"/>
      <c r="C636" s="126"/>
      <c r="D636" s="126"/>
      <c r="E636" s="126"/>
      <c r="F636" s="126"/>
      <c r="G636" s="126"/>
      <c r="H636" s="126"/>
      <c r="I636" s="126"/>
      <c r="J636" s="127"/>
      <c r="K636" s="126"/>
      <c r="L636" s="126"/>
      <c r="M636" s="126"/>
      <c r="N636" s="126"/>
      <c r="O636" s="126"/>
      <c r="P636" s="126"/>
      <c r="Q636" s="126"/>
      <c r="R636" s="126"/>
      <c r="S636" s="126"/>
      <c r="T636" s="126"/>
      <c r="U636" s="126"/>
      <c r="V636" s="126"/>
      <c r="W636" s="126"/>
      <c r="X636" s="126"/>
      <c r="Y636" s="126"/>
      <c r="Z636" s="126"/>
    </row>
    <row r="637" spans="1:26" ht="18" customHeight="1">
      <c r="A637" s="126"/>
      <c r="B637" s="126"/>
      <c r="C637" s="126"/>
      <c r="D637" s="126"/>
      <c r="E637" s="126"/>
      <c r="F637" s="126"/>
      <c r="G637" s="126"/>
      <c r="H637" s="126"/>
      <c r="I637" s="126"/>
      <c r="J637" s="127"/>
      <c r="K637" s="126"/>
      <c r="L637" s="126"/>
      <c r="M637" s="126"/>
      <c r="N637" s="126"/>
      <c r="O637" s="126"/>
      <c r="P637" s="126"/>
      <c r="Q637" s="126"/>
      <c r="R637" s="126"/>
      <c r="S637" s="126"/>
      <c r="T637" s="126"/>
      <c r="U637" s="126"/>
      <c r="V637" s="126"/>
      <c r="W637" s="126"/>
      <c r="X637" s="126"/>
      <c r="Y637" s="126"/>
      <c r="Z637" s="126"/>
    </row>
    <row r="638" spans="1:26" ht="18" customHeight="1">
      <c r="A638" s="126"/>
      <c r="B638" s="126"/>
      <c r="C638" s="126"/>
      <c r="D638" s="126"/>
      <c r="E638" s="126"/>
      <c r="F638" s="126"/>
      <c r="G638" s="126"/>
      <c r="H638" s="126"/>
      <c r="I638" s="126"/>
      <c r="J638" s="127"/>
      <c r="K638" s="126"/>
      <c r="L638" s="126"/>
      <c r="M638" s="126"/>
      <c r="N638" s="126"/>
      <c r="O638" s="126"/>
      <c r="P638" s="126"/>
      <c r="Q638" s="126"/>
      <c r="R638" s="126"/>
      <c r="S638" s="126"/>
      <c r="T638" s="126"/>
      <c r="U638" s="126"/>
      <c r="V638" s="126"/>
      <c r="W638" s="126"/>
      <c r="X638" s="126"/>
      <c r="Y638" s="126"/>
      <c r="Z638" s="126"/>
    </row>
    <row r="639" spans="1:26" ht="18" customHeight="1">
      <c r="A639" s="126"/>
      <c r="B639" s="126"/>
      <c r="C639" s="126"/>
      <c r="D639" s="126"/>
      <c r="E639" s="126"/>
      <c r="F639" s="126"/>
      <c r="G639" s="126"/>
      <c r="H639" s="126"/>
      <c r="I639" s="126"/>
      <c r="J639" s="127"/>
      <c r="K639" s="126"/>
      <c r="L639" s="126"/>
      <c r="M639" s="126"/>
      <c r="N639" s="126"/>
      <c r="O639" s="126"/>
      <c r="P639" s="126"/>
      <c r="Q639" s="126"/>
      <c r="R639" s="126"/>
      <c r="S639" s="126"/>
      <c r="T639" s="126"/>
      <c r="U639" s="126"/>
      <c r="V639" s="126"/>
      <c r="W639" s="126"/>
      <c r="X639" s="126"/>
      <c r="Y639" s="126"/>
      <c r="Z639" s="126"/>
    </row>
    <row r="640" spans="1:26" ht="18" customHeight="1">
      <c r="A640" s="126"/>
      <c r="B640" s="126"/>
      <c r="C640" s="126"/>
      <c r="D640" s="126"/>
      <c r="E640" s="126"/>
      <c r="F640" s="126"/>
      <c r="G640" s="126"/>
      <c r="H640" s="126"/>
      <c r="I640" s="126"/>
      <c r="J640" s="127"/>
      <c r="K640" s="126"/>
      <c r="L640" s="126"/>
      <c r="M640" s="126"/>
      <c r="N640" s="126"/>
      <c r="O640" s="126"/>
      <c r="P640" s="126"/>
      <c r="Q640" s="126"/>
      <c r="R640" s="126"/>
      <c r="S640" s="126"/>
      <c r="T640" s="126"/>
      <c r="U640" s="126"/>
      <c r="V640" s="126"/>
      <c r="W640" s="126"/>
      <c r="X640" s="126"/>
      <c r="Y640" s="126"/>
      <c r="Z640" s="126"/>
    </row>
    <row r="641" spans="1:26" ht="18" customHeight="1">
      <c r="A641" s="126"/>
      <c r="B641" s="126"/>
      <c r="C641" s="126"/>
      <c r="D641" s="126"/>
      <c r="E641" s="126"/>
      <c r="F641" s="126"/>
      <c r="G641" s="126"/>
      <c r="H641" s="126"/>
      <c r="I641" s="126"/>
      <c r="J641" s="127"/>
      <c r="K641" s="126"/>
      <c r="L641" s="126"/>
      <c r="M641" s="126"/>
      <c r="N641" s="126"/>
      <c r="O641" s="126"/>
      <c r="P641" s="126"/>
      <c r="Q641" s="126"/>
      <c r="R641" s="126"/>
      <c r="S641" s="126"/>
      <c r="T641" s="126"/>
      <c r="U641" s="126"/>
      <c r="V641" s="126"/>
      <c r="W641" s="126"/>
      <c r="X641" s="126"/>
      <c r="Y641" s="126"/>
      <c r="Z641" s="126"/>
    </row>
    <row r="642" spans="1:26" ht="18" customHeight="1">
      <c r="A642" s="126"/>
      <c r="B642" s="126"/>
      <c r="C642" s="126"/>
      <c r="D642" s="126"/>
      <c r="E642" s="126"/>
      <c r="F642" s="126"/>
      <c r="G642" s="126"/>
      <c r="H642" s="126"/>
      <c r="I642" s="126"/>
      <c r="J642" s="127"/>
      <c r="K642" s="126"/>
      <c r="L642" s="126"/>
      <c r="M642" s="126"/>
      <c r="N642" s="126"/>
      <c r="O642" s="126"/>
      <c r="P642" s="126"/>
      <c r="Q642" s="126"/>
      <c r="R642" s="126"/>
      <c r="S642" s="126"/>
      <c r="T642" s="126"/>
      <c r="U642" s="126"/>
      <c r="V642" s="126"/>
      <c r="W642" s="126"/>
      <c r="X642" s="126"/>
      <c r="Y642" s="126"/>
      <c r="Z642" s="126"/>
    </row>
    <row r="643" spans="1:26" ht="18" customHeight="1">
      <c r="A643" s="126"/>
      <c r="B643" s="126"/>
      <c r="C643" s="126"/>
      <c r="D643" s="126"/>
      <c r="E643" s="126"/>
      <c r="F643" s="126"/>
      <c r="G643" s="126"/>
      <c r="H643" s="126"/>
      <c r="I643" s="126"/>
      <c r="J643" s="127"/>
      <c r="K643" s="126"/>
      <c r="L643" s="126"/>
      <c r="M643" s="126"/>
      <c r="N643" s="126"/>
      <c r="O643" s="126"/>
      <c r="P643" s="126"/>
      <c r="Q643" s="126"/>
      <c r="R643" s="126"/>
      <c r="S643" s="126"/>
      <c r="T643" s="126"/>
      <c r="U643" s="126"/>
      <c r="V643" s="126"/>
      <c r="W643" s="126"/>
      <c r="X643" s="126"/>
      <c r="Y643" s="126"/>
      <c r="Z643" s="126"/>
    </row>
    <row r="644" spans="1:26" ht="18" customHeight="1">
      <c r="A644" s="126"/>
      <c r="B644" s="126"/>
      <c r="C644" s="126"/>
      <c r="D644" s="126"/>
      <c r="E644" s="126"/>
      <c r="F644" s="126"/>
      <c r="G644" s="126"/>
      <c r="H644" s="126"/>
      <c r="I644" s="126"/>
      <c r="J644" s="127"/>
      <c r="K644" s="126"/>
      <c r="L644" s="126"/>
      <c r="M644" s="126"/>
      <c r="N644" s="126"/>
      <c r="O644" s="126"/>
      <c r="P644" s="126"/>
      <c r="Q644" s="126"/>
      <c r="R644" s="126"/>
      <c r="S644" s="126"/>
      <c r="T644" s="126"/>
      <c r="U644" s="126"/>
      <c r="V644" s="126"/>
      <c r="W644" s="126"/>
      <c r="X644" s="126"/>
      <c r="Y644" s="126"/>
      <c r="Z644" s="126"/>
    </row>
    <row r="645" spans="1:26" ht="18" customHeight="1">
      <c r="A645" s="126"/>
      <c r="B645" s="126"/>
      <c r="C645" s="126"/>
      <c r="D645" s="126"/>
      <c r="E645" s="126"/>
      <c r="F645" s="126"/>
      <c r="G645" s="126"/>
      <c r="H645" s="126"/>
      <c r="I645" s="126"/>
      <c r="J645" s="127"/>
      <c r="K645" s="126"/>
      <c r="L645" s="126"/>
      <c r="M645" s="126"/>
      <c r="N645" s="126"/>
      <c r="O645" s="126"/>
      <c r="P645" s="126"/>
      <c r="Q645" s="126"/>
      <c r="R645" s="126"/>
      <c r="S645" s="126"/>
      <c r="T645" s="126"/>
      <c r="U645" s="126"/>
      <c r="V645" s="126"/>
      <c r="W645" s="126"/>
      <c r="X645" s="126"/>
      <c r="Y645" s="126"/>
      <c r="Z645" s="126"/>
    </row>
    <row r="646" spans="1:26" ht="18" customHeight="1">
      <c r="A646" s="126"/>
      <c r="B646" s="126"/>
      <c r="C646" s="126"/>
      <c r="D646" s="126"/>
      <c r="E646" s="126"/>
      <c r="F646" s="126"/>
      <c r="G646" s="126"/>
      <c r="H646" s="126"/>
      <c r="I646" s="126"/>
      <c r="J646" s="127"/>
      <c r="K646" s="126"/>
      <c r="L646" s="126"/>
      <c r="M646" s="126"/>
      <c r="N646" s="126"/>
      <c r="O646" s="126"/>
      <c r="P646" s="126"/>
      <c r="Q646" s="126"/>
      <c r="R646" s="126"/>
      <c r="S646" s="126"/>
      <c r="T646" s="126"/>
      <c r="U646" s="126"/>
      <c r="V646" s="126"/>
      <c r="W646" s="126"/>
      <c r="X646" s="126"/>
      <c r="Y646" s="126"/>
      <c r="Z646" s="126"/>
    </row>
    <row r="647" spans="1:26" ht="18" customHeight="1">
      <c r="A647" s="126"/>
      <c r="B647" s="126"/>
      <c r="C647" s="126"/>
      <c r="D647" s="126"/>
      <c r="E647" s="126"/>
      <c r="F647" s="126"/>
      <c r="G647" s="126"/>
      <c r="H647" s="126"/>
      <c r="I647" s="126"/>
      <c r="J647" s="127"/>
      <c r="K647" s="126"/>
      <c r="L647" s="126"/>
      <c r="M647" s="126"/>
      <c r="N647" s="126"/>
      <c r="O647" s="126"/>
      <c r="P647" s="126"/>
      <c r="Q647" s="126"/>
      <c r="R647" s="126"/>
      <c r="S647" s="126"/>
      <c r="T647" s="126"/>
      <c r="U647" s="126"/>
      <c r="V647" s="126"/>
      <c r="W647" s="126"/>
      <c r="X647" s="126"/>
      <c r="Y647" s="126"/>
      <c r="Z647" s="126"/>
    </row>
    <row r="648" spans="1:26" ht="18" customHeight="1">
      <c r="A648" s="126"/>
      <c r="B648" s="126"/>
      <c r="C648" s="126"/>
      <c r="D648" s="126"/>
      <c r="E648" s="126"/>
      <c r="F648" s="126"/>
      <c r="G648" s="126"/>
      <c r="H648" s="126"/>
      <c r="I648" s="126"/>
      <c r="J648" s="127"/>
      <c r="K648" s="126"/>
      <c r="L648" s="126"/>
      <c r="M648" s="126"/>
      <c r="N648" s="126"/>
      <c r="O648" s="126"/>
      <c r="P648" s="126"/>
      <c r="Q648" s="126"/>
      <c r="R648" s="126"/>
      <c r="S648" s="126"/>
      <c r="T648" s="126"/>
      <c r="U648" s="126"/>
      <c r="V648" s="126"/>
      <c r="W648" s="126"/>
      <c r="X648" s="126"/>
      <c r="Y648" s="126"/>
      <c r="Z648" s="126"/>
    </row>
    <row r="649" spans="1:26" ht="18" customHeight="1">
      <c r="A649" s="126"/>
      <c r="B649" s="126"/>
      <c r="C649" s="126"/>
      <c r="D649" s="126"/>
      <c r="E649" s="126"/>
      <c r="F649" s="126"/>
      <c r="G649" s="126"/>
      <c r="H649" s="126"/>
      <c r="I649" s="126"/>
      <c r="J649" s="127"/>
      <c r="K649" s="126"/>
      <c r="L649" s="126"/>
      <c r="M649" s="126"/>
      <c r="N649" s="126"/>
      <c r="O649" s="126"/>
      <c r="P649" s="126"/>
      <c r="Q649" s="126"/>
      <c r="R649" s="126"/>
      <c r="S649" s="126"/>
      <c r="T649" s="126"/>
      <c r="U649" s="126"/>
      <c r="V649" s="126"/>
      <c r="W649" s="126"/>
      <c r="X649" s="126"/>
      <c r="Y649" s="126"/>
      <c r="Z649" s="126"/>
    </row>
    <row r="650" spans="1:26" ht="18" customHeight="1">
      <c r="A650" s="126"/>
      <c r="B650" s="126"/>
      <c r="C650" s="126"/>
      <c r="D650" s="126"/>
      <c r="E650" s="126"/>
      <c r="F650" s="126"/>
      <c r="G650" s="126"/>
      <c r="H650" s="126"/>
      <c r="I650" s="126"/>
      <c r="J650" s="127"/>
      <c r="K650" s="126"/>
      <c r="L650" s="126"/>
      <c r="M650" s="126"/>
      <c r="N650" s="126"/>
      <c r="O650" s="126"/>
      <c r="P650" s="126"/>
      <c r="Q650" s="126"/>
      <c r="R650" s="126"/>
      <c r="S650" s="126"/>
      <c r="T650" s="126"/>
      <c r="U650" s="126"/>
      <c r="V650" s="126"/>
      <c r="W650" s="126"/>
      <c r="X650" s="126"/>
      <c r="Y650" s="126"/>
      <c r="Z650" s="126"/>
    </row>
    <row r="651" spans="1:26" ht="18" customHeight="1">
      <c r="A651" s="126"/>
      <c r="B651" s="126"/>
      <c r="C651" s="126"/>
      <c r="D651" s="126"/>
      <c r="E651" s="126"/>
      <c r="F651" s="126"/>
      <c r="G651" s="126"/>
      <c r="H651" s="126"/>
      <c r="I651" s="126"/>
      <c r="J651" s="127"/>
      <c r="K651" s="126"/>
      <c r="L651" s="126"/>
      <c r="M651" s="126"/>
      <c r="N651" s="126"/>
      <c r="O651" s="126"/>
      <c r="P651" s="126"/>
      <c r="Q651" s="126"/>
      <c r="R651" s="126"/>
      <c r="S651" s="126"/>
      <c r="T651" s="126"/>
      <c r="U651" s="126"/>
      <c r="V651" s="126"/>
      <c r="W651" s="126"/>
      <c r="X651" s="126"/>
      <c r="Y651" s="126"/>
      <c r="Z651" s="126"/>
    </row>
    <row r="652" spans="1:26" ht="18" customHeight="1">
      <c r="A652" s="126"/>
      <c r="B652" s="126"/>
      <c r="C652" s="126"/>
      <c r="D652" s="126"/>
      <c r="E652" s="126"/>
      <c r="F652" s="126"/>
      <c r="G652" s="126"/>
      <c r="H652" s="126"/>
      <c r="I652" s="126"/>
      <c r="J652" s="127"/>
      <c r="K652" s="126"/>
      <c r="L652" s="126"/>
      <c r="M652" s="126"/>
      <c r="N652" s="126"/>
      <c r="O652" s="126"/>
      <c r="P652" s="126"/>
      <c r="Q652" s="126"/>
      <c r="R652" s="126"/>
      <c r="S652" s="126"/>
      <c r="T652" s="126"/>
      <c r="U652" s="126"/>
      <c r="V652" s="126"/>
      <c r="W652" s="126"/>
      <c r="X652" s="126"/>
      <c r="Y652" s="126"/>
      <c r="Z652" s="126"/>
    </row>
    <row r="653" spans="1:26" ht="18" customHeight="1">
      <c r="A653" s="126"/>
      <c r="B653" s="126"/>
      <c r="C653" s="126"/>
      <c r="D653" s="126"/>
      <c r="E653" s="126"/>
      <c r="F653" s="126"/>
      <c r="G653" s="126"/>
      <c r="H653" s="126"/>
      <c r="I653" s="126"/>
      <c r="J653" s="127"/>
      <c r="K653" s="126"/>
      <c r="L653" s="126"/>
      <c r="M653" s="126"/>
      <c r="N653" s="126"/>
      <c r="O653" s="126"/>
      <c r="P653" s="126"/>
      <c r="Q653" s="126"/>
      <c r="R653" s="126"/>
      <c r="S653" s="126"/>
      <c r="T653" s="126"/>
      <c r="U653" s="126"/>
      <c r="V653" s="126"/>
      <c r="W653" s="126"/>
      <c r="X653" s="126"/>
      <c r="Y653" s="126"/>
      <c r="Z653" s="126"/>
    </row>
    <row r="654" spans="1:26" ht="18" customHeight="1">
      <c r="A654" s="126"/>
      <c r="B654" s="126"/>
      <c r="C654" s="126"/>
      <c r="D654" s="126"/>
      <c r="E654" s="126"/>
      <c r="F654" s="126"/>
      <c r="G654" s="126"/>
      <c r="H654" s="126"/>
      <c r="I654" s="126"/>
      <c r="J654" s="127"/>
      <c r="K654" s="126"/>
      <c r="L654" s="126"/>
      <c r="M654" s="126"/>
      <c r="N654" s="126"/>
      <c r="O654" s="126"/>
      <c r="P654" s="126"/>
      <c r="Q654" s="126"/>
      <c r="R654" s="126"/>
      <c r="S654" s="126"/>
      <c r="T654" s="126"/>
      <c r="U654" s="126"/>
      <c r="V654" s="126"/>
      <c r="W654" s="126"/>
      <c r="X654" s="126"/>
      <c r="Y654" s="126"/>
      <c r="Z654" s="126"/>
    </row>
    <row r="655" spans="1:26" ht="18" customHeight="1">
      <c r="A655" s="126"/>
      <c r="B655" s="126"/>
      <c r="C655" s="126"/>
      <c r="D655" s="126"/>
      <c r="E655" s="126"/>
      <c r="F655" s="126"/>
      <c r="G655" s="126"/>
      <c r="H655" s="126"/>
      <c r="I655" s="126"/>
      <c r="J655" s="127"/>
      <c r="K655" s="126"/>
      <c r="L655" s="126"/>
      <c r="M655" s="126"/>
      <c r="N655" s="126"/>
      <c r="O655" s="126"/>
      <c r="P655" s="126"/>
      <c r="Q655" s="126"/>
      <c r="R655" s="126"/>
      <c r="S655" s="126"/>
      <c r="T655" s="126"/>
      <c r="U655" s="126"/>
      <c r="V655" s="126"/>
      <c r="W655" s="126"/>
      <c r="X655" s="126"/>
      <c r="Y655" s="126"/>
      <c r="Z655" s="126"/>
    </row>
    <row r="656" spans="1:26" ht="18" customHeight="1">
      <c r="A656" s="126"/>
      <c r="B656" s="126"/>
      <c r="C656" s="126"/>
      <c r="D656" s="126"/>
      <c r="E656" s="126"/>
      <c r="F656" s="126"/>
      <c r="G656" s="126"/>
      <c r="H656" s="126"/>
      <c r="I656" s="126"/>
      <c r="J656" s="127"/>
      <c r="K656" s="126"/>
      <c r="L656" s="126"/>
      <c r="M656" s="126"/>
      <c r="N656" s="126"/>
      <c r="O656" s="126"/>
      <c r="P656" s="126"/>
      <c r="Q656" s="126"/>
      <c r="R656" s="126"/>
      <c r="S656" s="126"/>
      <c r="T656" s="126"/>
      <c r="U656" s="126"/>
      <c r="V656" s="126"/>
      <c r="W656" s="126"/>
      <c r="X656" s="126"/>
      <c r="Y656" s="126"/>
      <c r="Z656" s="126"/>
    </row>
    <row r="657" spans="1:26" ht="18" customHeight="1">
      <c r="A657" s="126"/>
      <c r="B657" s="126"/>
      <c r="C657" s="126"/>
      <c r="D657" s="126"/>
      <c r="E657" s="126"/>
      <c r="F657" s="126"/>
      <c r="G657" s="126"/>
      <c r="H657" s="126"/>
      <c r="I657" s="126"/>
      <c r="J657" s="127"/>
      <c r="K657" s="126"/>
      <c r="L657" s="126"/>
      <c r="M657" s="126"/>
      <c r="N657" s="126"/>
      <c r="O657" s="126"/>
      <c r="P657" s="126"/>
      <c r="Q657" s="126"/>
      <c r="R657" s="126"/>
      <c r="S657" s="126"/>
      <c r="T657" s="126"/>
      <c r="U657" s="126"/>
      <c r="V657" s="126"/>
      <c r="W657" s="126"/>
      <c r="X657" s="126"/>
      <c r="Y657" s="126"/>
      <c r="Z657" s="126"/>
    </row>
    <row r="658" spans="1:26" ht="18" customHeight="1">
      <c r="A658" s="126"/>
      <c r="B658" s="126"/>
      <c r="C658" s="126"/>
      <c r="D658" s="126"/>
      <c r="E658" s="126"/>
      <c r="F658" s="126"/>
      <c r="G658" s="126"/>
      <c r="H658" s="126"/>
      <c r="I658" s="126"/>
      <c r="J658" s="127"/>
      <c r="K658" s="126"/>
      <c r="L658" s="126"/>
      <c r="M658" s="126"/>
      <c r="N658" s="126"/>
      <c r="O658" s="126"/>
      <c r="P658" s="126"/>
      <c r="Q658" s="126"/>
      <c r="R658" s="126"/>
      <c r="S658" s="126"/>
      <c r="T658" s="126"/>
      <c r="U658" s="126"/>
      <c r="V658" s="126"/>
      <c r="W658" s="126"/>
      <c r="X658" s="126"/>
      <c r="Y658" s="126"/>
      <c r="Z658" s="126"/>
    </row>
    <row r="659" spans="1:26" ht="18" customHeight="1">
      <c r="A659" s="126"/>
      <c r="B659" s="126"/>
      <c r="C659" s="126"/>
      <c r="D659" s="126"/>
      <c r="E659" s="126"/>
      <c r="F659" s="126"/>
      <c r="G659" s="126"/>
      <c r="H659" s="126"/>
      <c r="I659" s="126"/>
      <c r="J659" s="127"/>
      <c r="K659" s="126"/>
      <c r="L659" s="126"/>
      <c r="M659" s="126"/>
      <c r="N659" s="126"/>
      <c r="O659" s="126"/>
      <c r="P659" s="126"/>
      <c r="Q659" s="126"/>
      <c r="R659" s="126"/>
      <c r="S659" s="126"/>
      <c r="T659" s="126"/>
      <c r="U659" s="126"/>
      <c r="V659" s="126"/>
      <c r="W659" s="126"/>
      <c r="X659" s="126"/>
      <c r="Y659" s="126"/>
      <c r="Z659" s="126"/>
    </row>
    <row r="660" spans="1:26" ht="18" customHeight="1">
      <c r="A660" s="126"/>
      <c r="B660" s="126"/>
      <c r="C660" s="126"/>
      <c r="D660" s="126"/>
      <c r="E660" s="126"/>
      <c r="F660" s="126"/>
      <c r="G660" s="126"/>
      <c r="H660" s="126"/>
      <c r="I660" s="126"/>
      <c r="J660" s="127"/>
      <c r="K660" s="126"/>
      <c r="L660" s="126"/>
      <c r="M660" s="126"/>
      <c r="N660" s="126"/>
      <c r="O660" s="126"/>
      <c r="P660" s="126"/>
      <c r="Q660" s="126"/>
      <c r="R660" s="126"/>
      <c r="S660" s="126"/>
      <c r="T660" s="126"/>
      <c r="U660" s="126"/>
      <c r="V660" s="126"/>
      <c r="W660" s="126"/>
      <c r="X660" s="126"/>
      <c r="Y660" s="126"/>
      <c r="Z660" s="126"/>
    </row>
    <row r="661" spans="1:26" ht="18" customHeight="1">
      <c r="A661" s="126"/>
      <c r="B661" s="126"/>
      <c r="C661" s="126"/>
      <c r="D661" s="126"/>
      <c r="E661" s="126"/>
      <c r="F661" s="126"/>
      <c r="G661" s="126"/>
      <c r="H661" s="126"/>
      <c r="I661" s="126"/>
      <c r="J661" s="127"/>
      <c r="K661" s="126"/>
      <c r="L661" s="126"/>
      <c r="M661" s="126"/>
      <c r="N661" s="126"/>
      <c r="O661" s="126"/>
      <c r="P661" s="126"/>
      <c r="Q661" s="126"/>
      <c r="R661" s="126"/>
      <c r="S661" s="126"/>
      <c r="T661" s="126"/>
      <c r="U661" s="126"/>
      <c r="V661" s="126"/>
      <c r="W661" s="126"/>
      <c r="X661" s="126"/>
      <c r="Y661" s="126"/>
      <c r="Z661" s="126"/>
    </row>
    <row r="662" spans="1:26" ht="18" customHeight="1">
      <c r="A662" s="126"/>
      <c r="B662" s="126"/>
      <c r="C662" s="126"/>
      <c r="D662" s="126"/>
      <c r="E662" s="126"/>
      <c r="F662" s="126"/>
      <c r="G662" s="126"/>
      <c r="H662" s="126"/>
      <c r="I662" s="126"/>
      <c r="J662" s="127"/>
      <c r="K662" s="126"/>
      <c r="L662" s="126"/>
      <c r="M662" s="126"/>
      <c r="N662" s="126"/>
      <c r="O662" s="126"/>
      <c r="P662" s="126"/>
      <c r="Q662" s="126"/>
      <c r="R662" s="126"/>
      <c r="S662" s="126"/>
      <c r="T662" s="126"/>
      <c r="U662" s="126"/>
      <c r="V662" s="126"/>
      <c r="W662" s="126"/>
      <c r="X662" s="126"/>
      <c r="Y662" s="126"/>
      <c r="Z662" s="126"/>
    </row>
    <row r="663" spans="1:26" ht="18" customHeight="1">
      <c r="A663" s="126"/>
      <c r="B663" s="126"/>
      <c r="C663" s="126"/>
      <c r="D663" s="126"/>
      <c r="E663" s="126"/>
      <c r="F663" s="126"/>
      <c r="G663" s="126"/>
      <c r="H663" s="126"/>
      <c r="I663" s="126"/>
      <c r="J663" s="127"/>
      <c r="K663" s="126"/>
      <c r="L663" s="126"/>
      <c r="M663" s="126"/>
      <c r="N663" s="126"/>
      <c r="O663" s="126"/>
      <c r="P663" s="126"/>
      <c r="Q663" s="126"/>
      <c r="R663" s="126"/>
      <c r="S663" s="126"/>
      <c r="T663" s="126"/>
      <c r="U663" s="126"/>
      <c r="V663" s="126"/>
      <c r="W663" s="126"/>
      <c r="X663" s="126"/>
      <c r="Y663" s="126"/>
      <c r="Z663" s="126"/>
    </row>
    <row r="664" spans="1:26" ht="18" customHeight="1">
      <c r="A664" s="126"/>
      <c r="B664" s="126"/>
      <c r="C664" s="126"/>
      <c r="D664" s="126"/>
      <c r="E664" s="126"/>
      <c r="F664" s="126"/>
      <c r="G664" s="126"/>
      <c r="H664" s="126"/>
      <c r="I664" s="126"/>
      <c r="J664" s="127"/>
      <c r="K664" s="126"/>
      <c r="L664" s="126"/>
      <c r="M664" s="126"/>
      <c r="N664" s="126"/>
      <c r="O664" s="126"/>
      <c r="P664" s="126"/>
      <c r="Q664" s="126"/>
      <c r="R664" s="126"/>
      <c r="S664" s="126"/>
      <c r="T664" s="126"/>
      <c r="U664" s="126"/>
      <c r="V664" s="126"/>
      <c r="W664" s="126"/>
      <c r="X664" s="126"/>
      <c r="Y664" s="126"/>
      <c r="Z664" s="126"/>
    </row>
    <row r="665" spans="1:26" ht="18" customHeight="1">
      <c r="A665" s="126"/>
      <c r="B665" s="126"/>
      <c r="C665" s="126"/>
      <c r="D665" s="126"/>
      <c r="E665" s="126"/>
      <c r="F665" s="126"/>
      <c r="G665" s="126"/>
      <c r="H665" s="126"/>
      <c r="I665" s="126"/>
      <c r="J665" s="127"/>
      <c r="K665" s="126"/>
      <c r="L665" s="126"/>
      <c r="M665" s="126"/>
      <c r="N665" s="126"/>
      <c r="O665" s="126"/>
      <c r="P665" s="126"/>
      <c r="Q665" s="126"/>
      <c r="R665" s="126"/>
      <c r="S665" s="126"/>
      <c r="T665" s="126"/>
      <c r="U665" s="126"/>
      <c r="V665" s="126"/>
      <c r="W665" s="126"/>
      <c r="X665" s="126"/>
      <c r="Y665" s="126"/>
      <c r="Z665" s="126"/>
    </row>
    <row r="666" spans="1:26" ht="18" customHeight="1">
      <c r="A666" s="126"/>
      <c r="B666" s="126"/>
      <c r="C666" s="126"/>
      <c r="D666" s="126"/>
      <c r="E666" s="126"/>
      <c r="F666" s="126"/>
      <c r="G666" s="126"/>
      <c r="H666" s="126"/>
      <c r="I666" s="126"/>
      <c r="J666" s="127"/>
      <c r="K666" s="126"/>
      <c r="L666" s="126"/>
      <c r="M666" s="126"/>
      <c r="N666" s="126"/>
      <c r="O666" s="126"/>
      <c r="P666" s="126"/>
      <c r="Q666" s="126"/>
      <c r="R666" s="126"/>
      <c r="S666" s="126"/>
      <c r="T666" s="126"/>
      <c r="U666" s="126"/>
      <c r="V666" s="126"/>
      <c r="W666" s="126"/>
      <c r="X666" s="126"/>
      <c r="Y666" s="126"/>
      <c r="Z666" s="126"/>
    </row>
    <row r="667" spans="1:26" ht="18" customHeight="1">
      <c r="A667" s="126"/>
      <c r="B667" s="126"/>
      <c r="C667" s="126"/>
      <c r="D667" s="126"/>
      <c r="E667" s="126"/>
      <c r="F667" s="126"/>
      <c r="G667" s="126"/>
      <c r="H667" s="126"/>
      <c r="I667" s="126"/>
      <c r="J667" s="127"/>
      <c r="K667" s="126"/>
      <c r="L667" s="126"/>
      <c r="M667" s="126"/>
      <c r="N667" s="126"/>
      <c r="O667" s="126"/>
      <c r="P667" s="126"/>
      <c r="Q667" s="126"/>
      <c r="R667" s="126"/>
      <c r="S667" s="126"/>
      <c r="T667" s="126"/>
      <c r="U667" s="126"/>
      <c r="V667" s="126"/>
      <c r="W667" s="126"/>
      <c r="X667" s="126"/>
      <c r="Y667" s="126"/>
      <c r="Z667" s="126"/>
    </row>
    <row r="668" spans="1:26" ht="18" customHeight="1">
      <c r="A668" s="126"/>
      <c r="B668" s="126"/>
      <c r="C668" s="126"/>
      <c r="D668" s="126"/>
      <c r="E668" s="126"/>
      <c r="F668" s="126"/>
      <c r="G668" s="126"/>
      <c r="H668" s="126"/>
      <c r="I668" s="126"/>
      <c r="J668" s="127"/>
      <c r="K668" s="126"/>
      <c r="L668" s="126"/>
      <c r="M668" s="126"/>
      <c r="N668" s="126"/>
      <c r="O668" s="126"/>
      <c r="P668" s="126"/>
      <c r="Q668" s="126"/>
      <c r="R668" s="126"/>
      <c r="S668" s="126"/>
      <c r="T668" s="126"/>
      <c r="U668" s="126"/>
      <c r="V668" s="126"/>
      <c r="W668" s="126"/>
      <c r="X668" s="126"/>
      <c r="Y668" s="126"/>
      <c r="Z668" s="126"/>
    </row>
    <row r="669" spans="1:26" ht="18" customHeight="1">
      <c r="A669" s="126"/>
      <c r="B669" s="126"/>
      <c r="C669" s="126"/>
      <c r="D669" s="126"/>
      <c r="E669" s="126"/>
      <c r="F669" s="126"/>
      <c r="G669" s="126"/>
      <c r="H669" s="126"/>
      <c r="I669" s="126"/>
      <c r="J669" s="127"/>
      <c r="K669" s="126"/>
      <c r="L669" s="126"/>
      <c r="M669" s="126"/>
      <c r="N669" s="126"/>
      <c r="O669" s="126"/>
      <c r="P669" s="126"/>
      <c r="Q669" s="126"/>
      <c r="R669" s="126"/>
      <c r="S669" s="126"/>
      <c r="T669" s="126"/>
      <c r="U669" s="126"/>
      <c r="V669" s="126"/>
      <c r="W669" s="126"/>
      <c r="X669" s="126"/>
      <c r="Y669" s="126"/>
      <c r="Z669" s="126"/>
    </row>
    <row r="670" spans="1:26" ht="18" customHeight="1">
      <c r="A670" s="126"/>
      <c r="B670" s="126"/>
      <c r="C670" s="126"/>
      <c r="D670" s="126"/>
      <c r="E670" s="126"/>
      <c r="F670" s="126"/>
      <c r="G670" s="126"/>
      <c r="H670" s="126"/>
      <c r="I670" s="126"/>
      <c r="J670" s="127"/>
      <c r="K670" s="126"/>
      <c r="L670" s="126"/>
      <c r="M670" s="126"/>
      <c r="N670" s="126"/>
      <c r="O670" s="126"/>
      <c r="P670" s="126"/>
      <c r="Q670" s="126"/>
      <c r="R670" s="126"/>
      <c r="S670" s="126"/>
      <c r="T670" s="126"/>
      <c r="U670" s="126"/>
      <c r="V670" s="126"/>
      <c r="W670" s="126"/>
      <c r="X670" s="126"/>
      <c r="Y670" s="126"/>
      <c r="Z670" s="126"/>
    </row>
    <row r="671" spans="1:26" ht="18" customHeight="1">
      <c r="A671" s="126"/>
      <c r="B671" s="126"/>
      <c r="C671" s="126"/>
      <c r="D671" s="126"/>
      <c r="E671" s="126"/>
      <c r="F671" s="126"/>
      <c r="G671" s="126"/>
      <c r="H671" s="126"/>
      <c r="I671" s="126"/>
      <c r="J671" s="127"/>
      <c r="K671" s="126"/>
      <c r="L671" s="126"/>
      <c r="M671" s="126"/>
      <c r="N671" s="126"/>
      <c r="O671" s="126"/>
      <c r="P671" s="126"/>
      <c r="Q671" s="126"/>
      <c r="R671" s="126"/>
      <c r="S671" s="126"/>
      <c r="T671" s="126"/>
      <c r="U671" s="126"/>
      <c r="V671" s="126"/>
      <c r="W671" s="126"/>
      <c r="X671" s="126"/>
      <c r="Y671" s="126"/>
      <c r="Z671" s="126"/>
    </row>
    <row r="672" spans="1:26" ht="18" customHeight="1">
      <c r="A672" s="126"/>
      <c r="B672" s="126"/>
      <c r="C672" s="126"/>
      <c r="D672" s="126"/>
      <c r="E672" s="126"/>
      <c r="F672" s="126"/>
      <c r="G672" s="126"/>
      <c r="H672" s="126"/>
      <c r="I672" s="126"/>
      <c r="J672" s="127"/>
      <c r="K672" s="126"/>
      <c r="L672" s="126"/>
      <c r="M672" s="126"/>
      <c r="N672" s="126"/>
      <c r="O672" s="126"/>
      <c r="P672" s="126"/>
      <c r="Q672" s="126"/>
      <c r="R672" s="126"/>
      <c r="S672" s="126"/>
      <c r="T672" s="126"/>
      <c r="U672" s="126"/>
      <c r="V672" s="126"/>
      <c r="W672" s="126"/>
      <c r="X672" s="126"/>
      <c r="Y672" s="126"/>
      <c r="Z672" s="126"/>
    </row>
    <row r="673" spans="1:26" ht="18" customHeight="1">
      <c r="A673" s="126"/>
      <c r="B673" s="126"/>
      <c r="C673" s="126"/>
      <c r="D673" s="126"/>
      <c r="E673" s="126"/>
      <c r="F673" s="126"/>
      <c r="G673" s="126"/>
      <c r="H673" s="126"/>
      <c r="I673" s="126"/>
      <c r="J673" s="127"/>
      <c r="K673" s="126"/>
      <c r="L673" s="126"/>
      <c r="M673" s="126"/>
      <c r="N673" s="126"/>
      <c r="O673" s="126"/>
      <c r="P673" s="126"/>
      <c r="Q673" s="126"/>
      <c r="R673" s="126"/>
      <c r="S673" s="126"/>
      <c r="T673" s="126"/>
      <c r="U673" s="126"/>
      <c r="V673" s="126"/>
      <c r="W673" s="126"/>
      <c r="X673" s="126"/>
      <c r="Y673" s="126"/>
      <c r="Z673" s="126"/>
    </row>
    <row r="674" spans="1:26" ht="18" customHeight="1">
      <c r="A674" s="126"/>
      <c r="B674" s="126"/>
      <c r="C674" s="126"/>
      <c r="D674" s="126"/>
      <c r="E674" s="126"/>
      <c r="F674" s="126"/>
      <c r="G674" s="126"/>
      <c r="H674" s="126"/>
      <c r="I674" s="126"/>
      <c r="J674" s="127"/>
      <c r="K674" s="126"/>
      <c r="L674" s="126"/>
      <c r="M674" s="126"/>
      <c r="N674" s="126"/>
      <c r="O674" s="126"/>
      <c r="P674" s="126"/>
      <c r="Q674" s="126"/>
      <c r="R674" s="126"/>
      <c r="S674" s="126"/>
      <c r="T674" s="126"/>
      <c r="U674" s="126"/>
      <c r="V674" s="126"/>
      <c r="W674" s="126"/>
      <c r="X674" s="126"/>
      <c r="Y674" s="126"/>
      <c r="Z674" s="126"/>
    </row>
    <row r="675" spans="1:26" ht="18" customHeight="1">
      <c r="A675" s="126"/>
      <c r="B675" s="126"/>
      <c r="C675" s="126"/>
      <c r="D675" s="126"/>
      <c r="E675" s="126"/>
      <c r="F675" s="126"/>
      <c r="G675" s="126"/>
      <c r="H675" s="126"/>
      <c r="I675" s="126"/>
      <c r="J675" s="127"/>
      <c r="K675" s="126"/>
      <c r="L675" s="126"/>
      <c r="M675" s="126"/>
      <c r="N675" s="126"/>
      <c r="O675" s="126"/>
      <c r="P675" s="126"/>
      <c r="Q675" s="126"/>
      <c r="R675" s="126"/>
      <c r="S675" s="126"/>
      <c r="T675" s="126"/>
      <c r="U675" s="126"/>
      <c r="V675" s="126"/>
      <c r="W675" s="126"/>
      <c r="X675" s="126"/>
      <c r="Y675" s="126"/>
      <c r="Z675" s="126"/>
    </row>
    <row r="676" spans="1:26" ht="18" customHeight="1">
      <c r="A676" s="126"/>
      <c r="B676" s="126"/>
      <c r="C676" s="126"/>
      <c r="D676" s="126"/>
      <c r="E676" s="126"/>
      <c r="F676" s="126"/>
      <c r="G676" s="126"/>
      <c r="H676" s="126"/>
      <c r="I676" s="126"/>
      <c r="J676" s="127"/>
      <c r="K676" s="126"/>
      <c r="L676" s="126"/>
      <c r="M676" s="126"/>
      <c r="N676" s="126"/>
      <c r="O676" s="126"/>
      <c r="P676" s="126"/>
      <c r="Q676" s="126"/>
      <c r="R676" s="126"/>
      <c r="S676" s="126"/>
      <c r="T676" s="126"/>
      <c r="U676" s="126"/>
      <c r="V676" s="126"/>
      <c r="W676" s="126"/>
      <c r="X676" s="126"/>
      <c r="Y676" s="126"/>
      <c r="Z676" s="126"/>
    </row>
    <row r="677" spans="1:26" ht="18" customHeight="1">
      <c r="A677" s="126"/>
      <c r="B677" s="126"/>
      <c r="C677" s="126"/>
      <c r="D677" s="126"/>
      <c r="E677" s="126"/>
      <c r="F677" s="126"/>
      <c r="G677" s="126"/>
      <c r="H677" s="126"/>
      <c r="I677" s="126"/>
      <c r="J677" s="127"/>
      <c r="K677" s="126"/>
      <c r="L677" s="126"/>
      <c r="M677" s="126"/>
      <c r="N677" s="126"/>
      <c r="O677" s="126"/>
      <c r="P677" s="126"/>
      <c r="Q677" s="126"/>
      <c r="R677" s="126"/>
      <c r="S677" s="126"/>
      <c r="T677" s="126"/>
      <c r="U677" s="126"/>
      <c r="V677" s="126"/>
      <c r="W677" s="126"/>
      <c r="X677" s="126"/>
      <c r="Y677" s="126"/>
      <c r="Z677" s="126"/>
    </row>
    <row r="678" spans="1:26" ht="18" customHeight="1">
      <c r="A678" s="126"/>
      <c r="B678" s="126"/>
      <c r="C678" s="126"/>
      <c r="D678" s="126"/>
      <c r="E678" s="126"/>
      <c r="F678" s="126"/>
      <c r="G678" s="126"/>
      <c r="H678" s="126"/>
      <c r="I678" s="126"/>
      <c r="J678" s="127"/>
      <c r="K678" s="126"/>
      <c r="L678" s="126"/>
      <c r="M678" s="126"/>
      <c r="N678" s="126"/>
      <c r="O678" s="126"/>
      <c r="P678" s="126"/>
      <c r="Q678" s="126"/>
      <c r="R678" s="126"/>
      <c r="S678" s="126"/>
      <c r="T678" s="126"/>
      <c r="U678" s="126"/>
      <c r="V678" s="126"/>
      <c r="W678" s="126"/>
      <c r="X678" s="126"/>
      <c r="Y678" s="126"/>
      <c r="Z678" s="126"/>
    </row>
    <row r="679" spans="1:26" ht="18" customHeight="1">
      <c r="A679" s="126"/>
      <c r="B679" s="126"/>
      <c r="C679" s="126"/>
      <c r="D679" s="126"/>
      <c r="E679" s="126"/>
      <c r="F679" s="126"/>
      <c r="G679" s="126"/>
      <c r="H679" s="126"/>
      <c r="I679" s="126"/>
      <c r="J679" s="127"/>
      <c r="K679" s="126"/>
      <c r="L679" s="126"/>
      <c r="M679" s="126"/>
      <c r="N679" s="126"/>
      <c r="O679" s="126"/>
      <c r="P679" s="126"/>
      <c r="Q679" s="126"/>
      <c r="R679" s="126"/>
      <c r="S679" s="126"/>
      <c r="T679" s="126"/>
      <c r="U679" s="126"/>
      <c r="V679" s="126"/>
      <c r="W679" s="126"/>
      <c r="X679" s="126"/>
      <c r="Y679" s="126"/>
      <c r="Z679" s="126"/>
    </row>
    <row r="680" spans="1:26" ht="18" customHeight="1">
      <c r="A680" s="126"/>
      <c r="B680" s="126"/>
      <c r="C680" s="126"/>
      <c r="D680" s="126"/>
      <c r="E680" s="126"/>
      <c r="F680" s="126"/>
      <c r="G680" s="126"/>
      <c r="H680" s="126"/>
      <c r="I680" s="126"/>
      <c r="J680" s="127"/>
      <c r="K680" s="126"/>
      <c r="L680" s="126"/>
      <c r="M680" s="126"/>
      <c r="N680" s="126"/>
      <c r="O680" s="126"/>
      <c r="P680" s="126"/>
      <c r="Q680" s="126"/>
      <c r="R680" s="126"/>
      <c r="S680" s="126"/>
      <c r="T680" s="126"/>
      <c r="U680" s="126"/>
      <c r="V680" s="126"/>
      <c r="W680" s="126"/>
      <c r="X680" s="126"/>
      <c r="Y680" s="126"/>
      <c r="Z680" s="126"/>
    </row>
    <row r="681" spans="1:26" ht="18" customHeight="1">
      <c r="A681" s="126"/>
      <c r="B681" s="126"/>
      <c r="C681" s="126"/>
      <c r="D681" s="126"/>
      <c r="E681" s="126"/>
      <c r="F681" s="126"/>
      <c r="G681" s="126"/>
      <c r="H681" s="126"/>
      <c r="I681" s="126"/>
      <c r="J681" s="127"/>
      <c r="K681" s="126"/>
      <c r="L681" s="126"/>
      <c r="M681" s="126"/>
      <c r="N681" s="126"/>
      <c r="O681" s="126"/>
      <c r="P681" s="126"/>
      <c r="Q681" s="126"/>
      <c r="R681" s="126"/>
      <c r="S681" s="126"/>
      <c r="T681" s="126"/>
      <c r="U681" s="126"/>
      <c r="V681" s="126"/>
      <c r="W681" s="126"/>
      <c r="X681" s="126"/>
      <c r="Y681" s="126"/>
      <c r="Z681" s="126"/>
    </row>
    <row r="682" spans="1:26" ht="18" customHeight="1">
      <c r="A682" s="126"/>
      <c r="B682" s="126"/>
      <c r="C682" s="126"/>
      <c r="D682" s="126"/>
      <c r="E682" s="126"/>
      <c r="F682" s="126"/>
      <c r="G682" s="126"/>
      <c r="H682" s="126"/>
      <c r="I682" s="126"/>
      <c r="J682" s="127"/>
      <c r="K682" s="126"/>
      <c r="L682" s="126"/>
      <c r="M682" s="126"/>
      <c r="N682" s="126"/>
      <c r="O682" s="126"/>
      <c r="P682" s="126"/>
      <c r="Q682" s="126"/>
      <c r="R682" s="126"/>
      <c r="S682" s="126"/>
      <c r="T682" s="126"/>
      <c r="U682" s="126"/>
      <c r="V682" s="126"/>
      <c r="W682" s="126"/>
      <c r="X682" s="126"/>
      <c r="Y682" s="126"/>
      <c r="Z682" s="126"/>
    </row>
    <row r="683" spans="1:26" ht="18" customHeight="1">
      <c r="A683" s="126"/>
      <c r="B683" s="126"/>
      <c r="C683" s="126"/>
      <c r="D683" s="126"/>
      <c r="E683" s="126"/>
      <c r="F683" s="126"/>
      <c r="G683" s="126"/>
      <c r="H683" s="126"/>
      <c r="I683" s="126"/>
      <c r="J683" s="127"/>
      <c r="K683" s="126"/>
      <c r="L683" s="126"/>
      <c r="M683" s="126"/>
      <c r="N683" s="126"/>
      <c r="O683" s="126"/>
      <c r="P683" s="126"/>
      <c r="Q683" s="126"/>
      <c r="R683" s="126"/>
      <c r="S683" s="126"/>
      <c r="T683" s="126"/>
      <c r="U683" s="126"/>
      <c r="V683" s="126"/>
      <c r="W683" s="126"/>
      <c r="X683" s="126"/>
      <c r="Y683" s="126"/>
      <c r="Z683" s="126"/>
    </row>
    <row r="684" spans="1:26" ht="18" customHeight="1">
      <c r="A684" s="126"/>
      <c r="B684" s="126"/>
      <c r="C684" s="126"/>
      <c r="D684" s="126"/>
      <c r="E684" s="126"/>
      <c r="F684" s="126"/>
      <c r="G684" s="126"/>
      <c r="H684" s="126"/>
      <c r="I684" s="126"/>
      <c r="J684" s="127"/>
      <c r="K684" s="126"/>
      <c r="L684" s="126"/>
      <c r="M684" s="126"/>
      <c r="N684" s="126"/>
      <c r="O684" s="126"/>
      <c r="P684" s="126"/>
      <c r="Q684" s="126"/>
      <c r="R684" s="126"/>
      <c r="S684" s="126"/>
      <c r="T684" s="126"/>
      <c r="U684" s="126"/>
      <c r="V684" s="126"/>
      <c r="W684" s="126"/>
      <c r="X684" s="126"/>
      <c r="Y684" s="126"/>
      <c r="Z684" s="126"/>
    </row>
    <row r="685" spans="1:26" ht="18" customHeight="1">
      <c r="A685" s="126"/>
      <c r="B685" s="126"/>
      <c r="C685" s="126"/>
      <c r="D685" s="126"/>
      <c r="E685" s="126"/>
      <c r="F685" s="126"/>
      <c r="G685" s="126"/>
      <c r="H685" s="126"/>
      <c r="I685" s="126"/>
      <c r="J685" s="127"/>
      <c r="K685" s="126"/>
      <c r="L685" s="126"/>
      <c r="M685" s="126"/>
      <c r="N685" s="126"/>
      <c r="O685" s="126"/>
      <c r="P685" s="126"/>
      <c r="Q685" s="126"/>
      <c r="R685" s="126"/>
      <c r="S685" s="126"/>
      <c r="T685" s="126"/>
      <c r="U685" s="126"/>
      <c r="V685" s="126"/>
      <c r="W685" s="126"/>
      <c r="X685" s="126"/>
      <c r="Y685" s="126"/>
      <c r="Z685" s="126"/>
    </row>
    <row r="686" spans="1:26" ht="18" customHeight="1">
      <c r="A686" s="126"/>
      <c r="B686" s="126"/>
      <c r="C686" s="126"/>
      <c r="D686" s="126"/>
      <c r="E686" s="126"/>
      <c r="F686" s="126"/>
      <c r="G686" s="126"/>
      <c r="H686" s="126"/>
      <c r="I686" s="126"/>
      <c r="J686" s="127"/>
      <c r="K686" s="126"/>
      <c r="L686" s="126"/>
      <c r="M686" s="126"/>
      <c r="N686" s="126"/>
      <c r="O686" s="126"/>
      <c r="P686" s="126"/>
      <c r="Q686" s="126"/>
      <c r="R686" s="126"/>
      <c r="S686" s="126"/>
      <c r="T686" s="126"/>
      <c r="U686" s="126"/>
      <c r="V686" s="126"/>
      <c r="W686" s="126"/>
      <c r="X686" s="126"/>
      <c r="Y686" s="126"/>
      <c r="Z686" s="126"/>
    </row>
    <row r="687" spans="1:26" ht="18" customHeight="1">
      <c r="A687" s="126"/>
      <c r="B687" s="126"/>
      <c r="C687" s="126"/>
      <c r="D687" s="126"/>
      <c r="E687" s="126"/>
      <c r="F687" s="126"/>
      <c r="G687" s="126"/>
      <c r="H687" s="126"/>
      <c r="I687" s="126"/>
      <c r="J687" s="127"/>
      <c r="K687" s="126"/>
      <c r="L687" s="126"/>
      <c r="M687" s="126"/>
      <c r="N687" s="126"/>
      <c r="O687" s="126"/>
      <c r="P687" s="126"/>
      <c r="Q687" s="126"/>
      <c r="R687" s="126"/>
      <c r="S687" s="126"/>
      <c r="T687" s="126"/>
      <c r="U687" s="126"/>
      <c r="V687" s="126"/>
      <c r="W687" s="126"/>
      <c r="X687" s="126"/>
      <c r="Y687" s="126"/>
      <c r="Z687" s="126"/>
    </row>
    <row r="688" spans="1:26" ht="18" customHeight="1">
      <c r="A688" s="126"/>
      <c r="B688" s="126"/>
      <c r="C688" s="126"/>
      <c r="D688" s="126"/>
      <c r="E688" s="126"/>
      <c r="F688" s="126"/>
      <c r="G688" s="126"/>
      <c r="H688" s="126"/>
      <c r="I688" s="126"/>
      <c r="J688" s="127"/>
      <c r="K688" s="126"/>
      <c r="L688" s="126"/>
      <c r="M688" s="126"/>
      <c r="N688" s="126"/>
      <c r="O688" s="126"/>
      <c r="P688" s="126"/>
      <c r="Q688" s="126"/>
      <c r="R688" s="126"/>
      <c r="S688" s="126"/>
      <c r="T688" s="126"/>
      <c r="U688" s="126"/>
      <c r="V688" s="126"/>
      <c r="W688" s="126"/>
      <c r="X688" s="126"/>
      <c r="Y688" s="126"/>
      <c r="Z688" s="126"/>
    </row>
    <row r="689" spans="1:26" ht="18" customHeight="1">
      <c r="A689" s="126"/>
      <c r="B689" s="126"/>
      <c r="C689" s="126"/>
      <c r="D689" s="126"/>
      <c r="E689" s="126"/>
      <c r="F689" s="126"/>
      <c r="G689" s="126"/>
      <c r="H689" s="126"/>
      <c r="I689" s="126"/>
      <c r="J689" s="127"/>
      <c r="K689" s="126"/>
      <c r="L689" s="126"/>
      <c r="M689" s="126"/>
      <c r="N689" s="126"/>
      <c r="O689" s="126"/>
      <c r="P689" s="126"/>
      <c r="Q689" s="126"/>
      <c r="R689" s="126"/>
      <c r="S689" s="126"/>
      <c r="T689" s="126"/>
      <c r="U689" s="126"/>
      <c r="V689" s="126"/>
      <c r="W689" s="126"/>
      <c r="X689" s="126"/>
      <c r="Y689" s="126"/>
      <c r="Z689" s="126"/>
    </row>
    <row r="690" spans="1:26" ht="18" customHeight="1">
      <c r="A690" s="126"/>
      <c r="B690" s="126"/>
      <c r="C690" s="126"/>
      <c r="D690" s="126"/>
      <c r="E690" s="126"/>
      <c r="F690" s="126"/>
      <c r="G690" s="126"/>
      <c r="H690" s="126"/>
      <c r="I690" s="126"/>
      <c r="J690" s="127"/>
      <c r="K690" s="126"/>
      <c r="L690" s="126"/>
      <c r="M690" s="126"/>
      <c r="N690" s="126"/>
      <c r="O690" s="126"/>
      <c r="P690" s="126"/>
      <c r="Q690" s="126"/>
      <c r="R690" s="126"/>
      <c r="S690" s="126"/>
      <c r="T690" s="126"/>
      <c r="U690" s="126"/>
      <c r="V690" s="126"/>
      <c r="W690" s="126"/>
      <c r="X690" s="126"/>
      <c r="Y690" s="126"/>
      <c r="Z690" s="126"/>
    </row>
    <row r="691" spans="1:26" ht="18" customHeight="1">
      <c r="A691" s="126"/>
      <c r="B691" s="126"/>
      <c r="C691" s="126"/>
      <c r="D691" s="126"/>
      <c r="E691" s="126"/>
      <c r="F691" s="126"/>
      <c r="G691" s="126"/>
      <c r="H691" s="126"/>
      <c r="I691" s="126"/>
      <c r="J691" s="127"/>
      <c r="K691" s="126"/>
      <c r="L691" s="126"/>
      <c r="M691" s="126"/>
      <c r="N691" s="126"/>
      <c r="O691" s="126"/>
      <c r="P691" s="126"/>
      <c r="Q691" s="126"/>
      <c r="R691" s="126"/>
      <c r="S691" s="126"/>
      <c r="T691" s="126"/>
      <c r="U691" s="126"/>
      <c r="V691" s="126"/>
      <c r="W691" s="126"/>
      <c r="X691" s="126"/>
      <c r="Y691" s="126"/>
      <c r="Z691" s="126"/>
    </row>
    <row r="692" spans="1:26" ht="18" customHeight="1">
      <c r="A692" s="126"/>
      <c r="B692" s="126"/>
      <c r="C692" s="126"/>
      <c r="D692" s="126"/>
      <c r="E692" s="126"/>
      <c r="F692" s="126"/>
      <c r="G692" s="126"/>
      <c r="H692" s="126"/>
      <c r="I692" s="126"/>
      <c r="J692" s="127"/>
      <c r="K692" s="126"/>
      <c r="L692" s="126"/>
      <c r="M692" s="126"/>
      <c r="N692" s="126"/>
      <c r="O692" s="126"/>
      <c r="P692" s="126"/>
      <c r="Q692" s="126"/>
      <c r="R692" s="126"/>
      <c r="S692" s="126"/>
      <c r="T692" s="126"/>
      <c r="U692" s="126"/>
      <c r="V692" s="126"/>
      <c r="W692" s="126"/>
      <c r="X692" s="126"/>
      <c r="Y692" s="126"/>
      <c r="Z692" s="126"/>
    </row>
    <row r="693" spans="1:26" ht="18" customHeight="1">
      <c r="A693" s="126"/>
      <c r="B693" s="126"/>
      <c r="C693" s="126"/>
      <c r="D693" s="126"/>
      <c r="E693" s="126"/>
      <c r="F693" s="126"/>
      <c r="G693" s="126"/>
      <c r="H693" s="126"/>
      <c r="I693" s="126"/>
      <c r="J693" s="127"/>
      <c r="K693" s="126"/>
      <c r="L693" s="126"/>
      <c r="M693" s="126"/>
      <c r="N693" s="126"/>
      <c r="O693" s="126"/>
      <c r="P693" s="126"/>
      <c r="Q693" s="126"/>
      <c r="R693" s="126"/>
      <c r="S693" s="126"/>
      <c r="T693" s="126"/>
      <c r="U693" s="126"/>
      <c r="V693" s="126"/>
      <c r="W693" s="126"/>
      <c r="X693" s="126"/>
      <c r="Y693" s="126"/>
      <c r="Z693" s="126"/>
    </row>
    <row r="694" spans="1:26" ht="18" customHeight="1">
      <c r="A694" s="126"/>
      <c r="B694" s="126"/>
      <c r="C694" s="126"/>
      <c r="D694" s="126"/>
      <c r="E694" s="126"/>
      <c r="F694" s="126"/>
      <c r="G694" s="126"/>
      <c r="H694" s="126"/>
      <c r="I694" s="126"/>
      <c r="J694" s="127"/>
      <c r="K694" s="126"/>
      <c r="L694" s="126"/>
      <c r="M694" s="126"/>
      <c r="N694" s="126"/>
      <c r="O694" s="126"/>
      <c r="P694" s="126"/>
      <c r="Q694" s="126"/>
      <c r="R694" s="126"/>
      <c r="S694" s="126"/>
      <c r="T694" s="126"/>
      <c r="U694" s="126"/>
      <c r="V694" s="126"/>
      <c r="W694" s="126"/>
      <c r="X694" s="126"/>
      <c r="Y694" s="126"/>
      <c r="Z694" s="126"/>
    </row>
    <row r="695" spans="1:26" ht="18" customHeight="1">
      <c r="A695" s="126"/>
      <c r="B695" s="126"/>
      <c r="C695" s="126"/>
      <c r="D695" s="126"/>
      <c r="E695" s="126"/>
      <c r="F695" s="126"/>
      <c r="G695" s="126"/>
      <c r="H695" s="126"/>
      <c r="I695" s="126"/>
      <c r="J695" s="127"/>
      <c r="K695" s="126"/>
      <c r="L695" s="126"/>
      <c r="M695" s="126"/>
      <c r="N695" s="126"/>
      <c r="O695" s="126"/>
      <c r="P695" s="126"/>
      <c r="Q695" s="126"/>
      <c r="R695" s="126"/>
      <c r="S695" s="126"/>
      <c r="T695" s="126"/>
      <c r="U695" s="126"/>
      <c r="V695" s="126"/>
      <c r="W695" s="126"/>
      <c r="X695" s="126"/>
      <c r="Y695" s="126"/>
      <c r="Z695" s="126"/>
    </row>
    <row r="696" spans="1:26" ht="18" customHeight="1">
      <c r="A696" s="126"/>
      <c r="B696" s="126"/>
      <c r="C696" s="126"/>
      <c r="D696" s="126"/>
      <c r="E696" s="126"/>
      <c r="F696" s="126"/>
      <c r="G696" s="126"/>
      <c r="H696" s="126"/>
      <c r="I696" s="126"/>
      <c r="J696" s="127"/>
      <c r="K696" s="126"/>
      <c r="L696" s="126"/>
      <c r="M696" s="126"/>
      <c r="N696" s="126"/>
      <c r="O696" s="126"/>
      <c r="P696" s="126"/>
      <c r="Q696" s="126"/>
      <c r="R696" s="126"/>
      <c r="S696" s="126"/>
      <c r="T696" s="126"/>
      <c r="U696" s="126"/>
      <c r="V696" s="126"/>
      <c r="W696" s="126"/>
      <c r="X696" s="126"/>
      <c r="Y696" s="126"/>
      <c r="Z696" s="126"/>
    </row>
    <row r="697" spans="1:26" ht="18" customHeight="1">
      <c r="A697" s="126"/>
      <c r="B697" s="126"/>
      <c r="C697" s="126"/>
      <c r="D697" s="126"/>
      <c r="E697" s="126"/>
      <c r="F697" s="126"/>
      <c r="G697" s="126"/>
      <c r="H697" s="126"/>
      <c r="I697" s="126"/>
      <c r="J697" s="127"/>
      <c r="K697" s="126"/>
      <c r="L697" s="126"/>
      <c r="M697" s="126"/>
      <c r="N697" s="126"/>
      <c r="O697" s="126"/>
      <c r="P697" s="126"/>
      <c r="Q697" s="126"/>
      <c r="R697" s="126"/>
      <c r="S697" s="126"/>
      <c r="T697" s="126"/>
      <c r="U697" s="126"/>
      <c r="V697" s="126"/>
      <c r="W697" s="126"/>
      <c r="X697" s="126"/>
      <c r="Y697" s="126"/>
      <c r="Z697" s="126"/>
    </row>
    <row r="698" spans="1:26" ht="18" customHeight="1">
      <c r="A698" s="126"/>
      <c r="B698" s="126"/>
      <c r="C698" s="126"/>
      <c r="D698" s="126"/>
      <c r="E698" s="126"/>
      <c r="F698" s="126"/>
      <c r="G698" s="126"/>
      <c r="H698" s="126"/>
      <c r="I698" s="126"/>
      <c r="J698" s="127"/>
      <c r="K698" s="126"/>
      <c r="L698" s="126"/>
      <c r="M698" s="126"/>
      <c r="N698" s="126"/>
      <c r="O698" s="126"/>
      <c r="P698" s="126"/>
      <c r="Q698" s="126"/>
      <c r="R698" s="126"/>
      <c r="S698" s="126"/>
      <c r="T698" s="126"/>
      <c r="U698" s="126"/>
      <c r="V698" s="126"/>
      <c r="W698" s="126"/>
      <c r="X698" s="126"/>
      <c r="Y698" s="126"/>
      <c r="Z698" s="126"/>
    </row>
    <row r="699" spans="1:26" ht="18" customHeight="1">
      <c r="A699" s="126"/>
      <c r="B699" s="126"/>
      <c r="C699" s="126"/>
      <c r="D699" s="126"/>
      <c r="E699" s="126"/>
      <c r="F699" s="126"/>
      <c r="G699" s="126"/>
      <c r="H699" s="126"/>
      <c r="I699" s="126"/>
      <c r="J699" s="127"/>
      <c r="K699" s="126"/>
      <c r="L699" s="126"/>
      <c r="M699" s="126"/>
      <c r="N699" s="126"/>
      <c r="O699" s="126"/>
      <c r="P699" s="126"/>
      <c r="Q699" s="126"/>
      <c r="R699" s="126"/>
      <c r="S699" s="126"/>
      <c r="T699" s="126"/>
      <c r="U699" s="126"/>
      <c r="V699" s="126"/>
      <c r="W699" s="126"/>
      <c r="X699" s="126"/>
      <c r="Y699" s="126"/>
      <c r="Z699" s="126"/>
    </row>
    <row r="700" spans="1:26" ht="18" customHeight="1">
      <c r="A700" s="126"/>
      <c r="B700" s="126"/>
      <c r="C700" s="126"/>
      <c r="D700" s="126"/>
      <c r="E700" s="126"/>
      <c r="F700" s="126"/>
      <c r="G700" s="126"/>
      <c r="H700" s="126"/>
      <c r="I700" s="126"/>
      <c r="J700" s="127"/>
      <c r="K700" s="126"/>
      <c r="L700" s="126"/>
      <c r="M700" s="126"/>
      <c r="N700" s="126"/>
      <c r="O700" s="126"/>
      <c r="P700" s="126"/>
      <c r="Q700" s="126"/>
      <c r="R700" s="126"/>
      <c r="S700" s="126"/>
      <c r="T700" s="126"/>
      <c r="U700" s="126"/>
      <c r="V700" s="126"/>
      <c r="W700" s="126"/>
      <c r="X700" s="126"/>
      <c r="Y700" s="126"/>
      <c r="Z700" s="126"/>
    </row>
    <row r="701" spans="1:26" ht="18" customHeight="1">
      <c r="A701" s="126"/>
      <c r="B701" s="126"/>
      <c r="C701" s="126"/>
      <c r="D701" s="126"/>
      <c r="E701" s="126"/>
      <c r="F701" s="126"/>
      <c r="G701" s="126"/>
      <c r="H701" s="126"/>
      <c r="I701" s="126"/>
      <c r="J701" s="127"/>
      <c r="K701" s="126"/>
      <c r="L701" s="126"/>
      <c r="M701" s="126"/>
      <c r="N701" s="126"/>
      <c r="O701" s="126"/>
      <c r="P701" s="126"/>
      <c r="Q701" s="126"/>
      <c r="R701" s="126"/>
      <c r="S701" s="126"/>
      <c r="T701" s="126"/>
      <c r="U701" s="126"/>
      <c r="V701" s="126"/>
      <c r="W701" s="126"/>
      <c r="X701" s="126"/>
      <c r="Y701" s="126"/>
      <c r="Z701" s="126"/>
    </row>
    <row r="702" spans="1:26" ht="18" customHeight="1">
      <c r="A702" s="126"/>
      <c r="B702" s="126"/>
      <c r="C702" s="126"/>
      <c r="D702" s="126"/>
      <c r="E702" s="126"/>
      <c r="F702" s="126"/>
      <c r="G702" s="126"/>
      <c r="H702" s="126"/>
      <c r="I702" s="126"/>
      <c r="J702" s="127"/>
      <c r="K702" s="126"/>
      <c r="L702" s="126"/>
      <c r="M702" s="126"/>
      <c r="N702" s="126"/>
      <c r="O702" s="126"/>
      <c r="P702" s="126"/>
      <c r="Q702" s="126"/>
      <c r="R702" s="126"/>
      <c r="S702" s="126"/>
      <c r="T702" s="126"/>
      <c r="U702" s="126"/>
      <c r="V702" s="126"/>
      <c r="W702" s="126"/>
      <c r="X702" s="126"/>
      <c r="Y702" s="126"/>
      <c r="Z702" s="126"/>
    </row>
    <row r="703" spans="1:26" ht="18" customHeight="1">
      <c r="A703" s="126"/>
      <c r="B703" s="126"/>
      <c r="C703" s="126"/>
      <c r="D703" s="126"/>
      <c r="E703" s="126"/>
      <c r="F703" s="126"/>
      <c r="G703" s="126"/>
      <c r="H703" s="126"/>
      <c r="I703" s="126"/>
      <c r="J703" s="127"/>
      <c r="K703" s="126"/>
      <c r="L703" s="126"/>
      <c r="M703" s="126"/>
      <c r="N703" s="126"/>
      <c r="O703" s="126"/>
      <c r="P703" s="126"/>
      <c r="Q703" s="126"/>
      <c r="R703" s="126"/>
      <c r="S703" s="126"/>
      <c r="T703" s="126"/>
      <c r="U703" s="126"/>
      <c r="V703" s="126"/>
      <c r="W703" s="126"/>
      <c r="X703" s="126"/>
      <c r="Y703" s="126"/>
      <c r="Z703" s="126"/>
    </row>
    <row r="704" spans="1:26" ht="18" customHeight="1">
      <c r="A704" s="126"/>
      <c r="B704" s="126"/>
      <c r="C704" s="126"/>
      <c r="D704" s="126"/>
      <c r="E704" s="126"/>
      <c r="F704" s="126"/>
      <c r="G704" s="126"/>
      <c r="H704" s="126"/>
      <c r="I704" s="126"/>
      <c r="J704" s="127"/>
      <c r="K704" s="126"/>
      <c r="L704" s="126"/>
      <c r="M704" s="126"/>
      <c r="N704" s="126"/>
      <c r="O704" s="126"/>
      <c r="P704" s="126"/>
      <c r="Q704" s="126"/>
      <c r="R704" s="126"/>
      <c r="S704" s="126"/>
      <c r="T704" s="126"/>
      <c r="U704" s="126"/>
      <c r="V704" s="126"/>
      <c r="W704" s="126"/>
      <c r="X704" s="126"/>
      <c r="Y704" s="126"/>
      <c r="Z704" s="126"/>
    </row>
    <row r="705" spans="1:26" ht="18" customHeight="1">
      <c r="A705" s="126"/>
      <c r="B705" s="126"/>
      <c r="C705" s="126"/>
      <c r="D705" s="126"/>
      <c r="E705" s="126"/>
      <c r="F705" s="126"/>
      <c r="G705" s="126"/>
      <c r="H705" s="126"/>
      <c r="I705" s="126"/>
      <c r="J705" s="127"/>
      <c r="K705" s="126"/>
      <c r="L705" s="126"/>
      <c r="M705" s="126"/>
      <c r="N705" s="126"/>
      <c r="O705" s="126"/>
      <c r="P705" s="126"/>
      <c r="Q705" s="126"/>
      <c r="R705" s="126"/>
      <c r="S705" s="126"/>
      <c r="T705" s="126"/>
      <c r="U705" s="126"/>
      <c r="V705" s="126"/>
      <c r="W705" s="126"/>
      <c r="X705" s="126"/>
      <c r="Y705" s="126"/>
      <c r="Z705" s="126"/>
    </row>
    <row r="706" spans="1:26" ht="18" customHeight="1">
      <c r="A706" s="126"/>
      <c r="B706" s="126"/>
      <c r="C706" s="126"/>
      <c r="D706" s="126"/>
      <c r="E706" s="126"/>
      <c r="F706" s="126"/>
      <c r="G706" s="126"/>
      <c r="H706" s="126"/>
      <c r="I706" s="126"/>
      <c r="J706" s="127"/>
      <c r="K706" s="126"/>
      <c r="L706" s="126"/>
      <c r="M706" s="126"/>
      <c r="N706" s="126"/>
      <c r="O706" s="126"/>
      <c r="P706" s="126"/>
      <c r="Q706" s="126"/>
      <c r="R706" s="126"/>
      <c r="S706" s="126"/>
      <c r="T706" s="126"/>
      <c r="U706" s="126"/>
      <c r="V706" s="126"/>
      <c r="W706" s="126"/>
      <c r="X706" s="126"/>
      <c r="Y706" s="126"/>
      <c r="Z706" s="126"/>
    </row>
    <row r="707" spans="1:26" ht="18" customHeight="1">
      <c r="A707" s="126"/>
      <c r="B707" s="126"/>
      <c r="C707" s="126"/>
      <c r="D707" s="126"/>
      <c r="E707" s="126"/>
      <c r="F707" s="126"/>
      <c r="G707" s="126"/>
      <c r="H707" s="126"/>
      <c r="I707" s="126"/>
      <c r="J707" s="127"/>
      <c r="K707" s="126"/>
      <c r="L707" s="126"/>
      <c r="M707" s="126"/>
      <c r="N707" s="126"/>
      <c r="O707" s="126"/>
      <c r="P707" s="126"/>
      <c r="Q707" s="126"/>
      <c r="R707" s="126"/>
      <c r="S707" s="126"/>
      <c r="T707" s="126"/>
      <c r="U707" s="126"/>
      <c r="V707" s="126"/>
      <c r="W707" s="126"/>
      <c r="X707" s="126"/>
      <c r="Y707" s="126"/>
      <c r="Z707" s="126"/>
    </row>
    <row r="708" spans="1:26" ht="18" customHeight="1">
      <c r="A708" s="126"/>
      <c r="B708" s="126"/>
      <c r="C708" s="126"/>
      <c r="D708" s="126"/>
      <c r="E708" s="126"/>
      <c r="F708" s="126"/>
      <c r="G708" s="126"/>
      <c r="H708" s="126"/>
      <c r="I708" s="126"/>
      <c r="J708" s="127"/>
      <c r="K708" s="126"/>
      <c r="L708" s="126"/>
      <c r="M708" s="126"/>
      <c r="N708" s="126"/>
      <c r="O708" s="126"/>
      <c r="P708" s="126"/>
      <c r="Q708" s="126"/>
      <c r="R708" s="126"/>
      <c r="S708" s="126"/>
      <c r="T708" s="126"/>
      <c r="U708" s="126"/>
      <c r="V708" s="126"/>
      <c r="W708" s="126"/>
      <c r="X708" s="126"/>
      <c r="Y708" s="126"/>
      <c r="Z708" s="126"/>
    </row>
    <row r="709" spans="1:26" ht="18" customHeight="1">
      <c r="A709" s="126"/>
      <c r="B709" s="126"/>
      <c r="C709" s="126"/>
      <c r="D709" s="126"/>
      <c r="E709" s="126"/>
      <c r="F709" s="126"/>
      <c r="G709" s="126"/>
      <c r="H709" s="126"/>
      <c r="I709" s="126"/>
      <c r="J709" s="127"/>
      <c r="K709" s="126"/>
      <c r="L709" s="126"/>
      <c r="M709" s="126"/>
      <c r="N709" s="126"/>
      <c r="O709" s="126"/>
      <c r="P709" s="126"/>
      <c r="Q709" s="126"/>
      <c r="R709" s="126"/>
      <c r="S709" s="126"/>
      <c r="T709" s="126"/>
      <c r="U709" s="126"/>
      <c r="V709" s="126"/>
      <c r="W709" s="126"/>
      <c r="X709" s="126"/>
      <c r="Y709" s="126"/>
      <c r="Z709" s="126"/>
    </row>
    <row r="710" spans="1:26" ht="18" customHeight="1">
      <c r="A710" s="126"/>
      <c r="B710" s="126"/>
      <c r="C710" s="126"/>
      <c r="D710" s="126"/>
      <c r="E710" s="126"/>
      <c r="F710" s="126"/>
      <c r="G710" s="126"/>
      <c r="H710" s="126"/>
      <c r="I710" s="126"/>
      <c r="J710" s="127"/>
      <c r="K710" s="126"/>
      <c r="L710" s="126"/>
      <c r="M710" s="126"/>
      <c r="N710" s="126"/>
      <c r="O710" s="126"/>
      <c r="P710" s="126"/>
      <c r="Q710" s="126"/>
      <c r="R710" s="126"/>
      <c r="S710" s="126"/>
      <c r="T710" s="126"/>
      <c r="U710" s="126"/>
      <c r="V710" s="126"/>
      <c r="W710" s="126"/>
      <c r="X710" s="126"/>
      <c r="Y710" s="126"/>
      <c r="Z710" s="126"/>
    </row>
    <row r="711" spans="1:26" ht="18" customHeight="1">
      <c r="A711" s="126"/>
      <c r="B711" s="126"/>
      <c r="C711" s="126"/>
      <c r="D711" s="126"/>
      <c r="E711" s="126"/>
      <c r="F711" s="126"/>
      <c r="G711" s="126"/>
      <c r="H711" s="126"/>
      <c r="I711" s="126"/>
      <c r="J711" s="127"/>
      <c r="K711" s="126"/>
      <c r="L711" s="126"/>
      <c r="M711" s="126"/>
      <c r="N711" s="126"/>
      <c r="O711" s="126"/>
      <c r="P711" s="126"/>
      <c r="Q711" s="126"/>
      <c r="R711" s="126"/>
      <c r="S711" s="126"/>
      <c r="T711" s="126"/>
      <c r="U711" s="126"/>
      <c r="V711" s="126"/>
      <c r="W711" s="126"/>
      <c r="X711" s="126"/>
      <c r="Y711" s="126"/>
      <c r="Z711" s="126"/>
    </row>
    <row r="712" spans="1:26" ht="18" customHeight="1">
      <c r="A712" s="126"/>
      <c r="B712" s="126"/>
      <c r="C712" s="126"/>
      <c r="D712" s="126"/>
      <c r="E712" s="126"/>
      <c r="F712" s="126"/>
      <c r="G712" s="126"/>
      <c r="H712" s="126"/>
      <c r="I712" s="126"/>
      <c r="J712" s="127"/>
      <c r="K712" s="126"/>
      <c r="L712" s="126"/>
      <c r="M712" s="126"/>
      <c r="N712" s="126"/>
      <c r="O712" s="126"/>
      <c r="P712" s="126"/>
      <c r="Q712" s="126"/>
      <c r="R712" s="126"/>
      <c r="S712" s="126"/>
      <c r="T712" s="126"/>
      <c r="U712" s="126"/>
      <c r="V712" s="126"/>
      <c r="W712" s="126"/>
      <c r="X712" s="126"/>
      <c r="Y712" s="126"/>
      <c r="Z712" s="126"/>
    </row>
    <row r="713" spans="1:26" ht="18" customHeight="1">
      <c r="A713" s="126"/>
      <c r="B713" s="126"/>
      <c r="C713" s="126"/>
      <c r="D713" s="126"/>
      <c r="E713" s="126"/>
      <c r="F713" s="126"/>
      <c r="G713" s="126"/>
      <c r="H713" s="126"/>
      <c r="I713" s="126"/>
      <c r="J713" s="127"/>
      <c r="K713" s="126"/>
      <c r="L713" s="126"/>
      <c r="M713" s="126"/>
      <c r="N713" s="126"/>
      <c r="O713" s="126"/>
      <c r="P713" s="126"/>
      <c r="Q713" s="126"/>
      <c r="R713" s="126"/>
      <c r="S713" s="126"/>
      <c r="T713" s="126"/>
      <c r="U713" s="126"/>
      <c r="V713" s="126"/>
      <c r="W713" s="126"/>
      <c r="X713" s="126"/>
      <c r="Y713" s="126"/>
      <c r="Z713" s="126"/>
    </row>
    <row r="714" spans="1:26" ht="18" customHeight="1">
      <c r="A714" s="126"/>
      <c r="B714" s="126"/>
      <c r="C714" s="126"/>
      <c r="D714" s="126"/>
      <c r="E714" s="126"/>
      <c r="F714" s="126"/>
      <c r="G714" s="126"/>
      <c r="H714" s="126"/>
      <c r="I714" s="126"/>
      <c r="J714" s="127"/>
      <c r="K714" s="126"/>
      <c r="L714" s="126"/>
      <c r="M714" s="126"/>
      <c r="N714" s="126"/>
      <c r="O714" s="126"/>
      <c r="P714" s="126"/>
      <c r="Q714" s="126"/>
      <c r="R714" s="126"/>
      <c r="S714" s="126"/>
      <c r="T714" s="126"/>
      <c r="U714" s="126"/>
      <c r="V714" s="126"/>
      <c r="W714" s="126"/>
      <c r="X714" s="126"/>
      <c r="Y714" s="126"/>
      <c r="Z714" s="126"/>
    </row>
    <row r="715" spans="1:26" ht="18" customHeight="1">
      <c r="A715" s="126"/>
      <c r="B715" s="126"/>
      <c r="C715" s="126"/>
      <c r="D715" s="126"/>
      <c r="E715" s="126"/>
      <c r="F715" s="126"/>
      <c r="G715" s="126"/>
      <c r="H715" s="126"/>
      <c r="I715" s="126"/>
      <c r="J715" s="127"/>
      <c r="K715" s="126"/>
      <c r="L715" s="126"/>
      <c r="M715" s="126"/>
      <c r="N715" s="126"/>
      <c r="O715" s="126"/>
      <c r="P715" s="126"/>
      <c r="Q715" s="126"/>
      <c r="R715" s="126"/>
      <c r="S715" s="126"/>
      <c r="T715" s="126"/>
      <c r="U715" s="126"/>
      <c r="V715" s="126"/>
      <c r="W715" s="126"/>
      <c r="X715" s="126"/>
      <c r="Y715" s="126"/>
      <c r="Z715" s="126"/>
    </row>
    <row r="716" spans="1:26" ht="18" customHeight="1">
      <c r="A716" s="126"/>
      <c r="B716" s="126"/>
      <c r="C716" s="126"/>
      <c r="D716" s="126"/>
      <c r="E716" s="126"/>
      <c r="F716" s="126"/>
      <c r="G716" s="126"/>
      <c r="H716" s="126"/>
      <c r="I716" s="126"/>
      <c r="J716" s="127"/>
      <c r="K716" s="126"/>
      <c r="L716" s="126"/>
      <c r="M716" s="126"/>
      <c r="N716" s="126"/>
      <c r="O716" s="126"/>
      <c r="P716" s="126"/>
      <c r="Q716" s="126"/>
      <c r="R716" s="126"/>
      <c r="S716" s="126"/>
      <c r="T716" s="126"/>
      <c r="U716" s="126"/>
      <c r="V716" s="126"/>
      <c r="W716" s="126"/>
      <c r="X716" s="126"/>
      <c r="Y716" s="126"/>
      <c r="Z716" s="126"/>
    </row>
    <row r="717" spans="1:26" ht="18" customHeight="1">
      <c r="A717" s="126"/>
      <c r="B717" s="126"/>
      <c r="C717" s="126"/>
      <c r="D717" s="126"/>
      <c r="E717" s="126"/>
      <c r="F717" s="126"/>
      <c r="G717" s="126"/>
      <c r="H717" s="126"/>
      <c r="I717" s="126"/>
      <c r="J717" s="127"/>
      <c r="K717" s="126"/>
      <c r="L717" s="126"/>
      <c r="M717" s="126"/>
      <c r="N717" s="126"/>
      <c r="O717" s="126"/>
      <c r="P717" s="126"/>
      <c r="Q717" s="126"/>
      <c r="R717" s="126"/>
      <c r="S717" s="126"/>
      <c r="T717" s="126"/>
      <c r="U717" s="126"/>
      <c r="V717" s="126"/>
      <c r="W717" s="126"/>
      <c r="X717" s="126"/>
      <c r="Y717" s="126"/>
      <c r="Z717" s="126"/>
    </row>
    <row r="718" spans="1:26" ht="18" customHeight="1">
      <c r="A718" s="126"/>
      <c r="B718" s="126"/>
      <c r="C718" s="126"/>
      <c r="D718" s="126"/>
      <c r="E718" s="126"/>
      <c r="F718" s="126"/>
      <c r="G718" s="126"/>
      <c r="H718" s="126"/>
      <c r="I718" s="126"/>
      <c r="J718" s="127"/>
      <c r="K718" s="126"/>
      <c r="L718" s="126"/>
      <c r="M718" s="126"/>
      <c r="N718" s="126"/>
      <c r="O718" s="126"/>
      <c r="P718" s="126"/>
      <c r="Q718" s="126"/>
      <c r="R718" s="126"/>
      <c r="S718" s="126"/>
      <c r="T718" s="126"/>
      <c r="U718" s="126"/>
      <c r="V718" s="126"/>
      <c r="W718" s="126"/>
      <c r="X718" s="126"/>
      <c r="Y718" s="126"/>
      <c r="Z718" s="126"/>
    </row>
    <row r="719" spans="1:26" ht="18" customHeight="1">
      <c r="A719" s="126"/>
      <c r="B719" s="126"/>
      <c r="C719" s="126"/>
      <c r="D719" s="126"/>
      <c r="E719" s="126"/>
      <c r="F719" s="126"/>
      <c r="G719" s="126"/>
      <c r="H719" s="126"/>
      <c r="I719" s="126"/>
      <c r="J719" s="127"/>
      <c r="K719" s="126"/>
      <c r="L719" s="126"/>
      <c r="M719" s="126"/>
      <c r="N719" s="126"/>
      <c r="O719" s="126"/>
      <c r="P719" s="126"/>
      <c r="Q719" s="126"/>
      <c r="R719" s="126"/>
      <c r="S719" s="126"/>
      <c r="T719" s="126"/>
      <c r="U719" s="126"/>
      <c r="V719" s="126"/>
      <c r="W719" s="126"/>
      <c r="X719" s="126"/>
      <c r="Y719" s="126"/>
      <c r="Z719" s="126"/>
    </row>
    <row r="720" spans="1:26" ht="18" customHeight="1">
      <c r="A720" s="126"/>
      <c r="B720" s="126"/>
      <c r="C720" s="126"/>
      <c r="D720" s="126"/>
      <c r="E720" s="126"/>
      <c r="F720" s="126"/>
      <c r="G720" s="126"/>
      <c r="H720" s="126"/>
      <c r="I720" s="126"/>
      <c r="J720" s="127"/>
      <c r="K720" s="126"/>
      <c r="L720" s="126"/>
      <c r="M720" s="126"/>
      <c r="N720" s="126"/>
      <c r="O720" s="126"/>
      <c r="P720" s="126"/>
      <c r="Q720" s="126"/>
      <c r="R720" s="126"/>
      <c r="S720" s="126"/>
      <c r="T720" s="126"/>
      <c r="U720" s="126"/>
      <c r="V720" s="126"/>
      <c r="W720" s="126"/>
      <c r="X720" s="126"/>
      <c r="Y720" s="126"/>
      <c r="Z720" s="126"/>
    </row>
    <row r="721" spans="1:26" ht="18" customHeight="1">
      <c r="A721" s="126"/>
      <c r="B721" s="126"/>
      <c r="C721" s="126"/>
      <c r="D721" s="126"/>
      <c r="E721" s="126"/>
      <c r="F721" s="126"/>
      <c r="G721" s="126"/>
      <c r="H721" s="126"/>
      <c r="I721" s="126"/>
      <c r="J721" s="127"/>
      <c r="K721" s="126"/>
      <c r="L721" s="126"/>
      <c r="M721" s="126"/>
      <c r="N721" s="126"/>
      <c r="O721" s="126"/>
      <c r="P721" s="126"/>
      <c r="Q721" s="126"/>
      <c r="R721" s="126"/>
      <c r="S721" s="126"/>
      <c r="T721" s="126"/>
      <c r="U721" s="126"/>
      <c r="V721" s="126"/>
      <c r="W721" s="126"/>
      <c r="X721" s="126"/>
      <c r="Y721" s="126"/>
      <c r="Z721" s="126"/>
    </row>
    <row r="722" spans="1:26" ht="18" customHeight="1">
      <c r="A722" s="126"/>
      <c r="B722" s="126"/>
      <c r="C722" s="126"/>
      <c r="D722" s="126"/>
      <c r="E722" s="126"/>
      <c r="F722" s="126"/>
      <c r="G722" s="126"/>
      <c r="H722" s="126"/>
      <c r="I722" s="126"/>
      <c r="J722" s="127"/>
      <c r="K722" s="126"/>
      <c r="L722" s="126"/>
      <c r="M722" s="126"/>
      <c r="N722" s="126"/>
      <c r="O722" s="126"/>
      <c r="P722" s="126"/>
      <c r="Q722" s="126"/>
      <c r="R722" s="126"/>
      <c r="S722" s="126"/>
      <c r="T722" s="126"/>
      <c r="U722" s="126"/>
      <c r="V722" s="126"/>
      <c r="W722" s="126"/>
      <c r="X722" s="126"/>
      <c r="Y722" s="126"/>
      <c r="Z722" s="126"/>
    </row>
    <row r="723" spans="1:26" ht="18" customHeight="1">
      <c r="A723" s="126"/>
      <c r="B723" s="126"/>
      <c r="C723" s="126"/>
      <c r="D723" s="126"/>
      <c r="E723" s="126"/>
      <c r="F723" s="126"/>
      <c r="G723" s="126"/>
      <c r="H723" s="126"/>
      <c r="I723" s="126"/>
      <c r="J723" s="127"/>
      <c r="K723" s="126"/>
      <c r="L723" s="126"/>
      <c r="M723" s="126"/>
      <c r="N723" s="126"/>
      <c r="O723" s="126"/>
      <c r="P723" s="126"/>
      <c r="Q723" s="126"/>
      <c r="R723" s="126"/>
      <c r="S723" s="126"/>
      <c r="T723" s="126"/>
      <c r="U723" s="126"/>
      <c r="V723" s="126"/>
      <c r="W723" s="126"/>
      <c r="X723" s="126"/>
      <c r="Y723" s="126"/>
      <c r="Z723" s="126"/>
    </row>
    <row r="724" spans="1:26" ht="18" customHeight="1">
      <c r="A724" s="126"/>
      <c r="B724" s="126"/>
      <c r="C724" s="126"/>
      <c r="D724" s="126"/>
      <c r="E724" s="126"/>
      <c r="F724" s="126"/>
      <c r="G724" s="126"/>
      <c r="H724" s="126"/>
      <c r="I724" s="126"/>
      <c r="J724" s="127"/>
      <c r="K724" s="126"/>
      <c r="L724" s="126"/>
      <c r="M724" s="126"/>
      <c r="N724" s="126"/>
      <c r="O724" s="126"/>
      <c r="P724" s="126"/>
      <c r="Q724" s="126"/>
      <c r="R724" s="126"/>
      <c r="S724" s="126"/>
      <c r="T724" s="126"/>
      <c r="U724" s="126"/>
      <c r="V724" s="126"/>
      <c r="W724" s="126"/>
      <c r="X724" s="126"/>
      <c r="Y724" s="126"/>
      <c r="Z724" s="126"/>
    </row>
    <row r="725" spans="1:26" ht="18" customHeight="1">
      <c r="A725" s="126"/>
      <c r="B725" s="126"/>
      <c r="C725" s="126"/>
      <c r="D725" s="126"/>
      <c r="E725" s="126"/>
      <c r="F725" s="126"/>
      <c r="G725" s="126"/>
      <c r="H725" s="126"/>
      <c r="I725" s="126"/>
      <c r="J725" s="127"/>
      <c r="K725" s="126"/>
      <c r="L725" s="126"/>
      <c r="M725" s="126"/>
      <c r="N725" s="126"/>
      <c r="O725" s="126"/>
      <c r="P725" s="126"/>
      <c r="Q725" s="126"/>
      <c r="R725" s="126"/>
      <c r="S725" s="126"/>
      <c r="T725" s="126"/>
      <c r="U725" s="126"/>
      <c r="V725" s="126"/>
      <c r="W725" s="126"/>
      <c r="X725" s="126"/>
      <c r="Y725" s="126"/>
      <c r="Z725" s="126"/>
    </row>
    <row r="726" spans="1:26" ht="18" customHeight="1">
      <c r="A726" s="126"/>
      <c r="B726" s="126"/>
      <c r="C726" s="126"/>
      <c r="D726" s="126"/>
      <c r="E726" s="126"/>
      <c r="F726" s="126"/>
      <c r="G726" s="126"/>
      <c r="H726" s="126"/>
      <c r="I726" s="126"/>
      <c r="J726" s="127"/>
      <c r="K726" s="126"/>
      <c r="L726" s="126"/>
      <c r="M726" s="126"/>
      <c r="N726" s="126"/>
      <c r="O726" s="126"/>
      <c r="P726" s="126"/>
      <c r="Q726" s="126"/>
      <c r="R726" s="126"/>
      <c r="S726" s="126"/>
      <c r="T726" s="126"/>
      <c r="U726" s="126"/>
      <c r="V726" s="126"/>
      <c r="W726" s="126"/>
      <c r="X726" s="126"/>
      <c r="Y726" s="126"/>
      <c r="Z726" s="126"/>
    </row>
    <row r="727" spans="1:26" ht="18" customHeight="1">
      <c r="A727" s="126"/>
      <c r="B727" s="126"/>
      <c r="C727" s="126"/>
      <c r="D727" s="126"/>
      <c r="E727" s="126"/>
      <c r="F727" s="126"/>
      <c r="G727" s="126"/>
      <c r="H727" s="126"/>
      <c r="I727" s="126"/>
      <c r="J727" s="127"/>
      <c r="K727" s="126"/>
      <c r="L727" s="126"/>
      <c r="M727" s="126"/>
      <c r="N727" s="126"/>
      <c r="O727" s="126"/>
      <c r="P727" s="126"/>
      <c r="Q727" s="126"/>
      <c r="R727" s="126"/>
      <c r="S727" s="126"/>
      <c r="T727" s="126"/>
      <c r="U727" s="126"/>
      <c r="V727" s="126"/>
      <c r="W727" s="126"/>
      <c r="X727" s="126"/>
      <c r="Y727" s="126"/>
      <c r="Z727" s="126"/>
    </row>
    <row r="728" spans="1:26" ht="18" customHeight="1">
      <c r="A728" s="126"/>
      <c r="B728" s="126"/>
      <c r="C728" s="126"/>
      <c r="D728" s="126"/>
      <c r="E728" s="126"/>
      <c r="F728" s="126"/>
      <c r="G728" s="126"/>
      <c r="H728" s="126"/>
      <c r="I728" s="126"/>
      <c r="J728" s="127"/>
      <c r="K728" s="126"/>
      <c r="L728" s="126"/>
      <c r="M728" s="126"/>
      <c r="N728" s="126"/>
      <c r="O728" s="126"/>
      <c r="P728" s="126"/>
      <c r="Q728" s="126"/>
      <c r="R728" s="126"/>
      <c r="S728" s="126"/>
      <c r="T728" s="126"/>
      <c r="U728" s="126"/>
      <c r="V728" s="126"/>
      <c r="W728" s="126"/>
      <c r="X728" s="126"/>
      <c r="Y728" s="126"/>
      <c r="Z728" s="126"/>
    </row>
    <row r="729" spans="1:26" ht="18" customHeight="1">
      <c r="A729" s="126"/>
      <c r="B729" s="126"/>
      <c r="C729" s="126"/>
      <c r="D729" s="126"/>
      <c r="E729" s="126"/>
      <c r="F729" s="126"/>
      <c r="G729" s="126"/>
      <c r="H729" s="126"/>
      <c r="I729" s="126"/>
      <c r="J729" s="127"/>
      <c r="K729" s="126"/>
      <c r="L729" s="126"/>
      <c r="M729" s="126"/>
      <c r="N729" s="126"/>
      <c r="O729" s="126"/>
      <c r="P729" s="126"/>
      <c r="Q729" s="126"/>
      <c r="R729" s="126"/>
      <c r="S729" s="126"/>
      <c r="T729" s="126"/>
      <c r="U729" s="126"/>
      <c r="V729" s="126"/>
      <c r="W729" s="126"/>
      <c r="X729" s="126"/>
      <c r="Y729" s="126"/>
      <c r="Z729" s="126"/>
    </row>
    <row r="730" spans="1:26" ht="18" customHeight="1">
      <c r="A730" s="126"/>
      <c r="B730" s="126"/>
      <c r="C730" s="126"/>
      <c r="D730" s="126"/>
      <c r="E730" s="126"/>
      <c r="F730" s="126"/>
      <c r="G730" s="126"/>
      <c r="H730" s="126"/>
      <c r="I730" s="126"/>
      <c r="J730" s="127"/>
      <c r="K730" s="126"/>
      <c r="L730" s="126"/>
      <c r="M730" s="126"/>
      <c r="N730" s="126"/>
      <c r="O730" s="126"/>
      <c r="P730" s="126"/>
      <c r="Q730" s="126"/>
      <c r="R730" s="126"/>
      <c r="S730" s="126"/>
      <c r="T730" s="126"/>
      <c r="U730" s="126"/>
      <c r="V730" s="126"/>
      <c r="W730" s="126"/>
      <c r="X730" s="126"/>
      <c r="Y730" s="126"/>
      <c r="Z730" s="126"/>
    </row>
    <row r="731" spans="1:26" ht="18" customHeight="1">
      <c r="A731" s="126"/>
      <c r="B731" s="126"/>
      <c r="C731" s="126"/>
      <c r="D731" s="126"/>
      <c r="E731" s="126"/>
      <c r="F731" s="126"/>
      <c r="G731" s="126"/>
      <c r="H731" s="126"/>
      <c r="I731" s="126"/>
      <c r="J731" s="127"/>
      <c r="K731" s="126"/>
      <c r="L731" s="126"/>
      <c r="M731" s="126"/>
      <c r="N731" s="126"/>
      <c r="O731" s="126"/>
      <c r="P731" s="126"/>
      <c r="Q731" s="126"/>
      <c r="R731" s="126"/>
      <c r="S731" s="126"/>
      <c r="T731" s="126"/>
      <c r="U731" s="126"/>
      <c r="V731" s="126"/>
      <c r="W731" s="126"/>
      <c r="X731" s="126"/>
      <c r="Y731" s="126"/>
      <c r="Z731" s="126"/>
    </row>
    <row r="732" spans="1:26" ht="18" customHeight="1">
      <c r="A732" s="126"/>
      <c r="B732" s="126"/>
      <c r="C732" s="126"/>
      <c r="D732" s="126"/>
      <c r="E732" s="126"/>
      <c r="F732" s="126"/>
      <c r="G732" s="126"/>
      <c r="H732" s="126"/>
      <c r="I732" s="126"/>
      <c r="J732" s="127"/>
      <c r="K732" s="126"/>
      <c r="L732" s="126"/>
      <c r="M732" s="126"/>
      <c r="N732" s="126"/>
      <c r="O732" s="126"/>
      <c r="P732" s="126"/>
      <c r="Q732" s="126"/>
      <c r="R732" s="126"/>
      <c r="S732" s="126"/>
      <c r="T732" s="126"/>
      <c r="U732" s="126"/>
      <c r="V732" s="126"/>
      <c r="W732" s="126"/>
      <c r="X732" s="126"/>
      <c r="Y732" s="126"/>
      <c r="Z732" s="126"/>
    </row>
    <row r="733" spans="1:26" ht="18" customHeight="1">
      <c r="A733" s="126"/>
      <c r="B733" s="126"/>
      <c r="C733" s="126"/>
      <c r="D733" s="126"/>
      <c r="E733" s="126"/>
      <c r="F733" s="126"/>
      <c r="G733" s="126"/>
      <c r="H733" s="126"/>
      <c r="I733" s="126"/>
      <c r="J733" s="127"/>
      <c r="K733" s="126"/>
      <c r="L733" s="126"/>
      <c r="M733" s="126"/>
      <c r="N733" s="126"/>
      <c r="O733" s="126"/>
      <c r="P733" s="126"/>
      <c r="Q733" s="126"/>
      <c r="R733" s="126"/>
      <c r="S733" s="126"/>
      <c r="T733" s="126"/>
      <c r="U733" s="126"/>
      <c r="V733" s="126"/>
      <c r="W733" s="126"/>
      <c r="X733" s="126"/>
      <c r="Y733" s="126"/>
      <c r="Z733" s="126"/>
    </row>
    <row r="734" spans="1:26" ht="18" customHeight="1">
      <c r="A734" s="126"/>
      <c r="B734" s="126"/>
      <c r="C734" s="126"/>
      <c r="D734" s="126"/>
      <c r="E734" s="126"/>
      <c r="F734" s="126"/>
      <c r="G734" s="126"/>
      <c r="H734" s="126"/>
      <c r="I734" s="126"/>
      <c r="J734" s="127"/>
      <c r="K734" s="126"/>
      <c r="L734" s="126"/>
      <c r="M734" s="126"/>
      <c r="N734" s="126"/>
      <c r="O734" s="126"/>
      <c r="P734" s="126"/>
      <c r="Q734" s="126"/>
      <c r="R734" s="126"/>
      <c r="S734" s="126"/>
      <c r="T734" s="126"/>
      <c r="U734" s="126"/>
      <c r="V734" s="126"/>
      <c r="W734" s="126"/>
      <c r="X734" s="126"/>
      <c r="Y734" s="126"/>
      <c r="Z734" s="126"/>
    </row>
    <row r="735" spans="1:26" ht="18" customHeight="1">
      <c r="A735" s="126"/>
      <c r="B735" s="126"/>
      <c r="C735" s="126"/>
      <c r="D735" s="126"/>
      <c r="E735" s="126"/>
      <c r="F735" s="126"/>
      <c r="G735" s="126"/>
      <c r="H735" s="126"/>
      <c r="I735" s="126"/>
      <c r="J735" s="127"/>
      <c r="K735" s="126"/>
      <c r="L735" s="126"/>
      <c r="M735" s="126"/>
      <c r="N735" s="126"/>
      <c r="O735" s="126"/>
      <c r="P735" s="126"/>
      <c r="Q735" s="126"/>
      <c r="R735" s="126"/>
      <c r="S735" s="126"/>
      <c r="T735" s="126"/>
      <c r="U735" s="126"/>
      <c r="V735" s="126"/>
      <c r="W735" s="126"/>
      <c r="X735" s="126"/>
      <c r="Y735" s="126"/>
      <c r="Z735" s="126"/>
    </row>
    <row r="736" spans="1:26" ht="18" customHeight="1">
      <c r="A736" s="126"/>
      <c r="B736" s="126"/>
      <c r="C736" s="126"/>
      <c r="D736" s="126"/>
      <c r="E736" s="126"/>
      <c r="F736" s="126"/>
      <c r="G736" s="126"/>
      <c r="H736" s="126"/>
      <c r="I736" s="126"/>
      <c r="J736" s="127"/>
      <c r="K736" s="126"/>
      <c r="L736" s="126"/>
      <c r="M736" s="126"/>
      <c r="N736" s="126"/>
      <c r="O736" s="126"/>
      <c r="P736" s="126"/>
      <c r="Q736" s="126"/>
      <c r="R736" s="126"/>
      <c r="S736" s="126"/>
      <c r="T736" s="126"/>
      <c r="U736" s="126"/>
      <c r="V736" s="126"/>
      <c r="W736" s="126"/>
      <c r="X736" s="126"/>
      <c r="Y736" s="126"/>
      <c r="Z736" s="126"/>
    </row>
    <row r="737" spans="1:26" ht="18" customHeight="1">
      <c r="A737" s="126"/>
      <c r="B737" s="126"/>
      <c r="C737" s="126"/>
      <c r="D737" s="126"/>
      <c r="E737" s="126"/>
      <c r="F737" s="126"/>
      <c r="G737" s="126"/>
      <c r="H737" s="126"/>
      <c r="I737" s="126"/>
      <c r="J737" s="127"/>
      <c r="K737" s="126"/>
      <c r="L737" s="126"/>
      <c r="M737" s="126"/>
      <c r="N737" s="126"/>
      <c r="O737" s="126"/>
      <c r="P737" s="126"/>
      <c r="Q737" s="126"/>
      <c r="R737" s="126"/>
      <c r="S737" s="126"/>
      <c r="T737" s="126"/>
      <c r="U737" s="126"/>
      <c r="V737" s="126"/>
      <c r="W737" s="126"/>
      <c r="X737" s="126"/>
      <c r="Y737" s="126"/>
      <c r="Z737" s="126"/>
    </row>
    <row r="738" spans="1:26" ht="18" customHeight="1">
      <c r="A738" s="126"/>
      <c r="B738" s="126"/>
      <c r="C738" s="126"/>
      <c r="D738" s="126"/>
      <c r="E738" s="126"/>
      <c r="F738" s="126"/>
      <c r="G738" s="126"/>
      <c r="H738" s="126"/>
      <c r="I738" s="126"/>
      <c r="J738" s="127"/>
      <c r="K738" s="126"/>
      <c r="L738" s="126"/>
      <c r="M738" s="126"/>
      <c r="N738" s="126"/>
      <c r="O738" s="126"/>
      <c r="P738" s="126"/>
      <c r="Q738" s="126"/>
      <c r="R738" s="126"/>
      <c r="S738" s="126"/>
      <c r="T738" s="126"/>
      <c r="U738" s="126"/>
      <c r="V738" s="126"/>
      <c r="W738" s="126"/>
      <c r="X738" s="126"/>
      <c r="Y738" s="126"/>
      <c r="Z738" s="126"/>
    </row>
    <row r="739" spans="1:26" ht="18" customHeight="1">
      <c r="A739" s="126"/>
      <c r="B739" s="126"/>
      <c r="C739" s="126"/>
      <c r="D739" s="126"/>
      <c r="E739" s="126"/>
      <c r="F739" s="126"/>
      <c r="G739" s="126"/>
      <c r="H739" s="126"/>
      <c r="I739" s="126"/>
      <c r="J739" s="127"/>
      <c r="K739" s="126"/>
      <c r="L739" s="126"/>
      <c r="M739" s="126"/>
      <c r="N739" s="126"/>
      <c r="O739" s="126"/>
      <c r="P739" s="126"/>
      <c r="Q739" s="126"/>
      <c r="R739" s="126"/>
      <c r="S739" s="126"/>
      <c r="T739" s="126"/>
      <c r="U739" s="126"/>
      <c r="V739" s="126"/>
      <c r="W739" s="126"/>
      <c r="X739" s="126"/>
      <c r="Y739" s="126"/>
      <c r="Z739" s="126"/>
    </row>
    <row r="740" spans="1:26" ht="18" customHeight="1">
      <c r="A740" s="126"/>
      <c r="B740" s="126"/>
      <c r="C740" s="126"/>
      <c r="D740" s="126"/>
      <c r="E740" s="126"/>
      <c r="F740" s="126"/>
      <c r="G740" s="126"/>
      <c r="H740" s="126"/>
      <c r="I740" s="126"/>
      <c r="J740" s="127"/>
      <c r="K740" s="126"/>
      <c r="L740" s="126"/>
      <c r="M740" s="126"/>
      <c r="N740" s="126"/>
      <c r="O740" s="126"/>
      <c r="P740" s="126"/>
      <c r="Q740" s="126"/>
      <c r="R740" s="126"/>
      <c r="S740" s="126"/>
      <c r="T740" s="126"/>
      <c r="U740" s="126"/>
      <c r="V740" s="126"/>
      <c r="W740" s="126"/>
      <c r="X740" s="126"/>
      <c r="Y740" s="126"/>
      <c r="Z740" s="126"/>
    </row>
    <row r="741" spans="1:26" ht="18" customHeight="1">
      <c r="A741" s="126"/>
      <c r="B741" s="126"/>
      <c r="C741" s="126"/>
      <c r="D741" s="126"/>
      <c r="E741" s="126"/>
      <c r="F741" s="126"/>
      <c r="G741" s="126"/>
      <c r="H741" s="126"/>
      <c r="I741" s="126"/>
      <c r="J741" s="127"/>
      <c r="K741" s="126"/>
      <c r="L741" s="126"/>
      <c r="M741" s="126"/>
      <c r="N741" s="126"/>
      <c r="O741" s="126"/>
      <c r="P741" s="126"/>
      <c r="Q741" s="126"/>
      <c r="R741" s="126"/>
      <c r="S741" s="126"/>
      <c r="T741" s="126"/>
      <c r="U741" s="126"/>
      <c r="V741" s="126"/>
      <c r="W741" s="126"/>
      <c r="X741" s="126"/>
      <c r="Y741" s="126"/>
      <c r="Z741" s="126"/>
    </row>
    <row r="742" spans="1:26" ht="18" customHeight="1">
      <c r="A742" s="126"/>
      <c r="B742" s="126"/>
      <c r="C742" s="126"/>
      <c r="D742" s="126"/>
      <c r="E742" s="126"/>
      <c r="F742" s="126"/>
      <c r="G742" s="126"/>
      <c r="H742" s="126"/>
      <c r="I742" s="126"/>
      <c r="J742" s="127"/>
      <c r="K742" s="126"/>
      <c r="L742" s="126"/>
      <c r="M742" s="126"/>
      <c r="N742" s="126"/>
      <c r="O742" s="126"/>
      <c r="P742" s="126"/>
      <c r="Q742" s="126"/>
      <c r="R742" s="126"/>
      <c r="S742" s="126"/>
      <c r="T742" s="126"/>
      <c r="U742" s="126"/>
      <c r="V742" s="126"/>
      <c r="W742" s="126"/>
      <c r="X742" s="126"/>
      <c r="Y742" s="126"/>
      <c r="Z742" s="126"/>
    </row>
    <row r="743" spans="1:26" ht="18" customHeight="1">
      <c r="A743" s="126"/>
      <c r="B743" s="126"/>
      <c r="C743" s="126"/>
      <c r="D743" s="126"/>
      <c r="E743" s="126"/>
      <c r="F743" s="126"/>
      <c r="G743" s="126"/>
      <c r="H743" s="126"/>
      <c r="I743" s="126"/>
      <c r="J743" s="127"/>
      <c r="K743" s="126"/>
      <c r="L743" s="126"/>
      <c r="M743" s="126"/>
      <c r="N743" s="126"/>
      <c r="O743" s="126"/>
      <c r="P743" s="126"/>
      <c r="Q743" s="126"/>
      <c r="R743" s="126"/>
      <c r="S743" s="126"/>
      <c r="T743" s="126"/>
      <c r="U743" s="126"/>
      <c r="V743" s="126"/>
      <c r="W743" s="126"/>
      <c r="X743" s="126"/>
      <c r="Y743" s="126"/>
      <c r="Z743" s="126"/>
    </row>
    <row r="744" spans="1:26" ht="18" customHeight="1">
      <c r="A744" s="126"/>
      <c r="B744" s="126"/>
      <c r="C744" s="126"/>
      <c r="D744" s="126"/>
      <c r="E744" s="126"/>
      <c r="F744" s="126"/>
      <c r="G744" s="126"/>
      <c r="H744" s="126"/>
      <c r="I744" s="126"/>
      <c r="J744" s="127"/>
      <c r="K744" s="126"/>
      <c r="L744" s="126"/>
      <c r="M744" s="126"/>
      <c r="N744" s="126"/>
      <c r="O744" s="126"/>
      <c r="P744" s="126"/>
      <c r="Q744" s="126"/>
      <c r="R744" s="126"/>
      <c r="S744" s="126"/>
      <c r="T744" s="126"/>
      <c r="U744" s="126"/>
      <c r="V744" s="126"/>
      <c r="W744" s="126"/>
      <c r="X744" s="126"/>
      <c r="Y744" s="126"/>
      <c r="Z744" s="126"/>
    </row>
    <row r="745" spans="1:26" ht="18" customHeight="1">
      <c r="A745" s="126"/>
      <c r="B745" s="126"/>
      <c r="C745" s="126"/>
      <c r="D745" s="126"/>
      <c r="E745" s="126"/>
      <c r="F745" s="126"/>
      <c r="G745" s="126"/>
      <c r="H745" s="126"/>
      <c r="I745" s="126"/>
      <c r="J745" s="127"/>
      <c r="K745" s="126"/>
      <c r="L745" s="126"/>
      <c r="M745" s="126"/>
      <c r="N745" s="126"/>
      <c r="O745" s="126"/>
      <c r="P745" s="126"/>
      <c r="Q745" s="126"/>
      <c r="R745" s="126"/>
      <c r="S745" s="126"/>
      <c r="T745" s="126"/>
      <c r="U745" s="126"/>
      <c r="V745" s="126"/>
      <c r="W745" s="126"/>
      <c r="X745" s="126"/>
      <c r="Y745" s="126"/>
      <c r="Z745" s="126"/>
    </row>
    <row r="746" spans="1:26" ht="18" customHeight="1">
      <c r="A746" s="126"/>
      <c r="B746" s="126"/>
      <c r="C746" s="126"/>
      <c r="D746" s="126"/>
      <c r="E746" s="126"/>
      <c r="F746" s="126"/>
      <c r="G746" s="126"/>
      <c r="H746" s="126"/>
      <c r="I746" s="126"/>
      <c r="J746" s="127"/>
      <c r="K746" s="126"/>
      <c r="L746" s="126"/>
      <c r="M746" s="126"/>
      <c r="N746" s="126"/>
      <c r="O746" s="126"/>
      <c r="P746" s="126"/>
      <c r="Q746" s="126"/>
      <c r="R746" s="126"/>
      <c r="S746" s="126"/>
      <c r="T746" s="126"/>
      <c r="U746" s="126"/>
      <c r="V746" s="126"/>
      <c r="W746" s="126"/>
      <c r="X746" s="126"/>
      <c r="Y746" s="126"/>
      <c r="Z746" s="126"/>
    </row>
    <row r="747" spans="1:26" ht="18" customHeight="1">
      <c r="A747" s="126"/>
      <c r="B747" s="126"/>
      <c r="C747" s="126"/>
      <c r="D747" s="126"/>
      <c r="E747" s="126"/>
      <c r="F747" s="126"/>
      <c r="G747" s="126"/>
      <c r="H747" s="126"/>
      <c r="I747" s="126"/>
      <c r="J747" s="127"/>
      <c r="K747" s="126"/>
      <c r="L747" s="126"/>
      <c r="M747" s="126"/>
      <c r="N747" s="126"/>
      <c r="O747" s="126"/>
      <c r="P747" s="126"/>
      <c r="Q747" s="126"/>
      <c r="R747" s="126"/>
      <c r="S747" s="126"/>
      <c r="T747" s="126"/>
      <c r="U747" s="126"/>
      <c r="V747" s="126"/>
      <c r="W747" s="126"/>
      <c r="X747" s="126"/>
      <c r="Y747" s="126"/>
      <c r="Z747" s="126"/>
    </row>
    <row r="748" spans="1:26" ht="18" customHeight="1">
      <c r="A748" s="126"/>
      <c r="B748" s="126"/>
      <c r="C748" s="126"/>
      <c r="D748" s="126"/>
      <c r="E748" s="126"/>
      <c r="F748" s="126"/>
      <c r="G748" s="126"/>
      <c r="H748" s="126"/>
      <c r="I748" s="126"/>
      <c r="J748" s="127"/>
      <c r="K748" s="126"/>
      <c r="L748" s="126"/>
      <c r="M748" s="126"/>
      <c r="N748" s="126"/>
      <c r="O748" s="126"/>
      <c r="P748" s="126"/>
      <c r="Q748" s="126"/>
      <c r="R748" s="126"/>
      <c r="S748" s="126"/>
      <c r="T748" s="126"/>
      <c r="U748" s="126"/>
      <c r="V748" s="126"/>
      <c r="W748" s="126"/>
      <c r="X748" s="126"/>
      <c r="Y748" s="126"/>
      <c r="Z748" s="126"/>
    </row>
    <row r="749" spans="1:26" ht="18" customHeight="1">
      <c r="A749" s="126"/>
      <c r="B749" s="126"/>
      <c r="C749" s="126"/>
      <c r="D749" s="126"/>
      <c r="E749" s="126"/>
      <c r="F749" s="126"/>
      <c r="G749" s="126"/>
      <c r="H749" s="126"/>
      <c r="I749" s="126"/>
      <c r="J749" s="127"/>
      <c r="K749" s="126"/>
      <c r="L749" s="126"/>
      <c r="M749" s="126"/>
      <c r="N749" s="126"/>
      <c r="O749" s="126"/>
      <c r="P749" s="126"/>
      <c r="Q749" s="126"/>
      <c r="R749" s="126"/>
      <c r="S749" s="126"/>
      <c r="T749" s="126"/>
      <c r="U749" s="126"/>
      <c r="V749" s="126"/>
      <c r="W749" s="126"/>
      <c r="X749" s="126"/>
      <c r="Y749" s="126"/>
      <c r="Z749" s="126"/>
    </row>
    <row r="750" spans="1:26" ht="18" customHeight="1">
      <c r="A750" s="126"/>
      <c r="B750" s="126"/>
      <c r="C750" s="126"/>
      <c r="D750" s="126"/>
      <c r="E750" s="126"/>
      <c r="F750" s="126"/>
      <c r="G750" s="126"/>
      <c r="H750" s="126"/>
      <c r="I750" s="126"/>
      <c r="J750" s="127"/>
      <c r="K750" s="126"/>
      <c r="L750" s="126"/>
      <c r="M750" s="126"/>
      <c r="N750" s="126"/>
      <c r="O750" s="126"/>
      <c r="P750" s="126"/>
      <c r="Q750" s="126"/>
      <c r="R750" s="126"/>
      <c r="S750" s="126"/>
      <c r="T750" s="126"/>
      <c r="U750" s="126"/>
      <c r="V750" s="126"/>
      <c r="W750" s="126"/>
      <c r="X750" s="126"/>
      <c r="Y750" s="126"/>
      <c r="Z750" s="126"/>
    </row>
    <row r="751" spans="1:26" ht="18" customHeight="1">
      <c r="A751" s="126"/>
      <c r="B751" s="126"/>
      <c r="C751" s="126"/>
      <c r="D751" s="126"/>
      <c r="E751" s="126"/>
      <c r="F751" s="126"/>
      <c r="G751" s="126"/>
      <c r="H751" s="126"/>
      <c r="I751" s="126"/>
      <c r="J751" s="127"/>
      <c r="K751" s="126"/>
      <c r="L751" s="126"/>
      <c r="M751" s="126"/>
      <c r="N751" s="126"/>
      <c r="O751" s="126"/>
      <c r="P751" s="126"/>
      <c r="Q751" s="126"/>
      <c r="R751" s="126"/>
      <c r="S751" s="126"/>
      <c r="T751" s="126"/>
      <c r="U751" s="126"/>
      <c r="V751" s="126"/>
      <c r="W751" s="126"/>
      <c r="X751" s="126"/>
      <c r="Y751" s="126"/>
      <c r="Z751" s="126"/>
    </row>
    <row r="752" spans="1:26" ht="18" customHeight="1">
      <c r="A752" s="126"/>
      <c r="B752" s="126"/>
      <c r="C752" s="126"/>
      <c r="D752" s="126"/>
      <c r="E752" s="126"/>
      <c r="F752" s="126"/>
      <c r="G752" s="126"/>
      <c r="H752" s="126"/>
      <c r="I752" s="126"/>
      <c r="J752" s="127"/>
      <c r="K752" s="126"/>
      <c r="L752" s="126"/>
      <c r="M752" s="126"/>
      <c r="N752" s="126"/>
      <c r="O752" s="126"/>
      <c r="P752" s="126"/>
      <c r="Q752" s="126"/>
      <c r="R752" s="126"/>
      <c r="S752" s="126"/>
      <c r="T752" s="126"/>
      <c r="U752" s="126"/>
      <c r="V752" s="126"/>
      <c r="W752" s="126"/>
      <c r="X752" s="126"/>
      <c r="Y752" s="126"/>
      <c r="Z752" s="126"/>
    </row>
    <row r="753" spans="1:26" ht="18" customHeight="1">
      <c r="A753" s="126"/>
      <c r="B753" s="126"/>
      <c r="C753" s="126"/>
      <c r="D753" s="126"/>
      <c r="E753" s="126"/>
      <c r="F753" s="126"/>
      <c r="G753" s="126"/>
      <c r="H753" s="126"/>
      <c r="I753" s="126"/>
      <c r="J753" s="127"/>
      <c r="K753" s="126"/>
      <c r="L753" s="126"/>
      <c r="M753" s="126"/>
      <c r="N753" s="126"/>
      <c r="O753" s="126"/>
      <c r="P753" s="126"/>
      <c r="Q753" s="126"/>
      <c r="R753" s="126"/>
      <c r="S753" s="126"/>
      <c r="T753" s="126"/>
      <c r="U753" s="126"/>
      <c r="V753" s="126"/>
      <c r="W753" s="126"/>
      <c r="X753" s="126"/>
      <c r="Y753" s="126"/>
      <c r="Z753" s="126"/>
    </row>
    <row r="754" spans="1:26" ht="18" customHeight="1">
      <c r="A754" s="126"/>
      <c r="B754" s="126"/>
      <c r="C754" s="126"/>
      <c r="D754" s="126"/>
      <c r="E754" s="126"/>
      <c r="F754" s="126"/>
      <c r="G754" s="126"/>
      <c r="H754" s="126"/>
      <c r="I754" s="126"/>
      <c r="J754" s="127"/>
      <c r="K754" s="126"/>
      <c r="L754" s="126"/>
      <c r="M754" s="126"/>
      <c r="N754" s="126"/>
      <c r="O754" s="126"/>
      <c r="P754" s="126"/>
      <c r="Q754" s="126"/>
      <c r="R754" s="126"/>
      <c r="S754" s="126"/>
      <c r="T754" s="126"/>
      <c r="U754" s="126"/>
      <c r="V754" s="126"/>
      <c r="W754" s="126"/>
      <c r="X754" s="126"/>
      <c r="Y754" s="126"/>
      <c r="Z754" s="126"/>
    </row>
    <row r="755" spans="1:26" ht="18" customHeight="1">
      <c r="A755" s="126"/>
      <c r="B755" s="126"/>
      <c r="C755" s="126"/>
      <c r="D755" s="126"/>
      <c r="E755" s="126"/>
      <c r="F755" s="126"/>
      <c r="G755" s="126"/>
      <c r="H755" s="126"/>
      <c r="I755" s="126"/>
      <c r="J755" s="127"/>
      <c r="K755" s="126"/>
      <c r="L755" s="126"/>
      <c r="M755" s="126"/>
      <c r="N755" s="126"/>
      <c r="O755" s="126"/>
      <c r="P755" s="126"/>
      <c r="Q755" s="126"/>
      <c r="R755" s="126"/>
      <c r="S755" s="126"/>
      <c r="T755" s="126"/>
      <c r="U755" s="126"/>
      <c r="V755" s="126"/>
      <c r="W755" s="126"/>
      <c r="X755" s="126"/>
      <c r="Y755" s="126"/>
      <c r="Z755" s="126"/>
    </row>
    <row r="756" spans="1:26" ht="18" customHeight="1">
      <c r="A756" s="126"/>
      <c r="B756" s="126"/>
      <c r="C756" s="126"/>
      <c r="D756" s="126"/>
      <c r="E756" s="126"/>
      <c r="F756" s="126"/>
      <c r="G756" s="126"/>
      <c r="H756" s="126"/>
      <c r="I756" s="126"/>
      <c r="J756" s="127"/>
      <c r="K756" s="126"/>
      <c r="L756" s="126"/>
      <c r="M756" s="126"/>
      <c r="N756" s="126"/>
      <c r="O756" s="126"/>
      <c r="P756" s="126"/>
      <c r="Q756" s="126"/>
      <c r="R756" s="126"/>
      <c r="S756" s="126"/>
      <c r="T756" s="126"/>
      <c r="U756" s="126"/>
      <c r="V756" s="126"/>
      <c r="W756" s="126"/>
      <c r="X756" s="126"/>
      <c r="Y756" s="126"/>
      <c r="Z756" s="126"/>
    </row>
    <row r="757" spans="1:26" ht="18" customHeight="1">
      <c r="A757" s="126"/>
      <c r="B757" s="126"/>
      <c r="C757" s="126"/>
      <c r="D757" s="126"/>
      <c r="E757" s="126"/>
      <c r="F757" s="126"/>
      <c r="G757" s="126"/>
      <c r="H757" s="126"/>
      <c r="I757" s="126"/>
      <c r="J757" s="127"/>
      <c r="K757" s="126"/>
      <c r="L757" s="126"/>
      <c r="M757" s="126"/>
      <c r="N757" s="126"/>
      <c r="O757" s="126"/>
      <c r="P757" s="126"/>
      <c r="Q757" s="126"/>
      <c r="R757" s="126"/>
      <c r="S757" s="126"/>
      <c r="T757" s="126"/>
      <c r="U757" s="126"/>
      <c r="V757" s="126"/>
      <c r="W757" s="126"/>
      <c r="X757" s="126"/>
      <c r="Y757" s="126"/>
      <c r="Z757" s="126"/>
    </row>
    <row r="758" spans="1:26" ht="18" customHeight="1">
      <c r="A758" s="126"/>
      <c r="B758" s="126"/>
      <c r="C758" s="126"/>
      <c r="D758" s="126"/>
      <c r="E758" s="126"/>
      <c r="F758" s="126"/>
      <c r="G758" s="126"/>
      <c r="H758" s="126"/>
      <c r="I758" s="126"/>
      <c r="J758" s="127"/>
      <c r="K758" s="126"/>
      <c r="L758" s="126"/>
      <c r="M758" s="126"/>
      <c r="N758" s="126"/>
      <c r="O758" s="126"/>
      <c r="P758" s="126"/>
      <c r="Q758" s="126"/>
      <c r="R758" s="126"/>
      <c r="S758" s="126"/>
      <c r="T758" s="126"/>
      <c r="U758" s="126"/>
      <c r="V758" s="126"/>
      <c r="W758" s="126"/>
      <c r="X758" s="126"/>
      <c r="Y758" s="126"/>
      <c r="Z758" s="126"/>
    </row>
    <row r="759" spans="1:26" ht="18" customHeight="1">
      <c r="A759" s="126"/>
      <c r="B759" s="126"/>
      <c r="C759" s="126"/>
      <c r="D759" s="126"/>
      <c r="E759" s="126"/>
      <c r="F759" s="126"/>
      <c r="G759" s="126"/>
      <c r="H759" s="126"/>
      <c r="I759" s="126"/>
      <c r="J759" s="127"/>
      <c r="K759" s="126"/>
      <c r="L759" s="126"/>
      <c r="M759" s="126"/>
      <c r="N759" s="126"/>
      <c r="O759" s="126"/>
      <c r="P759" s="126"/>
      <c r="Q759" s="126"/>
      <c r="R759" s="126"/>
      <c r="S759" s="126"/>
      <c r="T759" s="126"/>
      <c r="U759" s="126"/>
      <c r="V759" s="126"/>
      <c r="W759" s="126"/>
      <c r="X759" s="126"/>
      <c r="Y759" s="126"/>
      <c r="Z759" s="126"/>
    </row>
    <row r="760" spans="1:26" ht="18" customHeight="1">
      <c r="A760" s="126"/>
      <c r="B760" s="126"/>
      <c r="C760" s="126"/>
      <c r="D760" s="126"/>
      <c r="E760" s="126"/>
      <c r="F760" s="126"/>
      <c r="G760" s="126"/>
      <c r="H760" s="126"/>
      <c r="I760" s="126"/>
      <c r="J760" s="127"/>
      <c r="K760" s="126"/>
      <c r="L760" s="126"/>
      <c r="M760" s="126"/>
      <c r="N760" s="126"/>
      <c r="O760" s="126"/>
      <c r="P760" s="126"/>
      <c r="Q760" s="126"/>
      <c r="R760" s="126"/>
      <c r="S760" s="126"/>
      <c r="T760" s="126"/>
      <c r="U760" s="126"/>
      <c r="V760" s="126"/>
      <c r="W760" s="126"/>
      <c r="X760" s="126"/>
      <c r="Y760" s="126"/>
      <c r="Z760" s="126"/>
    </row>
    <row r="761" spans="1:26" ht="18" customHeight="1">
      <c r="A761" s="126"/>
      <c r="B761" s="126"/>
      <c r="C761" s="126"/>
      <c r="D761" s="126"/>
      <c r="E761" s="126"/>
      <c r="F761" s="126"/>
      <c r="G761" s="126"/>
      <c r="H761" s="126"/>
      <c r="I761" s="126"/>
      <c r="J761" s="127"/>
      <c r="K761" s="126"/>
      <c r="L761" s="126"/>
      <c r="M761" s="126"/>
      <c r="N761" s="126"/>
      <c r="O761" s="126"/>
      <c r="P761" s="126"/>
      <c r="Q761" s="126"/>
      <c r="R761" s="126"/>
      <c r="S761" s="126"/>
      <c r="T761" s="126"/>
      <c r="U761" s="126"/>
      <c r="V761" s="126"/>
      <c r="W761" s="126"/>
      <c r="X761" s="126"/>
      <c r="Y761" s="126"/>
      <c r="Z761" s="126"/>
    </row>
    <row r="762" spans="1:26" ht="18" customHeight="1">
      <c r="A762" s="126"/>
      <c r="B762" s="126"/>
      <c r="C762" s="126"/>
      <c r="D762" s="126"/>
      <c r="E762" s="126"/>
      <c r="F762" s="126"/>
      <c r="G762" s="126"/>
      <c r="H762" s="126"/>
      <c r="I762" s="126"/>
      <c r="J762" s="127"/>
      <c r="K762" s="126"/>
      <c r="L762" s="126"/>
      <c r="M762" s="126"/>
      <c r="N762" s="126"/>
      <c r="O762" s="126"/>
      <c r="P762" s="126"/>
      <c r="Q762" s="126"/>
      <c r="R762" s="126"/>
      <c r="S762" s="126"/>
      <c r="T762" s="126"/>
      <c r="U762" s="126"/>
      <c r="V762" s="126"/>
      <c r="W762" s="126"/>
      <c r="X762" s="126"/>
      <c r="Y762" s="126"/>
      <c r="Z762" s="126"/>
    </row>
    <row r="763" spans="1:26" ht="18" customHeight="1">
      <c r="A763" s="126"/>
      <c r="B763" s="126"/>
      <c r="C763" s="126"/>
      <c r="D763" s="126"/>
      <c r="E763" s="126"/>
      <c r="F763" s="126"/>
      <c r="G763" s="126"/>
      <c r="H763" s="126"/>
      <c r="I763" s="126"/>
      <c r="J763" s="127"/>
      <c r="K763" s="126"/>
      <c r="L763" s="126"/>
      <c r="M763" s="126"/>
      <c r="N763" s="126"/>
      <c r="O763" s="126"/>
      <c r="P763" s="126"/>
      <c r="Q763" s="126"/>
      <c r="R763" s="126"/>
      <c r="S763" s="126"/>
      <c r="T763" s="126"/>
      <c r="U763" s="126"/>
      <c r="V763" s="126"/>
      <c r="W763" s="126"/>
      <c r="X763" s="126"/>
      <c r="Y763" s="126"/>
      <c r="Z763" s="126"/>
    </row>
    <row r="764" spans="1:26" ht="18" customHeight="1">
      <c r="A764" s="126"/>
      <c r="B764" s="126"/>
      <c r="C764" s="126"/>
      <c r="D764" s="126"/>
      <c r="E764" s="126"/>
      <c r="F764" s="126"/>
      <c r="G764" s="126"/>
      <c r="H764" s="126"/>
      <c r="I764" s="126"/>
      <c r="J764" s="127"/>
      <c r="K764" s="126"/>
      <c r="L764" s="126"/>
      <c r="M764" s="126"/>
      <c r="N764" s="126"/>
      <c r="O764" s="126"/>
      <c r="P764" s="126"/>
      <c r="Q764" s="126"/>
      <c r="R764" s="126"/>
      <c r="S764" s="126"/>
      <c r="T764" s="126"/>
      <c r="U764" s="126"/>
      <c r="V764" s="126"/>
      <c r="W764" s="126"/>
      <c r="X764" s="126"/>
      <c r="Y764" s="126"/>
      <c r="Z764" s="126"/>
    </row>
    <row r="765" spans="1:26" ht="18" customHeight="1">
      <c r="A765" s="126"/>
      <c r="B765" s="126"/>
      <c r="C765" s="126"/>
      <c r="D765" s="126"/>
      <c r="E765" s="126"/>
      <c r="F765" s="126"/>
      <c r="G765" s="126"/>
      <c r="H765" s="126"/>
      <c r="I765" s="126"/>
      <c r="J765" s="127"/>
      <c r="K765" s="126"/>
      <c r="L765" s="126"/>
      <c r="M765" s="126"/>
      <c r="N765" s="126"/>
      <c r="O765" s="126"/>
      <c r="P765" s="126"/>
      <c r="Q765" s="126"/>
      <c r="R765" s="126"/>
      <c r="S765" s="126"/>
      <c r="T765" s="126"/>
      <c r="U765" s="126"/>
      <c r="V765" s="126"/>
      <c r="W765" s="126"/>
      <c r="X765" s="126"/>
      <c r="Y765" s="126"/>
      <c r="Z765" s="126"/>
    </row>
    <row r="766" spans="1:26" ht="18" customHeight="1">
      <c r="A766" s="126"/>
      <c r="B766" s="126"/>
      <c r="C766" s="126"/>
      <c r="D766" s="126"/>
      <c r="E766" s="126"/>
      <c r="F766" s="126"/>
      <c r="G766" s="126"/>
      <c r="H766" s="126"/>
      <c r="I766" s="126"/>
      <c r="J766" s="127"/>
      <c r="K766" s="126"/>
      <c r="L766" s="126"/>
      <c r="M766" s="126"/>
      <c r="N766" s="126"/>
      <c r="O766" s="126"/>
      <c r="P766" s="126"/>
      <c r="Q766" s="126"/>
      <c r="R766" s="126"/>
      <c r="S766" s="126"/>
      <c r="T766" s="126"/>
      <c r="U766" s="126"/>
      <c r="V766" s="126"/>
      <c r="W766" s="126"/>
      <c r="X766" s="126"/>
      <c r="Y766" s="126"/>
      <c r="Z766" s="126"/>
    </row>
    <row r="767" spans="1:26" ht="18" customHeight="1">
      <c r="A767" s="126"/>
      <c r="B767" s="126"/>
      <c r="C767" s="126"/>
      <c r="D767" s="126"/>
      <c r="E767" s="126"/>
      <c r="F767" s="126"/>
      <c r="G767" s="126"/>
      <c r="H767" s="126"/>
      <c r="I767" s="126"/>
      <c r="J767" s="127"/>
      <c r="K767" s="126"/>
      <c r="L767" s="126"/>
      <c r="M767" s="126"/>
      <c r="N767" s="126"/>
      <c r="O767" s="126"/>
      <c r="P767" s="126"/>
      <c r="Q767" s="126"/>
      <c r="R767" s="126"/>
      <c r="S767" s="126"/>
      <c r="T767" s="126"/>
      <c r="U767" s="126"/>
      <c r="V767" s="126"/>
      <c r="W767" s="126"/>
      <c r="X767" s="126"/>
      <c r="Y767" s="126"/>
      <c r="Z767" s="126"/>
    </row>
    <row r="768" spans="1:26" ht="18" customHeight="1">
      <c r="A768" s="126"/>
      <c r="B768" s="126"/>
      <c r="C768" s="126"/>
      <c r="D768" s="126"/>
      <c r="E768" s="126"/>
      <c r="F768" s="126"/>
      <c r="G768" s="126"/>
      <c r="H768" s="126"/>
      <c r="I768" s="126"/>
      <c r="J768" s="127"/>
      <c r="K768" s="126"/>
      <c r="L768" s="126"/>
      <c r="M768" s="126"/>
      <c r="N768" s="126"/>
      <c r="O768" s="126"/>
      <c r="P768" s="126"/>
      <c r="Q768" s="126"/>
      <c r="R768" s="126"/>
      <c r="S768" s="126"/>
      <c r="T768" s="126"/>
      <c r="U768" s="126"/>
      <c r="V768" s="126"/>
      <c r="W768" s="126"/>
      <c r="X768" s="126"/>
      <c r="Y768" s="126"/>
      <c r="Z768" s="126"/>
    </row>
    <row r="769" spans="1:26" ht="18" customHeight="1">
      <c r="A769" s="126"/>
      <c r="B769" s="126"/>
      <c r="C769" s="126"/>
      <c r="D769" s="126"/>
      <c r="E769" s="126"/>
      <c r="F769" s="126"/>
      <c r="G769" s="126"/>
      <c r="H769" s="126"/>
      <c r="I769" s="126"/>
      <c r="J769" s="127"/>
      <c r="K769" s="126"/>
      <c r="L769" s="126"/>
      <c r="M769" s="126"/>
      <c r="N769" s="126"/>
      <c r="O769" s="126"/>
      <c r="P769" s="126"/>
      <c r="Q769" s="126"/>
      <c r="R769" s="126"/>
      <c r="S769" s="126"/>
      <c r="T769" s="126"/>
      <c r="U769" s="126"/>
      <c r="V769" s="126"/>
      <c r="W769" s="126"/>
      <c r="X769" s="126"/>
      <c r="Y769" s="126"/>
      <c r="Z769" s="126"/>
    </row>
    <row r="770" spans="1:26" ht="18" customHeight="1">
      <c r="A770" s="126"/>
      <c r="B770" s="126"/>
      <c r="C770" s="126"/>
      <c r="D770" s="126"/>
      <c r="E770" s="126"/>
      <c r="F770" s="126"/>
      <c r="G770" s="126"/>
      <c r="H770" s="126"/>
      <c r="I770" s="126"/>
      <c r="J770" s="127"/>
      <c r="K770" s="126"/>
      <c r="L770" s="126"/>
      <c r="M770" s="126"/>
      <c r="N770" s="126"/>
      <c r="O770" s="126"/>
      <c r="P770" s="126"/>
      <c r="Q770" s="126"/>
      <c r="R770" s="126"/>
      <c r="S770" s="126"/>
      <c r="T770" s="126"/>
      <c r="U770" s="126"/>
      <c r="V770" s="126"/>
      <c r="W770" s="126"/>
      <c r="X770" s="126"/>
      <c r="Y770" s="126"/>
      <c r="Z770" s="126"/>
    </row>
    <row r="771" spans="1:26" ht="18" customHeight="1">
      <c r="A771" s="126"/>
      <c r="B771" s="126"/>
      <c r="C771" s="126"/>
      <c r="D771" s="126"/>
      <c r="E771" s="126"/>
      <c r="F771" s="126"/>
      <c r="G771" s="126"/>
      <c r="H771" s="126"/>
      <c r="I771" s="126"/>
      <c r="J771" s="127"/>
      <c r="K771" s="126"/>
      <c r="L771" s="126"/>
      <c r="M771" s="126"/>
      <c r="N771" s="126"/>
      <c r="O771" s="126"/>
      <c r="P771" s="126"/>
      <c r="Q771" s="126"/>
      <c r="R771" s="126"/>
      <c r="S771" s="126"/>
      <c r="T771" s="126"/>
      <c r="U771" s="126"/>
      <c r="V771" s="126"/>
      <c r="W771" s="126"/>
      <c r="X771" s="126"/>
      <c r="Y771" s="126"/>
      <c r="Z771" s="126"/>
    </row>
    <row r="772" spans="1:26" ht="18" customHeight="1">
      <c r="A772" s="126"/>
      <c r="B772" s="126"/>
      <c r="C772" s="126"/>
      <c r="D772" s="126"/>
      <c r="E772" s="126"/>
      <c r="F772" s="126"/>
      <c r="G772" s="126"/>
      <c r="H772" s="126"/>
      <c r="I772" s="126"/>
      <c r="J772" s="127"/>
      <c r="K772" s="126"/>
      <c r="L772" s="126"/>
      <c r="M772" s="126"/>
      <c r="N772" s="126"/>
      <c r="O772" s="126"/>
      <c r="P772" s="126"/>
      <c r="Q772" s="126"/>
      <c r="R772" s="126"/>
      <c r="S772" s="126"/>
      <c r="T772" s="126"/>
      <c r="U772" s="126"/>
      <c r="V772" s="126"/>
      <c r="W772" s="126"/>
      <c r="X772" s="126"/>
      <c r="Y772" s="126"/>
      <c r="Z772" s="126"/>
    </row>
    <row r="773" spans="1:26" ht="18" customHeight="1">
      <c r="A773" s="126"/>
      <c r="B773" s="126"/>
      <c r="C773" s="126"/>
      <c r="D773" s="126"/>
      <c r="E773" s="126"/>
      <c r="F773" s="126"/>
      <c r="G773" s="126"/>
      <c r="H773" s="126"/>
      <c r="I773" s="126"/>
      <c r="J773" s="127"/>
      <c r="K773" s="126"/>
      <c r="L773" s="126"/>
      <c r="M773" s="126"/>
      <c r="N773" s="126"/>
      <c r="O773" s="126"/>
      <c r="P773" s="126"/>
      <c r="Q773" s="126"/>
      <c r="R773" s="126"/>
      <c r="S773" s="126"/>
      <c r="T773" s="126"/>
      <c r="U773" s="126"/>
      <c r="V773" s="126"/>
      <c r="W773" s="126"/>
      <c r="X773" s="126"/>
      <c r="Y773" s="126"/>
      <c r="Z773" s="126"/>
    </row>
    <row r="774" spans="1:26" ht="18" customHeight="1">
      <c r="A774" s="126"/>
      <c r="B774" s="126"/>
      <c r="C774" s="126"/>
      <c r="D774" s="126"/>
      <c r="E774" s="126"/>
      <c r="F774" s="126"/>
      <c r="G774" s="126"/>
      <c r="H774" s="126"/>
      <c r="I774" s="126"/>
      <c r="J774" s="127"/>
      <c r="K774" s="126"/>
      <c r="L774" s="126"/>
      <c r="M774" s="126"/>
      <c r="N774" s="126"/>
      <c r="O774" s="126"/>
      <c r="P774" s="126"/>
      <c r="Q774" s="126"/>
      <c r="R774" s="126"/>
      <c r="S774" s="126"/>
      <c r="T774" s="126"/>
      <c r="U774" s="126"/>
      <c r="V774" s="126"/>
      <c r="W774" s="126"/>
      <c r="X774" s="126"/>
      <c r="Y774" s="126"/>
      <c r="Z774" s="126"/>
    </row>
    <row r="775" spans="1:26" ht="18" customHeight="1">
      <c r="A775" s="126"/>
      <c r="B775" s="126"/>
      <c r="C775" s="126"/>
      <c r="D775" s="126"/>
      <c r="E775" s="126"/>
      <c r="F775" s="126"/>
      <c r="G775" s="126"/>
      <c r="H775" s="126"/>
      <c r="I775" s="126"/>
      <c r="J775" s="127"/>
      <c r="K775" s="126"/>
      <c r="L775" s="126"/>
      <c r="M775" s="126"/>
      <c r="N775" s="126"/>
      <c r="O775" s="126"/>
      <c r="P775" s="126"/>
      <c r="Q775" s="126"/>
      <c r="R775" s="126"/>
      <c r="S775" s="126"/>
      <c r="T775" s="126"/>
      <c r="U775" s="126"/>
      <c r="V775" s="126"/>
      <c r="W775" s="126"/>
      <c r="X775" s="126"/>
      <c r="Y775" s="126"/>
      <c r="Z775" s="126"/>
    </row>
    <row r="776" spans="1:26" ht="18" customHeight="1">
      <c r="A776" s="126"/>
      <c r="B776" s="126"/>
      <c r="C776" s="126"/>
      <c r="D776" s="126"/>
      <c r="E776" s="126"/>
      <c r="F776" s="126"/>
      <c r="G776" s="126"/>
      <c r="H776" s="126"/>
      <c r="I776" s="126"/>
      <c r="J776" s="127"/>
      <c r="K776" s="126"/>
      <c r="L776" s="126"/>
      <c r="M776" s="126"/>
      <c r="N776" s="126"/>
      <c r="O776" s="126"/>
      <c r="P776" s="126"/>
      <c r="Q776" s="126"/>
      <c r="R776" s="126"/>
      <c r="S776" s="126"/>
      <c r="T776" s="126"/>
      <c r="U776" s="126"/>
      <c r="V776" s="126"/>
      <c r="W776" s="126"/>
      <c r="X776" s="126"/>
      <c r="Y776" s="126"/>
      <c r="Z776" s="126"/>
    </row>
    <row r="777" spans="1:26" ht="18" customHeight="1">
      <c r="A777" s="126"/>
      <c r="B777" s="126"/>
      <c r="C777" s="126"/>
      <c r="D777" s="126"/>
      <c r="E777" s="126"/>
      <c r="F777" s="126"/>
      <c r="G777" s="126"/>
      <c r="H777" s="126"/>
      <c r="I777" s="126"/>
      <c r="J777" s="127"/>
      <c r="K777" s="126"/>
      <c r="L777" s="126"/>
      <c r="M777" s="126"/>
      <c r="N777" s="126"/>
      <c r="O777" s="126"/>
      <c r="P777" s="126"/>
      <c r="Q777" s="126"/>
      <c r="R777" s="126"/>
      <c r="S777" s="126"/>
      <c r="T777" s="126"/>
      <c r="U777" s="126"/>
      <c r="V777" s="126"/>
      <c r="W777" s="126"/>
      <c r="X777" s="126"/>
      <c r="Y777" s="126"/>
      <c r="Z777" s="126"/>
    </row>
    <row r="778" spans="1:26" ht="18" customHeight="1">
      <c r="A778" s="126"/>
      <c r="B778" s="126"/>
      <c r="C778" s="126"/>
      <c r="D778" s="126"/>
      <c r="E778" s="126"/>
      <c r="F778" s="126"/>
      <c r="G778" s="126"/>
      <c r="H778" s="126"/>
      <c r="I778" s="126"/>
      <c r="J778" s="127"/>
      <c r="K778" s="126"/>
      <c r="L778" s="126"/>
      <c r="M778" s="126"/>
      <c r="N778" s="126"/>
      <c r="O778" s="126"/>
      <c r="P778" s="126"/>
      <c r="Q778" s="126"/>
      <c r="R778" s="126"/>
      <c r="S778" s="126"/>
      <c r="T778" s="126"/>
      <c r="U778" s="126"/>
      <c r="V778" s="126"/>
      <c r="W778" s="126"/>
      <c r="X778" s="126"/>
      <c r="Y778" s="126"/>
      <c r="Z778" s="126"/>
    </row>
    <row r="779" spans="1:26" ht="18" customHeight="1">
      <c r="A779" s="126"/>
      <c r="B779" s="126"/>
      <c r="C779" s="126"/>
      <c r="D779" s="126"/>
      <c r="E779" s="126"/>
      <c r="F779" s="126"/>
      <c r="G779" s="126"/>
      <c r="H779" s="126"/>
      <c r="I779" s="126"/>
      <c r="J779" s="127"/>
      <c r="K779" s="126"/>
      <c r="L779" s="126"/>
      <c r="M779" s="126"/>
      <c r="N779" s="126"/>
      <c r="O779" s="126"/>
      <c r="P779" s="126"/>
      <c r="Q779" s="126"/>
      <c r="R779" s="126"/>
      <c r="S779" s="126"/>
      <c r="T779" s="126"/>
      <c r="U779" s="126"/>
      <c r="V779" s="126"/>
      <c r="W779" s="126"/>
      <c r="X779" s="126"/>
      <c r="Y779" s="126"/>
      <c r="Z779" s="126"/>
    </row>
    <row r="780" spans="1:26" ht="18" customHeight="1">
      <c r="A780" s="126"/>
      <c r="B780" s="126"/>
      <c r="C780" s="126"/>
      <c r="D780" s="126"/>
      <c r="E780" s="126"/>
      <c r="F780" s="126"/>
      <c r="G780" s="126"/>
      <c r="H780" s="126"/>
      <c r="I780" s="126"/>
      <c r="J780" s="127"/>
      <c r="K780" s="126"/>
      <c r="L780" s="126"/>
      <c r="M780" s="126"/>
      <c r="N780" s="126"/>
      <c r="O780" s="126"/>
      <c r="P780" s="126"/>
      <c r="Q780" s="126"/>
      <c r="R780" s="126"/>
      <c r="S780" s="126"/>
      <c r="T780" s="126"/>
      <c r="U780" s="126"/>
      <c r="V780" s="126"/>
      <c r="W780" s="126"/>
      <c r="X780" s="126"/>
      <c r="Y780" s="126"/>
      <c r="Z780" s="126"/>
    </row>
    <row r="781" spans="1:26" ht="18" customHeight="1">
      <c r="A781" s="126"/>
      <c r="B781" s="126"/>
      <c r="C781" s="126"/>
      <c r="D781" s="126"/>
      <c r="E781" s="126"/>
      <c r="F781" s="126"/>
      <c r="G781" s="126"/>
      <c r="H781" s="126"/>
      <c r="I781" s="126"/>
      <c r="J781" s="127"/>
      <c r="K781" s="126"/>
      <c r="L781" s="126"/>
      <c r="M781" s="126"/>
      <c r="N781" s="126"/>
      <c r="O781" s="126"/>
      <c r="P781" s="126"/>
      <c r="Q781" s="126"/>
      <c r="R781" s="126"/>
      <c r="S781" s="126"/>
      <c r="T781" s="126"/>
      <c r="U781" s="126"/>
      <c r="V781" s="126"/>
      <c r="W781" s="126"/>
      <c r="X781" s="126"/>
      <c r="Y781" s="126"/>
      <c r="Z781" s="126"/>
    </row>
    <row r="782" spans="1:26" ht="18" customHeight="1">
      <c r="A782" s="126"/>
      <c r="B782" s="126"/>
      <c r="C782" s="126"/>
      <c r="D782" s="126"/>
      <c r="E782" s="126"/>
      <c r="F782" s="126"/>
      <c r="G782" s="126"/>
      <c r="H782" s="126"/>
      <c r="I782" s="126"/>
      <c r="J782" s="127"/>
      <c r="K782" s="126"/>
      <c r="L782" s="126"/>
      <c r="M782" s="126"/>
      <c r="N782" s="126"/>
      <c r="O782" s="126"/>
      <c r="P782" s="126"/>
      <c r="Q782" s="126"/>
      <c r="R782" s="126"/>
      <c r="S782" s="126"/>
      <c r="T782" s="126"/>
      <c r="U782" s="126"/>
      <c r="V782" s="126"/>
      <c r="W782" s="126"/>
      <c r="X782" s="126"/>
      <c r="Y782" s="126"/>
      <c r="Z782" s="126"/>
    </row>
    <row r="783" spans="1:26" ht="18" customHeight="1">
      <c r="A783" s="126"/>
      <c r="B783" s="126"/>
      <c r="C783" s="126"/>
      <c r="D783" s="126"/>
      <c r="E783" s="126"/>
      <c r="F783" s="126"/>
      <c r="G783" s="126"/>
      <c r="H783" s="126"/>
      <c r="I783" s="126"/>
      <c r="J783" s="127"/>
      <c r="K783" s="126"/>
      <c r="L783" s="126"/>
      <c r="M783" s="126"/>
      <c r="N783" s="126"/>
      <c r="O783" s="126"/>
      <c r="P783" s="126"/>
      <c r="Q783" s="126"/>
      <c r="R783" s="126"/>
      <c r="S783" s="126"/>
      <c r="T783" s="126"/>
      <c r="U783" s="126"/>
      <c r="V783" s="126"/>
      <c r="W783" s="126"/>
      <c r="X783" s="126"/>
      <c r="Y783" s="126"/>
      <c r="Z783" s="126"/>
    </row>
    <row r="784" spans="1:26" ht="18" customHeight="1">
      <c r="A784" s="126"/>
      <c r="B784" s="126"/>
      <c r="C784" s="126"/>
      <c r="D784" s="126"/>
      <c r="E784" s="126"/>
      <c r="F784" s="126"/>
      <c r="G784" s="126"/>
      <c r="H784" s="126"/>
      <c r="I784" s="126"/>
      <c r="J784" s="127"/>
      <c r="K784" s="126"/>
      <c r="L784" s="126"/>
      <c r="M784" s="126"/>
      <c r="N784" s="126"/>
      <c r="O784" s="126"/>
      <c r="P784" s="126"/>
      <c r="Q784" s="126"/>
      <c r="R784" s="126"/>
      <c r="S784" s="126"/>
      <c r="T784" s="126"/>
      <c r="U784" s="126"/>
      <c r="V784" s="126"/>
      <c r="W784" s="126"/>
      <c r="X784" s="126"/>
      <c r="Y784" s="126"/>
      <c r="Z784" s="126"/>
    </row>
    <row r="785" spans="1:26" ht="18" customHeight="1">
      <c r="A785" s="126"/>
      <c r="B785" s="126"/>
      <c r="C785" s="126"/>
      <c r="D785" s="126"/>
      <c r="E785" s="126"/>
      <c r="F785" s="126"/>
      <c r="G785" s="126"/>
      <c r="H785" s="126"/>
      <c r="I785" s="126"/>
      <c r="J785" s="127"/>
      <c r="K785" s="126"/>
      <c r="L785" s="126"/>
      <c r="M785" s="126"/>
      <c r="N785" s="126"/>
      <c r="O785" s="126"/>
      <c r="P785" s="126"/>
      <c r="Q785" s="126"/>
      <c r="R785" s="126"/>
      <c r="S785" s="126"/>
      <c r="T785" s="126"/>
      <c r="U785" s="126"/>
      <c r="V785" s="126"/>
      <c r="W785" s="126"/>
      <c r="X785" s="126"/>
      <c r="Y785" s="126"/>
      <c r="Z785" s="126"/>
    </row>
    <row r="786" spans="1:26" ht="18" customHeight="1">
      <c r="A786" s="126"/>
      <c r="B786" s="126"/>
      <c r="C786" s="126"/>
      <c r="D786" s="126"/>
      <c r="E786" s="126"/>
      <c r="F786" s="126"/>
      <c r="G786" s="126"/>
      <c r="H786" s="126"/>
      <c r="I786" s="126"/>
      <c r="J786" s="127"/>
      <c r="K786" s="126"/>
      <c r="L786" s="126"/>
      <c r="M786" s="126"/>
      <c r="N786" s="126"/>
      <c r="O786" s="126"/>
      <c r="P786" s="126"/>
      <c r="Q786" s="126"/>
      <c r="R786" s="126"/>
      <c r="S786" s="126"/>
      <c r="T786" s="126"/>
      <c r="U786" s="126"/>
      <c r="V786" s="126"/>
      <c r="W786" s="126"/>
      <c r="X786" s="126"/>
      <c r="Y786" s="126"/>
      <c r="Z786" s="126"/>
    </row>
    <row r="787" spans="1:26" ht="18" customHeight="1">
      <c r="A787" s="126"/>
      <c r="B787" s="126"/>
      <c r="C787" s="126"/>
      <c r="D787" s="126"/>
      <c r="E787" s="126"/>
      <c r="F787" s="126"/>
      <c r="G787" s="126"/>
      <c r="H787" s="126"/>
      <c r="I787" s="126"/>
      <c r="J787" s="127"/>
      <c r="K787" s="126"/>
      <c r="L787" s="126"/>
      <c r="M787" s="126"/>
      <c r="N787" s="126"/>
      <c r="O787" s="126"/>
      <c r="P787" s="126"/>
      <c r="Q787" s="126"/>
      <c r="R787" s="126"/>
      <c r="S787" s="126"/>
      <c r="T787" s="126"/>
      <c r="U787" s="126"/>
      <c r="V787" s="126"/>
      <c r="W787" s="126"/>
      <c r="X787" s="126"/>
      <c r="Y787" s="126"/>
      <c r="Z787" s="126"/>
    </row>
    <row r="788" spans="1:26" ht="18" customHeight="1">
      <c r="A788" s="126"/>
      <c r="B788" s="126"/>
      <c r="C788" s="126"/>
      <c r="D788" s="126"/>
      <c r="E788" s="126"/>
      <c r="F788" s="126"/>
      <c r="G788" s="126"/>
      <c r="H788" s="126"/>
      <c r="I788" s="126"/>
      <c r="J788" s="127"/>
      <c r="K788" s="126"/>
      <c r="L788" s="126"/>
      <c r="M788" s="126"/>
      <c r="N788" s="126"/>
      <c r="O788" s="126"/>
      <c r="P788" s="126"/>
      <c r="Q788" s="126"/>
      <c r="R788" s="126"/>
      <c r="S788" s="126"/>
      <c r="T788" s="126"/>
      <c r="U788" s="126"/>
      <c r="V788" s="126"/>
      <c r="W788" s="126"/>
      <c r="X788" s="126"/>
      <c r="Y788" s="126"/>
      <c r="Z788" s="126"/>
    </row>
    <row r="789" spans="1:26" ht="18" customHeight="1">
      <c r="A789" s="126"/>
      <c r="B789" s="126"/>
      <c r="C789" s="126"/>
      <c r="D789" s="126"/>
      <c r="E789" s="126"/>
      <c r="F789" s="126"/>
      <c r="G789" s="126"/>
      <c r="H789" s="126"/>
      <c r="I789" s="126"/>
      <c r="J789" s="127"/>
      <c r="K789" s="126"/>
      <c r="L789" s="126"/>
      <c r="M789" s="126"/>
      <c r="N789" s="126"/>
      <c r="O789" s="126"/>
      <c r="P789" s="126"/>
      <c r="Q789" s="126"/>
      <c r="R789" s="126"/>
      <c r="S789" s="126"/>
      <c r="T789" s="126"/>
      <c r="U789" s="126"/>
      <c r="V789" s="126"/>
      <c r="W789" s="126"/>
      <c r="X789" s="126"/>
      <c r="Y789" s="126"/>
      <c r="Z789" s="126"/>
    </row>
    <row r="790" spans="1:26" ht="18" customHeight="1">
      <c r="A790" s="126"/>
      <c r="B790" s="126"/>
      <c r="C790" s="126"/>
      <c r="D790" s="126"/>
      <c r="E790" s="126"/>
      <c r="F790" s="126"/>
      <c r="G790" s="126"/>
      <c r="H790" s="126"/>
      <c r="I790" s="126"/>
      <c r="J790" s="127"/>
      <c r="K790" s="126"/>
      <c r="L790" s="126"/>
      <c r="M790" s="126"/>
      <c r="N790" s="126"/>
      <c r="O790" s="126"/>
      <c r="P790" s="126"/>
      <c r="Q790" s="126"/>
      <c r="R790" s="126"/>
      <c r="S790" s="126"/>
      <c r="T790" s="126"/>
      <c r="U790" s="126"/>
      <c r="V790" s="126"/>
      <c r="W790" s="126"/>
      <c r="X790" s="126"/>
      <c r="Y790" s="126"/>
      <c r="Z790" s="126"/>
    </row>
    <row r="791" spans="1:26" ht="18" customHeight="1">
      <c r="A791" s="126"/>
      <c r="B791" s="126"/>
      <c r="C791" s="126"/>
      <c r="D791" s="126"/>
      <c r="E791" s="126"/>
      <c r="F791" s="126"/>
      <c r="G791" s="126"/>
      <c r="H791" s="126"/>
      <c r="I791" s="126"/>
      <c r="J791" s="127"/>
      <c r="K791" s="126"/>
      <c r="L791" s="126"/>
      <c r="M791" s="126"/>
      <c r="N791" s="126"/>
      <c r="O791" s="126"/>
      <c r="P791" s="126"/>
      <c r="Q791" s="126"/>
      <c r="R791" s="126"/>
      <c r="S791" s="126"/>
      <c r="T791" s="126"/>
      <c r="U791" s="126"/>
      <c r="V791" s="126"/>
      <c r="W791" s="126"/>
      <c r="X791" s="126"/>
      <c r="Y791" s="126"/>
      <c r="Z791" s="126"/>
    </row>
    <row r="792" spans="1:26" ht="18" customHeight="1">
      <c r="A792" s="126"/>
      <c r="B792" s="126"/>
      <c r="C792" s="126"/>
      <c r="D792" s="126"/>
      <c r="E792" s="126"/>
      <c r="F792" s="126"/>
      <c r="G792" s="126"/>
      <c r="H792" s="126"/>
      <c r="I792" s="126"/>
      <c r="J792" s="127"/>
      <c r="K792" s="126"/>
      <c r="L792" s="126"/>
      <c r="M792" s="126"/>
      <c r="N792" s="126"/>
      <c r="O792" s="126"/>
      <c r="P792" s="126"/>
      <c r="Q792" s="126"/>
      <c r="R792" s="126"/>
      <c r="S792" s="126"/>
      <c r="T792" s="126"/>
      <c r="U792" s="126"/>
      <c r="V792" s="126"/>
      <c r="W792" s="126"/>
      <c r="X792" s="126"/>
      <c r="Y792" s="126"/>
      <c r="Z792" s="126"/>
    </row>
    <row r="793" spans="1:26" ht="18" customHeight="1">
      <c r="A793" s="126"/>
      <c r="B793" s="126"/>
      <c r="C793" s="126"/>
      <c r="D793" s="126"/>
      <c r="E793" s="126"/>
      <c r="F793" s="126"/>
      <c r="G793" s="126"/>
      <c r="H793" s="126"/>
      <c r="I793" s="126"/>
      <c r="J793" s="127"/>
      <c r="K793" s="126"/>
      <c r="L793" s="126"/>
      <c r="M793" s="126"/>
      <c r="N793" s="126"/>
      <c r="O793" s="126"/>
      <c r="P793" s="126"/>
      <c r="Q793" s="126"/>
      <c r="R793" s="126"/>
      <c r="S793" s="126"/>
      <c r="T793" s="126"/>
      <c r="U793" s="126"/>
      <c r="V793" s="126"/>
      <c r="W793" s="126"/>
      <c r="X793" s="126"/>
      <c r="Y793" s="126"/>
      <c r="Z793" s="126"/>
    </row>
    <row r="794" spans="1:26" ht="18" customHeight="1">
      <c r="A794" s="126"/>
      <c r="B794" s="126"/>
      <c r="C794" s="126"/>
      <c r="D794" s="126"/>
      <c r="E794" s="126"/>
      <c r="F794" s="126"/>
      <c r="G794" s="126"/>
      <c r="H794" s="126"/>
      <c r="I794" s="126"/>
      <c r="J794" s="127"/>
      <c r="K794" s="126"/>
      <c r="L794" s="126"/>
      <c r="M794" s="126"/>
      <c r="N794" s="126"/>
      <c r="O794" s="126"/>
      <c r="P794" s="126"/>
      <c r="Q794" s="126"/>
      <c r="R794" s="126"/>
      <c r="S794" s="126"/>
      <c r="T794" s="126"/>
      <c r="U794" s="126"/>
      <c r="V794" s="126"/>
      <c r="W794" s="126"/>
      <c r="X794" s="126"/>
      <c r="Y794" s="126"/>
      <c r="Z794" s="126"/>
    </row>
    <row r="795" spans="1:26" ht="18" customHeight="1">
      <c r="A795" s="126"/>
      <c r="B795" s="126"/>
      <c r="C795" s="126"/>
      <c r="D795" s="126"/>
      <c r="E795" s="126"/>
      <c r="F795" s="126"/>
      <c r="G795" s="126"/>
      <c r="H795" s="126"/>
      <c r="I795" s="126"/>
      <c r="J795" s="127"/>
      <c r="K795" s="126"/>
      <c r="L795" s="126"/>
      <c r="M795" s="126"/>
      <c r="N795" s="126"/>
      <c r="O795" s="126"/>
      <c r="P795" s="126"/>
      <c r="Q795" s="126"/>
      <c r="R795" s="126"/>
      <c r="S795" s="126"/>
      <c r="T795" s="126"/>
      <c r="U795" s="126"/>
      <c r="V795" s="126"/>
      <c r="W795" s="126"/>
      <c r="X795" s="126"/>
      <c r="Y795" s="126"/>
      <c r="Z795" s="126"/>
    </row>
    <row r="796" spans="1:26" ht="18" customHeight="1">
      <c r="A796" s="126"/>
      <c r="B796" s="126"/>
      <c r="C796" s="126"/>
      <c r="D796" s="126"/>
      <c r="E796" s="126"/>
      <c r="F796" s="126"/>
      <c r="G796" s="126"/>
      <c r="H796" s="126"/>
      <c r="I796" s="126"/>
      <c r="J796" s="127"/>
      <c r="K796" s="126"/>
      <c r="L796" s="126"/>
      <c r="M796" s="126"/>
      <c r="N796" s="126"/>
      <c r="O796" s="126"/>
      <c r="P796" s="126"/>
      <c r="Q796" s="126"/>
      <c r="R796" s="126"/>
      <c r="S796" s="126"/>
      <c r="T796" s="126"/>
      <c r="U796" s="126"/>
      <c r="V796" s="126"/>
      <c r="W796" s="126"/>
      <c r="X796" s="126"/>
      <c r="Y796" s="126"/>
      <c r="Z796" s="126"/>
    </row>
    <row r="797" spans="1:26" ht="18" customHeight="1">
      <c r="A797" s="126"/>
      <c r="B797" s="126"/>
      <c r="C797" s="126"/>
      <c r="D797" s="126"/>
      <c r="E797" s="126"/>
      <c r="F797" s="126"/>
      <c r="G797" s="126"/>
      <c r="H797" s="126"/>
      <c r="I797" s="126"/>
      <c r="J797" s="127"/>
      <c r="K797" s="126"/>
      <c r="L797" s="126"/>
      <c r="M797" s="126"/>
      <c r="N797" s="126"/>
      <c r="O797" s="126"/>
      <c r="P797" s="126"/>
      <c r="Q797" s="126"/>
      <c r="R797" s="126"/>
      <c r="S797" s="126"/>
      <c r="T797" s="126"/>
      <c r="U797" s="126"/>
      <c r="V797" s="126"/>
      <c r="W797" s="126"/>
      <c r="X797" s="126"/>
      <c r="Y797" s="126"/>
      <c r="Z797" s="126"/>
    </row>
    <row r="798" spans="1:26" ht="18" customHeight="1">
      <c r="A798" s="126"/>
      <c r="B798" s="126"/>
      <c r="C798" s="126"/>
      <c r="D798" s="126"/>
      <c r="E798" s="126"/>
      <c r="F798" s="126"/>
      <c r="G798" s="126"/>
      <c r="H798" s="126"/>
      <c r="I798" s="126"/>
      <c r="J798" s="127"/>
      <c r="K798" s="126"/>
      <c r="L798" s="126"/>
      <c r="M798" s="126"/>
      <c r="N798" s="126"/>
      <c r="O798" s="126"/>
      <c r="P798" s="126"/>
      <c r="Q798" s="126"/>
      <c r="R798" s="126"/>
      <c r="S798" s="126"/>
      <c r="T798" s="126"/>
      <c r="U798" s="126"/>
      <c r="V798" s="126"/>
      <c r="W798" s="126"/>
      <c r="X798" s="126"/>
      <c r="Y798" s="126"/>
      <c r="Z798" s="126"/>
    </row>
    <row r="799" spans="1:26" ht="18" customHeight="1">
      <c r="A799" s="126"/>
      <c r="B799" s="126"/>
      <c r="C799" s="126"/>
      <c r="D799" s="126"/>
      <c r="E799" s="126"/>
      <c r="F799" s="126"/>
      <c r="G799" s="126"/>
      <c r="H799" s="126"/>
      <c r="I799" s="126"/>
      <c r="J799" s="127"/>
      <c r="K799" s="126"/>
      <c r="L799" s="126"/>
      <c r="M799" s="126"/>
      <c r="N799" s="126"/>
      <c r="O799" s="126"/>
      <c r="P799" s="126"/>
      <c r="Q799" s="126"/>
      <c r="R799" s="126"/>
      <c r="S799" s="126"/>
      <c r="T799" s="126"/>
      <c r="U799" s="126"/>
      <c r="V799" s="126"/>
      <c r="W799" s="126"/>
      <c r="X799" s="126"/>
      <c r="Y799" s="126"/>
      <c r="Z799" s="126"/>
    </row>
    <row r="800" spans="1:26" ht="18" customHeight="1">
      <c r="A800" s="126"/>
      <c r="B800" s="126"/>
      <c r="C800" s="126"/>
      <c r="D800" s="126"/>
      <c r="E800" s="126"/>
      <c r="F800" s="126"/>
      <c r="G800" s="126"/>
      <c r="H800" s="126"/>
      <c r="I800" s="126"/>
      <c r="J800" s="127"/>
      <c r="K800" s="126"/>
      <c r="L800" s="126"/>
      <c r="M800" s="126"/>
      <c r="N800" s="126"/>
      <c r="O800" s="126"/>
      <c r="P800" s="126"/>
      <c r="Q800" s="126"/>
      <c r="R800" s="126"/>
      <c r="S800" s="126"/>
      <c r="T800" s="126"/>
      <c r="U800" s="126"/>
      <c r="V800" s="126"/>
      <c r="W800" s="126"/>
      <c r="X800" s="126"/>
      <c r="Y800" s="126"/>
      <c r="Z800" s="126"/>
    </row>
    <row r="801" spans="1:26" ht="18" customHeight="1">
      <c r="A801" s="126"/>
      <c r="B801" s="126"/>
      <c r="C801" s="126"/>
      <c r="D801" s="126"/>
      <c r="E801" s="126"/>
      <c r="F801" s="126"/>
      <c r="G801" s="126"/>
      <c r="H801" s="126"/>
      <c r="I801" s="126"/>
      <c r="J801" s="127"/>
      <c r="K801" s="126"/>
      <c r="L801" s="126"/>
      <c r="M801" s="126"/>
      <c r="N801" s="126"/>
      <c r="O801" s="126"/>
      <c r="P801" s="126"/>
      <c r="Q801" s="126"/>
      <c r="R801" s="126"/>
      <c r="S801" s="126"/>
      <c r="T801" s="126"/>
      <c r="U801" s="126"/>
      <c r="V801" s="126"/>
      <c r="W801" s="126"/>
      <c r="X801" s="126"/>
      <c r="Y801" s="126"/>
      <c r="Z801" s="126"/>
    </row>
    <row r="802" spans="1:26" ht="18" customHeight="1">
      <c r="A802" s="126"/>
      <c r="B802" s="126"/>
      <c r="C802" s="126"/>
      <c r="D802" s="126"/>
      <c r="E802" s="126"/>
      <c r="F802" s="126"/>
      <c r="G802" s="126"/>
      <c r="H802" s="126"/>
      <c r="I802" s="126"/>
      <c r="J802" s="127"/>
      <c r="K802" s="126"/>
      <c r="L802" s="126"/>
      <c r="M802" s="126"/>
      <c r="N802" s="126"/>
      <c r="O802" s="126"/>
      <c r="P802" s="126"/>
      <c r="Q802" s="126"/>
      <c r="R802" s="126"/>
      <c r="S802" s="126"/>
      <c r="T802" s="126"/>
      <c r="U802" s="126"/>
      <c r="V802" s="126"/>
      <c r="W802" s="126"/>
      <c r="X802" s="126"/>
      <c r="Y802" s="126"/>
      <c r="Z802" s="126"/>
    </row>
    <row r="803" spans="1:26" ht="18" customHeight="1">
      <c r="A803" s="126"/>
      <c r="B803" s="126"/>
      <c r="C803" s="126"/>
      <c r="D803" s="126"/>
      <c r="E803" s="126"/>
      <c r="F803" s="126"/>
      <c r="G803" s="126"/>
      <c r="H803" s="126"/>
      <c r="I803" s="126"/>
      <c r="J803" s="127"/>
      <c r="K803" s="126"/>
      <c r="L803" s="126"/>
      <c r="M803" s="126"/>
      <c r="N803" s="126"/>
      <c r="O803" s="126"/>
      <c r="P803" s="126"/>
      <c r="Q803" s="126"/>
      <c r="R803" s="126"/>
      <c r="S803" s="126"/>
      <c r="T803" s="126"/>
      <c r="U803" s="126"/>
      <c r="V803" s="126"/>
      <c r="W803" s="126"/>
      <c r="X803" s="126"/>
      <c r="Y803" s="126"/>
      <c r="Z803" s="126"/>
    </row>
    <row r="804" spans="1:26" ht="18" customHeight="1">
      <c r="A804" s="126"/>
      <c r="B804" s="126"/>
      <c r="C804" s="126"/>
      <c r="D804" s="126"/>
      <c r="E804" s="126"/>
      <c r="F804" s="126"/>
      <c r="G804" s="126"/>
      <c r="H804" s="126"/>
      <c r="I804" s="126"/>
      <c r="J804" s="127"/>
      <c r="K804" s="126"/>
      <c r="L804" s="126"/>
      <c r="M804" s="126"/>
      <c r="N804" s="126"/>
      <c r="O804" s="126"/>
      <c r="P804" s="126"/>
      <c r="Q804" s="126"/>
      <c r="R804" s="126"/>
      <c r="S804" s="126"/>
      <c r="T804" s="126"/>
      <c r="U804" s="126"/>
      <c r="V804" s="126"/>
      <c r="W804" s="126"/>
      <c r="X804" s="126"/>
      <c r="Y804" s="126"/>
      <c r="Z804" s="126"/>
    </row>
    <row r="805" spans="1:26" ht="18" customHeight="1">
      <c r="A805" s="126"/>
      <c r="B805" s="126"/>
      <c r="C805" s="126"/>
      <c r="D805" s="126"/>
      <c r="E805" s="126"/>
      <c r="F805" s="126"/>
      <c r="G805" s="126"/>
      <c r="H805" s="126"/>
      <c r="I805" s="126"/>
      <c r="J805" s="127"/>
      <c r="K805" s="126"/>
      <c r="L805" s="126"/>
      <c r="M805" s="126"/>
      <c r="N805" s="126"/>
      <c r="O805" s="126"/>
      <c r="P805" s="126"/>
      <c r="Q805" s="126"/>
      <c r="R805" s="126"/>
      <c r="S805" s="126"/>
      <c r="T805" s="126"/>
      <c r="U805" s="126"/>
      <c r="V805" s="126"/>
      <c r="W805" s="126"/>
      <c r="X805" s="126"/>
      <c r="Y805" s="126"/>
      <c r="Z805" s="126"/>
    </row>
    <row r="806" spans="1:26" ht="18" customHeight="1">
      <c r="A806" s="126"/>
      <c r="B806" s="126"/>
      <c r="C806" s="126"/>
      <c r="D806" s="126"/>
      <c r="E806" s="126"/>
      <c r="F806" s="126"/>
      <c r="G806" s="126"/>
      <c r="H806" s="126"/>
      <c r="I806" s="126"/>
      <c r="J806" s="127"/>
      <c r="K806" s="126"/>
      <c r="L806" s="126"/>
      <c r="M806" s="126"/>
      <c r="N806" s="126"/>
      <c r="O806" s="126"/>
      <c r="P806" s="126"/>
      <c r="Q806" s="126"/>
      <c r="R806" s="126"/>
      <c r="S806" s="126"/>
      <c r="T806" s="126"/>
      <c r="U806" s="126"/>
      <c r="V806" s="126"/>
      <c r="W806" s="126"/>
      <c r="X806" s="126"/>
      <c r="Y806" s="126"/>
      <c r="Z806" s="126"/>
    </row>
    <row r="807" spans="1:26" ht="18" customHeight="1">
      <c r="A807" s="126"/>
      <c r="B807" s="126"/>
      <c r="C807" s="126"/>
      <c r="D807" s="126"/>
      <c r="E807" s="126"/>
      <c r="F807" s="126"/>
      <c r="G807" s="126"/>
      <c r="H807" s="126"/>
      <c r="I807" s="126"/>
      <c r="J807" s="127"/>
      <c r="K807" s="126"/>
      <c r="L807" s="126"/>
      <c r="M807" s="126"/>
      <c r="N807" s="126"/>
      <c r="O807" s="126"/>
      <c r="P807" s="126"/>
      <c r="Q807" s="126"/>
      <c r="R807" s="126"/>
      <c r="S807" s="126"/>
      <c r="T807" s="126"/>
      <c r="U807" s="126"/>
      <c r="V807" s="126"/>
      <c r="W807" s="126"/>
      <c r="X807" s="126"/>
      <c r="Y807" s="126"/>
      <c r="Z807" s="126"/>
    </row>
    <row r="808" spans="1:26" ht="18" customHeight="1">
      <c r="A808" s="126"/>
      <c r="B808" s="126"/>
      <c r="C808" s="126"/>
      <c r="D808" s="126"/>
      <c r="E808" s="126"/>
      <c r="F808" s="126"/>
      <c r="G808" s="126"/>
      <c r="H808" s="126"/>
      <c r="I808" s="126"/>
      <c r="J808" s="127"/>
      <c r="K808" s="126"/>
      <c r="L808" s="126"/>
      <c r="M808" s="126"/>
      <c r="N808" s="126"/>
      <c r="O808" s="126"/>
      <c r="P808" s="126"/>
      <c r="Q808" s="126"/>
      <c r="R808" s="126"/>
      <c r="S808" s="126"/>
      <c r="T808" s="126"/>
      <c r="U808" s="126"/>
      <c r="V808" s="126"/>
      <c r="W808" s="126"/>
      <c r="X808" s="126"/>
      <c r="Y808" s="126"/>
      <c r="Z808" s="126"/>
    </row>
    <row r="809" spans="1:26" ht="18" customHeight="1">
      <c r="A809" s="126"/>
      <c r="B809" s="126"/>
      <c r="C809" s="126"/>
      <c r="D809" s="126"/>
      <c r="E809" s="126"/>
      <c r="F809" s="126"/>
      <c r="G809" s="126"/>
      <c r="H809" s="126"/>
      <c r="I809" s="126"/>
      <c r="J809" s="127"/>
      <c r="K809" s="126"/>
      <c r="L809" s="126"/>
      <c r="M809" s="126"/>
      <c r="N809" s="126"/>
      <c r="O809" s="126"/>
      <c r="P809" s="126"/>
      <c r="Q809" s="126"/>
      <c r="R809" s="126"/>
      <c r="S809" s="126"/>
      <c r="T809" s="126"/>
      <c r="U809" s="126"/>
      <c r="V809" s="126"/>
      <c r="W809" s="126"/>
      <c r="X809" s="126"/>
      <c r="Y809" s="126"/>
      <c r="Z809" s="126"/>
    </row>
    <row r="810" spans="1:26" ht="18" customHeight="1">
      <c r="A810" s="126"/>
      <c r="B810" s="126"/>
      <c r="C810" s="126"/>
      <c r="D810" s="126"/>
      <c r="E810" s="126"/>
      <c r="F810" s="126"/>
      <c r="G810" s="126"/>
      <c r="H810" s="126"/>
      <c r="I810" s="126"/>
      <c r="J810" s="127"/>
      <c r="K810" s="126"/>
      <c r="L810" s="126"/>
      <c r="M810" s="126"/>
      <c r="N810" s="126"/>
      <c r="O810" s="126"/>
      <c r="P810" s="126"/>
      <c r="Q810" s="126"/>
      <c r="R810" s="126"/>
      <c r="S810" s="126"/>
      <c r="T810" s="126"/>
      <c r="U810" s="126"/>
      <c r="V810" s="126"/>
      <c r="W810" s="126"/>
      <c r="X810" s="126"/>
      <c r="Y810" s="126"/>
      <c r="Z810" s="126"/>
    </row>
    <row r="811" spans="1:26" ht="18" customHeight="1">
      <c r="A811" s="126"/>
      <c r="B811" s="126"/>
      <c r="C811" s="126"/>
      <c r="D811" s="126"/>
      <c r="E811" s="126"/>
      <c r="F811" s="126"/>
      <c r="G811" s="126"/>
      <c r="H811" s="126"/>
      <c r="I811" s="126"/>
      <c r="J811" s="127"/>
      <c r="K811" s="126"/>
      <c r="L811" s="126"/>
      <c r="M811" s="126"/>
      <c r="N811" s="126"/>
      <c r="O811" s="126"/>
      <c r="P811" s="126"/>
      <c r="Q811" s="126"/>
      <c r="R811" s="126"/>
      <c r="S811" s="126"/>
      <c r="T811" s="126"/>
      <c r="U811" s="126"/>
      <c r="V811" s="126"/>
      <c r="W811" s="126"/>
      <c r="X811" s="126"/>
      <c r="Y811" s="126"/>
      <c r="Z811" s="126"/>
    </row>
    <row r="812" spans="1:26" ht="18" customHeight="1">
      <c r="A812" s="126"/>
      <c r="B812" s="126"/>
      <c r="C812" s="126"/>
      <c r="D812" s="126"/>
      <c r="E812" s="126"/>
      <c r="F812" s="126"/>
      <c r="G812" s="126"/>
      <c r="H812" s="126"/>
      <c r="I812" s="126"/>
      <c r="J812" s="127"/>
      <c r="K812" s="126"/>
      <c r="L812" s="126"/>
      <c r="M812" s="126"/>
      <c r="N812" s="126"/>
      <c r="O812" s="126"/>
      <c r="P812" s="126"/>
      <c r="Q812" s="126"/>
      <c r="R812" s="126"/>
      <c r="S812" s="126"/>
      <c r="T812" s="126"/>
      <c r="U812" s="126"/>
      <c r="V812" s="126"/>
      <c r="W812" s="126"/>
      <c r="X812" s="126"/>
      <c r="Y812" s="126"/>
      <c r="Z812" s="126"/>
    </row>
    <row r="813" spans="1:26" ht="18" customHeight="1">
      <c r="A813" s="126"/>
      <c r="B813" s="126"/>
      <c r="C813" s="126"/>
      <c r="D813" s="126"/>
      <c r="E813" s="126"/>
      <c r="F813" s="126"/>
      <c r="G813" s="126"/>
      <c r="H813" s="126"/>
      <c r="I813" s="126"/>
      <c r="J813" s="127"/>
      <c r="K813" s="126"/>
      <c r="L813" s="126"/>
      <c r="M813" s="126"/>
      <c r="N813" s="126"/>
      <c r="O813" s="126"/>
      <c r="P813" s="126"/>
      <c r="Q813" s="126"/>
      <c r="R813" s="126"/>
      <c r="S813" s="126"/>
      <c r="T813" s="126"/>
      <c r="U813" s="126"/>
      <c r="V813" s="126"/>
      <c r="W813" s="126"/>
      <c r="X813" s="126"/>
      <c r="Y813" s="126"/>
      <c r="Z813" s="126"/>
    </row>
    <row r="814" spans="1:26" ht="18" customHeight="1">
      <c r="A814" s="126"/>
      <c r="B814" s="126"/>
      <c r="C814" s="126"/>
      <c r="D814" s="126"/>
      <c r="E814" s="126"/>
      <c r="F814" s="126"/>
      <c r="G814" s="126"/>
      <c r="H814" s="126"/>
      <c r="I814" s="126"/>
      <c r="J814" s="127"/>
      <c r="K814" s="126"/>
      <c r="L814" s="126"/>
      <c r="M814" s="126"/>
      <c r="N814" s="126"/>
      <c r="O814" s="126"/>
      <c r="P814" s="126"/>
      <c r="Q814" s="126"/>
      <c r="R814" s="126"/>
      <c r="S814" s="126"/>
      <c r="T814" s="126"/>
      <c r="U814" s="126"/>
      <c r="V814" s="126"/>
      <c r="W814" s="126"/>
      <c r="X814" s="126"/>
      <c r="Y814" s="126"/>
      <c r="Z814" s="126"/>
    </row>
    <row r="815" spans="1:26" ht="18" customHeight="1">
      <c r="A815" s="126"/>
      <c r="B815" s="126"/>
      <c r="C815" s="126"/>
      <c r="D815" s="126"/>
      <c r="E815" s="126"/>
      <c r="F815" s="126"/>
      <c r="G815" s="126"/>
      <c r="H815" s="126"/>
      <c r="I815" s="126"/>
      <c r="J815" s="127"/>
      <c r="K815" s="126"/>
      <c r="L815" s="126"/>
      <c r="M815" s="126"/>
      <c r="N815" s="126"/>
      <c r="O815" s="126"/>
      <c r="P815" s="126"/>
      <c r="Q815" s="126"/>
      <c r="R815" s="126"/>
      <c r="S815" s="126"/>
      <c r="T815" s="126"/>
      <c r="U815" s="126"/>
      <c r="V815" s="126"/>
      <c r="W815" s="126"/>
      <c r="X815" s="126"/>
      <c r="Y815" s="126"/>
      <c r="Z815" s="126"/>
    </row>
    <row r="816" spans="1:26" ht="18" customHeight="1">
      <c r="A816" s="126"/>
      <c r="B816" s="126"/>
      <c r="C816" s="126"/>
      <c r="D816" s="126"/>
      <c r="E816" s="126"/>
      <c r="F816" s="126"/>
      <c r="G816" s="126"/>
      <c r="H816" s="126"/>
      <c r="I816" s="126"/>
      <c r="J816" s="127"/>
      <c r="K816" s="126"/>
      <c r="L816" s="126"/>
      <c r="M816" s="126"/>
      <c r="N816" s="126"/>
      <c r="O816" s="126"/>
      <c r="P816" s="126"/>
      <c r="Q816" s="126"/>
      <c r="R816" s="126"/>
      <c r="S816" s="126"/>
      <c r="T816" s="126"/>
      <c r="U816" s="126"/>
      <c r="V816" s="126"/>
      <c r="W816" s="126"/>
      <c r="X816" s="126"/>
      <c r="Y816" s="126"/>
      <c r="Z816" s="126"/>
    </row>
    <row r="817" spans="1:26" ht="18" customHeight="1">
      <c r="A817" s="126"/>
      <c r="B817" s="126"/>
      <c r="C817" s="126"/>
      <c r="D817" s="126"/>
      <c r="E817" s="126"/>
      <c r="F817" s="126"/>
      <c r="G817" s="126"/>
      <c r="H817" s="126"/>
      <c r="I817" s="126"/>
      <c r="J817" s="127"/>
      <c r="K817" s="126"/>
      <c r="L817" s="126"/>
      <c r="M817" s="126"/>
      <c r="N817" s="126"/>
      <c r="O817" s="126"/>
      <c r="P817" s="126"/>
      <c r="Q817" s="126"/>
      <c r="R817" s="126"/>
      <c r="S817" s="126"/>
      <c r="T817" s="126"/>
      <c r="U817" s="126"/>
      <c r="V817" s="126"/>
      <c r="W817" s="126"/>
      <c r="X817" s="126"/>
      <c r="Y817" s="126"/>
      <c r="Z817" s="126"/>
    </row>
    <row r="818" spans="1:26" ht="18" customHeight="1">
      <c r="A818" s="126"/>
      <c r="B818" s="126"/>
      <c r="C818" s="126"/>
      <c r="D818" s="126"/>
      <c r="E818" s="126"/>
      <c r="F818" s="126"/>
      <c r="G818" s="126"/>
      <c r="H818" s="126"/>
      <c r="I818" s="126"/>
      <c r="J818" s="127"/>
      <c r="K818" s="126"/>
      <c r="L818" s="126"/>
      <c r="M818" s="126"/>
      <c r="N818" s="126"/>
      <c r="O818" s="126"/>
      <c r="P818" s="126"/>
      <c r="Q818" s="126"/>
      <c r="R818" s="126"/>
      <c r="S818" s="126"/>
      <c r="T818" s="126"/>
      <c r="U818" s="126"/>
      <c r="V818" s="126"/>
      <c r="W818" s="126"/>
      <c r="X818" s="126"/>
      <c r="Y818" s="126"/>
      <c r="Z818" s="126"/>
    </row>
    <row r="819" spans="1:26" ht="18" customHeight="1">
      <c r="A819" s="126"/>
      <c r="B819" s="126"/>
      <c r="C819" s="126"/>
      <c r="D819" s="126"/>
      <c r="E819" s="126"/>
      <c r="F819" s="126"/>
      <c r="G819" s="126"/>
      <c r="H819" s="126"/>
      <c r="I819" s="126"/>
      <c r="J819" s="127"/>
      <c r="K819" s="126"/>
      <c r="L819" s="126"/>
      <c r="M819" s="126"/>
      <c r="N819" s="126"/>
      <c r="O819" s="126"/>
      <c r="P819" s="126"/>
      <c r="Q819" s="126"/>
      <c r="R819" s="126"/>
      <c r="S819" s="126"/>
      <c r="T819" s="126"/>
      <c r="U819" s="126"/>
      <c r="V819" s="126"/>
      <c r="W819" s="126"/>
      <c r="X819" s="126"/>
      <c r="Y819" s="126"/>
      <c r="Z819" s="126"/>
    </row>
    <row r="820" spans="1:26" ht="18" customHeight="1">
      <c r="A820" s="126"/>
      <c r="B820" s="126"/>
      <c r="C820" s="126"/>
      <c r="D820" s="126"/>
      <c r="E820" s="126"/>
      <c r="F820" s="126"/>
      <c r="G820" s="126"/>
      <c r="H820" s="126"/>
      <c r="I820" s="126"/>
      <c r="J820" s="127"/>
      <c r="K820" s="126"/>
      <c r="L820" s="126"/>
      <c r="M820" s="126"/>
      <c r="N820" s="126"/>
      <c r="O820" s="126"/>
      <c r="P820" s="126"/>
      <c r="Q820" s="126"/>
      <c r="R820" s="126"/>
      <c r="S820" s="126"/>
      <c r="T820" s="126"/>
      <c r="U820" s="126"/>
      <c r="V820" s="126"/>
      <c r="W820" s="126"/>
      <c r="X820" s="126"/>
      <c r="Y820" s="126"/>
      <c r="Z820" s="126"/>
    </row>
    <row r="821" spans="1:26" ht="18" customHeight="1">
      <c r="A821" s="126"/>
      <c r="B821" s="126"/>
      <c r="C821" s="126"/>
      <c r="D821" s="126"/>
      <c r="E821" s="126"/>
      <c r="F821" s="126"/>
      <c r="G821" s="126"/>
      <c r="H821" s="126"/>
      <c r="I821" s="126"/>
      <c r="J821" s="127"/>
      <c r="K821" s="126"/>
      <c r="L821" s="126"/>
      <c r="M821" s="126"/>
      <c r="N821" s="126"/>
      <c r="O821" s="126"/>
      <c r="P821" s="126"/>
      <c r="Q821" s="126"/>
      <c r="R821" s="126"/>
      <c r="S821" s="126"/>
      <c r="T821" s="126"/>
      <c r="U821" s="126"/>
      <c r="V821" s="126"/>
      <c r="W821" s="126"/>
      <c r="X821" s="126"/>
      <c r="Y821" s="126"/>
      <c r="Z821" s="126"/>
    </row>
    <row r="822" spans="1:26" ht="18" customHeight="1">
      <c r="A822" s="126"/>
      <c r="B822" s="126"/>
      <c r="C822" s="126"/>
      <c r="D822" s="126"/>
      <c r="E822" s="126"/>
      <c r="F822" s="126"/>
      <c r="G822" s="126"/>
      <c r="H822" s="126"/>
      <c r="I822" s="126"/>
      <c r="J822" s="127"/>
      <c r="K822" s="126"/>
      <c r="L822" s="126"/>
      <c r="M822" s="126"/>
      <c r="N822" s="126"/>
      <c r="O822" s="126"/>
      <c r="P822" s="126"/>
      <c r="Q822" s="126"/>
      <c r="R822" s="126"/>
      <c r="S822" s="126"/>
      <c r="T822" s="126"/>
      <c r="U822" s="126"/>
      <c r="V822" s="126"/>
      <c r="W822" s="126"/>
      <c r="X822" s="126"/>
      <c r="Y822" s="126"/>
      <c r="Z822" s="126"/>
    </row>
    <row r="823" spans="1:26" ht="18" customHeight="1">
      <c r="A823" s="126"/>
      <c r="B823" s="126"/>
      <c r="C823" s="126"/>
      <c r="D823" s="126"/>
      <c r="E823" s="126"/>
      <c r="F823" s="126"/>
      <c r="G823" s="126"/>
      <c r="H823" s="126"/>
      <c r="I823" s="126"/>
      <c r="J823" s="127"/>
      <c r="K823" s="126"/>
      <c r="L823" s="126"/>
      <c r="M823" s="126"/>
      <c r="N823" s="126"/>
      <c r="O823" s="126"/>
      <c r="P823" s="126"/>
      <c r="Q823" s="126"/>
      <c r="R823" s="126"/>
      <c r="S823" s="126"/>
      <c r="T823" s="126"/>
      <c r="U823" s="126"/>
      <c r="V823" s="126"/>
      <c r="W823" s="126"/>
      <c r="X823" s="126"/>
      <c r="Y823" s="126"/>
      <c r="Z823" s="126"/>
    </row>
    <row r="824" spans="1:26" ht="18" customHeight="1">
      <c r="A824" s="126"/>
      <c r="B824" s="126"/>
      <c r="C824" s="126"/>
      <c r="D824" s="126"/>
      <c r="E824" s="126"/>
      <c r="F824" s="126"/>
      <c r="G824" s="126"/>
      <c r="H824" s="126"/>
      <c r="I824" s="126"/>
      <c r="J824" s="127"/>
      <c r="K824" s="126"/>
      <c r="L824" s="126"/>
      <c r="M824" s="126"/>
      <c r="N824" s="126"/>
      <c r="O824" s="126"/>
      <c r="P824" s="126"/>
      <c r="Q824" s="126"/>
      <c r="R824" s="126"/>
      <c r="S824" s="126"/>
      <c r="T824" s="126"/>
      <c r="U824" s="126"/>
      <c r="V824" s="126"/>
      <c r="W824" s="126"/>
      <c r="X824" s="126"/>
      <c r="Y824" s="126"/>
      <c r="Z824" s="126"/>
    </row>
    <row r="825" spans="1:26" ht="18" customHeight="1">
      <c r="A825" s="126"/>
      <c r="B825" s="126"/>
      <c r="C825" s="126"/>
      <c r="D825" s="126"/>
      <c r="E825" s="126"/>
      <c r="F825" s="126"/>
      <c r="G825" s="126"/>
      <c r="H825" s="126"/>
      <c r="I825" s="126"/>
      <c r="J825" s="127"/>
      <c r="K825" s="126"/>
      <c r="L825" s="126"/>
      <c r="M825" s="126"/>
      <c r="N825" s="126"/>
      <c r="O825" s="126"/>
      <c r="P825" s="126"/>
      <c r="Q825" s="126"/>
      <c r="R825" s="126"/>
      <c r="S825" s="126"/>
      <c r="T825" s="126"/>
      <c r="U825" s="126"/>
      <c r="V825" s="126"/>
      <c r="W825" s="126"/>
      <c r="X825" s="126"/>
      <c r="Y825" s="126"/>
      <c r="Z825" s="126"/>
    </row>
    <row r="826" spans="1:26" ht="18" customHeight="1">
      <c r="A826" s="126"/>
      <c r="B826" s="126"/>
      <c r="C826" s="126"/>
      <c r="D826" s="126"/>
      <c r="E826" s="126"/>
      <c r="F826" s="126"/>
      <c r="G826" s="126"/>
      <c r="H826" s="126"/>
      <c r="I826" s="126"/>
      <c r="J826" s="127"/>
      <c r="K826" s="126"/>
      <c r="L826" s="126"/>
      <c r="M826" s="126"/>
      <c r="N826" s="126"/>
      <c r="O826" s="126"/>
      <c r="P826" s="126"/>
      <c r="Q826" s="126"/>
      <c r="R826" s="126"/>
      <c r="S826" s="126"/>
      <c r="T826" s="126"/>
      <c r="U826" s="126"/>
      <c r="V826" s="126"/>
      <c r="W826" s="126"/>
      <c r="X826" s="126"/>
      <c r="Y826" s="126"/>
      <c r="Z826" s="126"/>
    </row>
    <row r="827" spans="1:26" ht="18" customHeight="1">
      <c r="A827" s="126"/>
      <c r="B827" s="126"/>
      <c r="C827" s="126"/>
      <c r="D827" s="126"/>
      <c r="E827" s="126"/>
      <c r="F827" s="126"/>
      <c r="G827" s="126"/>
      <c r="H827" s="126"/>
      <c r="I827" s="126"/>
      <c r="J827" s="127"/>
      <c r="K827" s="126"/>
      <c r="L827" s="126"/>
      <c r="M827" s="126"/>
      <c r="N827" s="126"/>
      <c r="O827" s="126"/>
      <c r="P827" s="126"/>
      <c r="Q827" s="126"/>
      <c r="R827" s="126"/>
      <c r="S827" s="126"/>
      <c r="T827" s="126"/>
      <c r="U827" s="126"/>
      <c r="V827" s="126"/>
      <c r="W827" s="126"/>
      <c r="X827" s="126"/>
      <c r="Y827" s="126"/>
      <c r="Z827" s="126"/>
    </row>
    <row r="828" spans="1:26" ht="18" customHeight="1">
      <c r="A828" s="126"/>
      <c r="B828" s="126"/>
      <c r="C828" s="126"/>
      <c r="D828" s="126"/>
      <c r="E828" s="126"/>
      <c r="F828" s="126"/>
      <c r="G828" s="126"/>
      <c r="H828" s="126"/>
      <c r="I828" s="126"/>
      <c r="J828" s="127"/>
      <c r="K828" s="126"/>
      <c r="L828" s="126"/>
      <c r="M828" s="126"/>
      <c r="N828" s="126"/>
      <c r="O828" s="126"/>
      <c r="P828" s="126"/>
      <c r="Q828" s="126"/>
      <c r="R828" s="126"/>
      <c r="S828" s="126"/>
      <c r="T828" s="126"/>
      <c r="U828" s="126"/>
      <c r="V828" s="126"/>
      <c r="W828" s="126"/>
      <c r="X828" s="126"/>
      <c r="Y828" s="126"/>
      <c r="Z828" s="126"/>
    </row>
    <row r="829" spans="1:26" ht="18" customHeight="1">
      <c r="A829" s="126"/>
      <c r="B829" s="126"/>
      <c r="C829" s="126"/>
      <c r="D829" s="126"/>
      <c r="E829" s="126"/>
      <c r="F829" s="126"/>
      <c r="G829" s="126"/>
      <c r="H829" s="126"/>
      <c r="I829" s="126"/>
      <c r="J829" s="127"/>
      <c r="K829" s="126"/>
      <c r="L829" s="126"/>
      <c r="M829" s="126"/>
      <c r="N829" s="126"/>
      <c r="O829" s="126"/>
      <c r="P829" s="126"/>
      <c r="Q829" s="126"/>
      <c r="R829" s="126"/>
      <c r="S829" s="126"/>
      <c r="T829" s="126"/>
      <c r="U829" s="126"/>
      <c r="V829" s="126"/>
      <c r="W829" s="126"/>
      <c r="X829" s="126"/>
      <c r="Y829" s="126"/>
      <c r="Z829" s="126"/>
    </row>
    <row r="830" spans="1:26" ht="18" customHeight="1">
      <c r="A830" s="126"/>
      <c r="B830" s="126"/>
      <c r="C830" s="126"/>
      <c r="D830" s="126"/>
      <c r="E830" s="126"/>
      <c r="F830" s="126"/>
      <c r="G830" s="126"/>
      <c r="H830" s="126"/>
      <c r="I830" s="126"/>
      <c r="J830" s="127"/>
      <c r="K830" s="126"/>
      <c r="L830" s="126"/>
      <c r="M830" s="126"/>
      <c r="N830" s="126"/>
      <c r="O830" s="126"/>
      <c r="P830" s="126"/>
      <c r="Q830" s="126"/>
      <c r="R830" s="126"/>
      <c r="S830" s="126"/>
      <c r="T830" s="126"/>
      <c r="U830" s="126"/>
      <c r="V830" s="126"/>
      <c r="W830" s="126"/>
      <c r="X830" s="126"/>
      <c r="Y830" s="126"/>
      <c r="Z830" s="126"/>
    </row>
    <row r="831" spans="1:26" ht="18" customHeight="1">
      <c r="A831" s="126"/>
      <c r="B831" s="126"/>
      <c r="C831" s="126"/>
      <c r="D831" s="126"/>
      <c r="E831" s="126"/>
      <c r="F831" s="126"/>
      <c r="G831" s="126"/>
      <c r="H831" s="126"/>
      <c r="I831" s="126"/>
      <c r="J831" s="127"/>
      <c r="K831" s="126"/>
      <c r="L831" s="126"/>
      <c r="M831" s="126"/>
      <c r="N831" s="126"/>
      <c r="O831" s="126"/>
      <c r="P831" s="126"/>
      <c r="Q831" s="126"/>
      <c r="R831" s="126"/>
      <c r="S831" s="126"/>
      <c r="T831" s="126"/>
      <c r="U831" s="126"/>
      <c r="V831" s="126"/>
      <c r="W831" s="126"/>
      <c r="X831" s="126"/>
      <c r="Y831" s="126"/>
      <c r="Z831" s="126"/>
    </row>
    <row r="832" spans="1:26" ht="18" customHeight="1">
      <c r="A832" s="126"/>
      <c r="B832" s="126"/>
      <c r="C832" s="126"/>
      <c r="D832" s="126"/>
      <c r="E832" s="126"/>
      <c r="F832" s="126"/>
      <c r="G832" s="126"/>
      <c r="H832" s="126"/>
      <c r="I832" s="126"/>
      <c r="J832" s="127"/>
      <c r="K832" s="126"/>
      <c r="L832" s="126"/>
      <c r="M832" s="126"/>
      <c r="N832" s="126"/>
      <c r="O832" s="126"/>
      <c r="P832" s="126"/>
      <c r="Q832" s="126"/>
      <c r="R832" s="126"/>
      <c r="S832" s="126"/>
      <c r="T832" s="126"/>
      <c r="U832" s="126"/>
      <c r="V832" s="126"/>
      <c r="W832" s="126"/>
      <c r="X832" s="126"/>
      <c r="Y832" s="126"/>
      <c r="Z832" s="126"/>
    </row>
    <row r="833" spans="1:26" ht="18" customHeight="1">
      <c r="A833" s="126"/>
      <c r="B833" s="126"/>
      <c r="C833" s="126"/>
      <c r="D833" s="126"/>
      <c r="E833" s="126"/>
      <c r="F833" s="126"/>
      <c r="G833" s="126"/>
      <c r="H833" s="126"/>
      <c r="I833" s="126"/>
      <c r="J833" s="127"/>
      <c r="K833" s="126"/>
      <c r="L833" s="126"/>
      <c r="M833" s="126"/>
      <c r="N833" s="126"/>
      <c r="O833" s="126"/>
      <c r="P833" s="126"/>
      <c r="Q833" s="126"/>
      <c r="R833" s="126"/>
      <c r="S833" s="126"/>
      <c r="T833" s="126"/>
      <c r="U833" s="126"/>
      <c r="V833" s="126"/>
      <c r="W833" s="126"/>
      <c r="X833" s="126"/>
      <c r="Y833" s="126"/>
      <c r="Z833" s="126"/>
    </row>
    <row r="834" spans="1:26" ht="18" customHeight="1">
      <c r="A834" s="126"/>
      <c r="B834" s="126"/>
      <c r="C834" s="126"/>
      <c r="D834" s="126"/>
      <c r="E834" s="126"/>
      <c r="F834" s="126"/>
      <c r="G834" s="126"/>
      <c r="H834" s="126"/>
      <c r="I834" s="126"/>
      <c r="J834" s="127"/>
      <c r="K834" s="126"/>
      <c r="L834" s="126"/>
      <c r="M834" s="126"/>
      <c r="N834" s="126"/>
      <c r="O834" s="126"/>
      <c r="P834" s="126"/>
      <c r="Q834" s="126"/>
      <c r="R834" s="126"/>
      <c r="S834" s="126"/>
      <c r="T834" s="126"/>
      <c r="U834" s="126"/>
      <c r="V834" s="126"/>
      <c r="W834" s="126"/>
      <c r="X834" s="126"/>
      <c r="Y834" s="126"/>
      <c r="Z834" s="126"/>
    </row>
    <row r="835" spans="1:26" ht="18" customHeight="1">
      <c r="A835" s="126"/>
      <c r="B835" s="126"/>
      <c r="C835" s="126"/>
      <c r="D835" s="126"/>
      <c r="E835" s="126"/>
      <c r="F835" s="126"/>
      <c r="G835" s="126"/>
      <c r="H835" s="126"/>
      <c r="I835" s="126"/>
      <c r="J835" s="127"/>
      <c r="K835" s="126"/>
      <c r="L835" s="126"/>
      <c r="M835" s="126"/>
      <c r="N835" s="126"/>
      <c r="O835" s="126"/>
      <c r="P835" s="126"/>
      <c r="Q835" s="126"/>
      <c r="R835" s="126"/>
      <c r="S835" s="126"/>
      <c r="T835" s="126"/>
      <c r="U835" s="126"/>
      <c r="V835" s="126"/>
      <c r="W835" s="126"/>
      <c r="X835" s="126"/>
      <c r="Y835" s="126"/>
      <c r="Z835" s="126"/>
    </row>
    <row r="836" spans="1:26" ht="18" customHeight="1">
      <c r="A836" s="126"/>
      <c r="B836" s="126"/>
      <c r="C836" s="126"/>
      <c r="D836" s="126"/>
      <c r="E836" s="126"/>
      <c r="F836" s="126"/>
      <c r="G836" s="126"/>
      <c r="H836" s="126"/>
      <c r="I836" s="126"/>
      <c r="J836" s="127"/>
      <c r="K836" s="126"/>
      <c r="L836" s="126"/>
      <c r="M836" s="126"/>
      <c r="N836" s="126"/>
      <c r="O836" s="126"/>
      <c r="P836" s="126"/>
      <c r="Q836" s="126"/>
      <c r="R836" s="126"/>
      <c r="S836" s="126"/>
      <c r="T836" s="126"/>
      <c r="U836" s="126"/>
      <c r="V836" s="126"/>
      <c r="W836" s="126"/>
      <c r="X836" s="126"/>
      <c r="Y836" s="126"/>
      <c r="Z836" s="126"/>
    </row>
    <row r="837" spans="1:26" ht="18" customHeight="1">
      <c r="A837" s="126"/>
      <c r="B837" s="126"/>
      <c r="C837" s="126"/>
      <c r="D837" s="126"/>
      <c r="E837" s="126"/>
      <c r="F837" s="126"/>
      <c r="G837" s="126"/>
      <c r="H837" s="126"/>
      <c r="I837" s="126"/>
      <c r="J837" s="127"/>
      <c r="K837" s="126"/>
      <c r="L837" s="126"/>
      <c r="M837" s="126"/>
      <c r="N837" s="126"/>
      <c r="O837" s="126"/>
      <c r="P837" s="126"/>
      <c r="Q837" s="126"/>
      <c r="R837" s="126"/>
      <c r="S837" s="126"/>
      <c r="T837" s="126"/>
      <c r="U837" s="126"/>
      <c r="V837" s="126"/>
      <c r="W837" s="126"/>
      <c r="X837" s="126"/>
      <c r="Y837" s="126"/>
      <c r="Z837" s="126"/>
    </row>
    <row r="838" spans="1:26" ht="18" customHeight="1">
      <c r="A838" s="126"/>
      <c r="B838" s="126"/>
      <c r="C838" s="126"/>
      <c r="D838" s="126"/>
      <c r="E838" s="126"/>
      <c r="F838" s="126"/>
      <c r="G838" s="126"/>
      <c r="H838" s="126"/>
      <c r="I838" s="126"/>
      <c r="J838" s="127"/>
      <c r="K838" s="126"/>
      <c r="L838" s="126"/>
      <c r="M838" s="126"/>
      <c r="N838" s="126"/>
      <c r="O838" s="126"/>
      <c r="P838" s="126"/>
      <c r="Q838" s="126"/>
      <c r="R838" s="126"/>
      <c r="S838" s="126"/>
      <c r="T838" s="126"/>
      <c r="U838" s="126"/>
      <c r="V838" s="126"/>
      <c r="W838" s="126"/>
      <c r="X838" s="126"/>
      <c r="Y838" s="126"/>
      <c r="Z838" s="126"/>
    </row>
    <row r="839" spans="1:26" ht="18" customHeight="1">
      <c r="A839" s="126"/>
      <c r="B839" s="126"/>
      <c r="C839" s="126"/>
      <c r="D839" s="126"/>
      <c r="E839" s="126"/>
      <c r="F839" s="126"/>
      <c r="G839" s="126"/>
      <c r="H839" s="126"/>
      <c r="I839" s="126"/>
      <c r="J839" s="127"/>
      <c r="K839" s="126"/>
      <c r="L839" s="126"/>
      <c r="M839" s="126"/>
      <c r="N839" s="126"/>
      <c r="O839" s="126"/>
      <c r="P839" s="126"/>
      <c r="Q839" s="126"/>
      <c r="R839" s="126"/>
      <c r="S839" s="126"/>
      <c r="T839" s="126"/>
      <c r="U839" s="126"/>
      <c r="V839" s="126"/>
      <c r="W839" s="126"/>
      <c r="X839" s="126"/>
      <c r="Y839" s="126"/>
      <c r="Z839" s="126"/>
    </row>
    <row r="840" spans="1:26" ht="18" customHeight="1">
      <c r="A840" s="126"/>
      <c r="B840" s="126"/>
      <c r="C840" s="126"/>
      <c r="D840" s="126"/>
      <c r="E840" s="126"/>
      <c r="F840" s="126"/>
      <c r="G840" s="126"/>
      <c r="H840" s="126"/>
      <c r="I840" s="126"/>
      <c r="J840" s="127"/>
      <c r="K840" s="126"/>
      <c r="L840" s="126"/>
      <c r="M840" s="126"/>
      <c r="N840" s="126"/>
      <c r="O840" s="126"/>
      <c r="P840" s="126"/>
      <c r="Q840" s="126"/>
      <c r="R840" s="126"/>
      <c r="S840" s="126"/>
      <c r="T840" s="126"/>
      <c r="U840" s="126"/>
      <c r="V840" s="126"/>
      <c r="W840" s="126"/>
      <c r="X840" s="126"/>
      <c r="Y840" s="126"/>
      <c r="Z840" s="126"/>
    </row>
    <row r="841" spans="1:26" ht="18" customHeight="1">
      <c r="A841" s="126"/>
      <c r="B841" s="126"/>
      <c r="C841" s="126"/>
      <c r="D841" s="126"/>
      <c r="E841" s="126"/>
      <c r="F841" s="126"/>
      <c r="G841" s="126"/>
      <c r="H841" s="126"/>
      <c r="I841" s="126"/>
      <c r="J841" s="127"/>
      <c r="K841" s="126"/>
      <c r="L841" s="126"/>
      <c r="M841" s="126"/>
      <c r="N841" s="126"/>
      <c r="O841" s="126"/>
      <c r="P841" s="126"/>
      <c r="Q841" s="126"/>
      <c r="R841" s="126"/>
      <c r="S841" s="126"/>
      <c r="T841" s="126"/>
      <c r="U841" s="126"/>
      <c r="V841" s="126"/>
      <c r="W841" s="126"/>
      <c r="X841" s="126"/>
      <c r="Y841" s="126"/>
      <c r="Z841" s="126"/>
    </row>
    <row r="842" spans="1:26" ht="18" customHeight="1">
      <c r="A842" s="126"/>
      <c r="B842" s="126"/>
      <c r="C842" s="126"/>
      <c r="D842" s="126"/>
      <c r="E842" s="126"/>
      <c r="F842" s="126"/>
      <c r="G842" s="126"/>
      <c r="H842" s="126"/>
      <c r="I842" s="126"/>
      <c r="J842" s="127"/>
      <c r="K842" s="126"/>
      <c r="L842" s="126"/>
      <c r="M842" s="126"/>
      <c r="N842" s="126"/>
      <c r="O842" s="126"/>
      <c r="P842" s="126"/>
      <c r="Q842" s="126"/>
      <c r="R842" s="126"/>
      <c r="S842" s="126"/>
      <c r="T842" s="126"/>
      <c r="U842" s="126"/>
      <c r="V842" s="126"/>
      <c r="W842" s="126"/>
      <c r="X842" s="126"/>
      <c r="Y842" s="126"/>
      <c r="Z842" s="126"/>
    </row>
    <row r="843" spans="1:26" ht="18" customHeight="1">
      <c r="A843" s="126"/>
      <c r="B843" s="126"/>
      <c r="C843" s="126"/>
      <c r="D843" s="126"/>
      <c r="E843" s="126"/>
      <c r="F843" s="126"/>
      <c r="G843" s="126"/>
      <c r="H843" s="126"/>
      <c r="I843" s="126"/>
      <c r="J843" s="127"/>
      <c r="K843" s="126"/>
      <c r="L843" s="126"/>
      <c r="M843" s="126"/>
      <c r="N843" s="126"/>
      <c r="O843" s="126"/>
      <c r="P843" s="126"/>
      <c r="Q843" s="126"/>
      <c r="R843" s="126"/>
      <c r="S843" s="126"/>
      <c r="T843" s="126"/>
      <c r="U843" s="126"/>
      <c r="V843" s="126"/>
      <c r="W843" s="126"/>
      <c r="X843" s="126"/>
      <c r="Y843" s="126"/>
      <c r="Z843" s="126"/>
    </row>
    <row r="844" spans="1:26" ht="18" customHeight="1">
      <c r="A844" s="126"/>
      <c r="B844" s="126"/>
      <c r="C844" s="126"/>
      <c r="D844" s="126"/>
      <c r="E844" s="126"/>
      <c r="F844" s="126"/>
      <c r="G844" s="126"/>
      <c r="H844" s="126"/>
      <c r="I844" s="126"/>
      <c r="J844" s="127"/>
      <c r="K844" s="126"/>
      <c r="L844" s="126"/>
      <c r="M844" s="126"/>
      <c r="N844" s="126"/>
      <c r="O844" s="126"/>
      <c r="P844" s="126"/>
      <c r="Q844" s="126"/>
      <c r="R844" s="126"/>
      <c r="S844" s="126"/>
      <c r="T844" s="126"/>
      <c r="U844" s="126"/>
      <c r="V844" s="126"/>
      <c r="W844" s="126"/>
      <c r="X844" s="126"/>
      <c r="Y844" s="126"/>
      <c r="Z844" s="126"/>
    </row>
    <row r="845" spans="1:26" ht="18" customHeight="1">
      <c r="A845" s="126"/>
      <c r="B845" s="126"/>
      <c r="C845" s="126"/>
      <c r="D845" s="126"/>
      <c r="E845" s="126"/>
      <c r="F845" s="126"/>
      <c r="G845" s="126"/>
      <c r="H845" s="126"/>
      <c r="I845" s="126"/>
      <c r="J845" s="127"/>
      <c r="K845" s="126"/>
      <c r="L845" s="126"/>
      <c r="M845" s="126"/>
      <c r="N845" s="126"/>
      <c r="O845" s="126"/>
      <c r="P845" s="126"/>
      <c r="Q845" s="126"/>
      <c r="R845" s="126"/>
      <c r="S845" s="126"/>
      <c r="T845" s="126"/>
      <c r="U845" s="126"/>
      <c r="V845" s="126"/>
      <c r="W845" s="126"/>
      <c r="X845" s="126"/>
      <c r="Y845" s="126"/>
      <c r="Z845" s="126"/>
    </row>
    <row r="846" spans="1:26" ht="18" customHeight="1">
      <c r="A846" s="126"/>
      <c r="B846" s="126"/>
      <c r="C846" s="126"/>
      <c r="D846" s="126"/>
      <c r="E846" s="126"/>
      <c r="F846" s="126"/>
      <c r="G846" s="126"/>
      <c r="H846" s="126"/>
      <c r="I846" s="126"/>
      <c r="J846" s="127"/>
      <c r="K846" s="126"/>
      <c r="L846" s="126"/>
      <c r="M846" s="126"/>
      <c r="N846" s="126"/>
      <c r="O846" s="126"/>
      <c r="P846" s="126"/>
      <c r="Q846" s="126"/>
      <c r="R846" s="126"/>
      <c r="S846" s="126"/>
      <c r="T846" s="126"/>
      <c r="U846" s="126"/>
      <c r="V846" s="126"/>
      <c r="W846" s="126"/>
      <c r="X846" s="126"/>
      <c r="Y846" s="126"/>
      <c r="Z846" s="126"/>
    </row>
    <row r="847" spans="1:26" ht="18" customHeight="1">
      <c r="A847" s="126"/>
      <c r="B847" s="126"/>
      <c r="C847" s="126"/>
      <c r="D847" s="126"/>
      <c r="E847" s="126"/>
      <c r="F847" s="126"/>
      <c r="G847" s="126"/>
      <c r="H847" s="126"/>
      <c r="I847" s="126"/>
      <c r="J847" s="127"/>
      <c r="K847" s="126"/>
      <c r="L847" s="126"/>
      <c r="M847" s="126"/>
      <c r="N847" s="126"/>
      <c r="O847" s="126"/>
      <c r="P847" s="126"/>
      <c r="Q847" s="126"/>
      <c r="R847" s="126"/>
      <c r="S847" s="126"/>
      <c r="T847" s="126"/>
      <c r="U847" s="126"/>
      <c r="V847" s="126"/>
      <c r="W847" s="126"/>
      <c r="X847" s="126"/>
      <c r="Y847" s="126"/>
      <c r="Z847" s="126"/>
    </row>
    <row r="848" spans="1:26" ht="18" customHeight="1">
      <c r="A848" s="126"/>
      <c r="B848" s="126"/>
      <c r="C848" s="126"/>
      <c r="D848" s="126"/>
      <c r="E848" s="126"/>
      <c r="F848" s="126"/>
      <c r="G848" s="126"/>
      <c r="H848" s="126"/>
      <c r="I848" s="126"/>
      <c r="J848" s="127"/>
      <c r="K848" s="126"/>
      <c r="L848" s="126"/>
      <c r="M848" s="126"/>
      <c r="N848" s="126"/>
      <c r="O848" s="126"/>
      <c r="P848" s="126"/>
      <c r="Q848" s="126"/>
      <c r="R848" s="126"/>
      <c r="S848" s="126"/>
      <c r="T848" s="126"/>
      <c r="U848" s="126"/>
      <c r="V848" s="126"/>
      <c r="W848" s="126"/>
      <c r="X848" s="126"/>
      <c r="Y848" s="126"/>
      <c r="Z848" s="126"/>
    </row>
    <row r="849" spans="1:26" ht="18" customHeight="1">
      <c r="A849" s="126"/>
      <c r="B849" s="126"/>
      <c r="C849" s="126"/>
      <c r="D849" s="126"/>
      <c r="E849" s="126"/>
      <c r="F849" s="126"/>
      <c r="G849" s="126"/>
      <c r="H849" s="126"/>
      <c r="I849" s="126"/>
      <c r="J849" s="127"/>
      <c r="K849" s="126"/>
      <c r="L849" s="126"/>
      <c r="M849" s="126"/>
      <c r="N849" s="126"/>
      <c r="O849" s="126"/>
      <c r="P849" s="126"/>
      <c r="Q849" s="126"/>
      <c r="R849" s="126"/>
      <c r="S849" s="126"/>
      <c r="T849" s="126"/>
      <c r="U849" s="126"/>
      <c r="V849" s="126"/>
      <c r="W849" s="126"/>
      <c r="X849" s="126"/>
      <c r="Y849" s="126"/>
      <c r="Z849" s="126"/>
    </row>
    <row r="850" spans="1:26" ht="18" customHeight="1">
      <c r="A850" s="126"/>
      <c r="B850" s="126"/>
      <c r="C850" s="126"/>
      <c r="D850" s="126"/>
      <c r="E850" s="126"/>
      <c r="F850" s="126"/>
      <c r="G850" s="126"/>
      <c r="H850" s="126"/>
      <c r="I850" s="126"/>
      <c r="J850" s="127"/>
      <c r="K850" s="126"/>
      <c r="L850" s="126"/>
      <c r="M850" s="126"/>
      <c r="N850" s="126"/>
      <c r="O850" s="126"/>
      <c r="P850" s="126"/>
      <c r="Q850" s="126"/>
      <c r="R850" s="126"/>
      <c r="S850" s="126"/>
      <c r="T850" s="126"/>
      <c r="U850" s="126"/>
      <c r="V850" s="126"/>
      <c r="W850" s="126"/>
      <c r="X850" s="126"/>
      <c r="Y850" s="126"/>
      <c r="Z850" s="126"/>
    </row>
    <row r="851" spans="1:26" ht="18" customHeight="1">
      <c r="A851" s="126"/>
      <c r="B851" s="126"/>
      <c r="C851" s="126"/>
      <c r="D851" s="126"/>
      <c r="E851" s="126"/>
      <c r="F851" s="126"/>
      <c r="G851" s="126"/>
      <c r="H851" s="126"/>
      <c r="I851" s="126"/>
      <c r="J851" s="127"/>
      <c r="K851" s="126"/>
      <c r="L851" s="126"/>
      <c r="M851" s="126"/>
      <c r="N851" s="126"/>
      <c r="O851" s="126"/>
      <c r="P851" s="126"/>
      <c r="Q851" s="126"/>
      <c r="R851" s="126"/>
      <c r="S851" s="126"/>
      <c r="T851" s="126"/>
      <c r="U851" s="126"/>
      <c r="V851" s="126"/>
      <c r="W851" s="126"/>
      <c r="X851" s="126"/>
      <c r="Y851" s="126"/>
      <c r="Z851" s="126"/>
    </row>
    <row r="852" spans="1:26" ht="18" customHeight="1">
      <c r="A852" s="126"/>
      <c r="B852" s="126"/>
      <c r="C852" s="126"/>
      <c r="D852" s="126"/>
      <c r="E852" s="126"/>
      <c r="F852" s="126"/>
      <c r="G852" s="126"/>
      <c r="H852" s="126"/>
      <c r="I852" s="126"/>
      <c r="J852" s="127"/>
      <c r="K852" s="126"/>
      <c r="L852" s="126"/>
      <c r="M852" s="126"/>
      <c r="N852" s="126"/>
      <c r="O852" s="126"/>
      <c r="P852" s="126"/>
      <c r="Q852" s="126"/>
      <c r="R852" s="126"/>
      <c r="S852" s="126"/>
      <c r="T852" s="126"/>
      <c r="U852" s="126"/>
      <c r="V852" s="126"/>
      <c r="W852" s="126"/>
      <c r="X852" s="126"/>
      <c r="Y852" s="126"/>
      <c r="Z852" s="126"/>
    </row>
    <row r="853" spans="1:26" ht="18" customHeight="1">
      <c r="A853" s="126"/>
      <c r="B853" s="126"/>
      <c r="C853" s="126"/>
      <c r="D853" s="126"/>
      <c r="E853" s="126"/>
      <c r="F853" s="126"/>
      <c r="G853" s="126"/>
      <c r="H853" s="126"/>
      <c r="I853" s="126"/>
      <c r="J853" s="127"/>
      <c r="K853" s="126"/>
      <c r="L853" s="126"/>
      <c r="M853" s="126"/>
      <c r="N853" s="126"/>
      <c r="O853" s="126"/>
      <c r="P853" s="126"/>
      <c r="Q853" s="126"/>
      <c r="R853" s="126"/>
      <c r="S853" s="126"/>
      <c r="T853" s="126"/>
      <c r="U853" s="126"/>
      <c r="V853" s="126"/>
      <c r="W853" s="126"/>
      <c r="X853" s="126"/>
      <c r="Y853" s="126"/>
      <c r="Z853" s="126"/>
    </row>
    <row r="854" spans="1:26" ht="18" customHeight="1">
      <c r="A854" s="126"/>
      <c r="B854" s="126"/>
      <c r="C854" s="126"/>
      <c r="D854" s="126"/>
      <c r="E854" s="126"/>
      <c r="F854" s="126"/>
      <c r="G854" s="126"/>
      <c r="H854" s="126"/>
      <c r="I854" s="126"/>
      <c r="J854" s="127"/>
      <c r="K854" s="126"/>
      <c r="L854" s="126"/>
      <c r="M854" s="126"/>
      <c r="N854" s="126"/>
      <c r="O854" s="126"/>
      <c r="P854" s="126"/>
      <c r="Q854" s="126"/>
      <c r="R854" s="126"/>
      <c r="S854" s="126"/>
      <c r="T854" s="126"/>
      <c r="U854" s="126"/>
      <c r="V854" s="126"/>
      <c r="W854" s="126"/>
      <c r="X854" s="126"/>
      <c r="Y854" s="126"/>
      <c r="Z854" s="126"/>
    </row>
    <row r="855" spans="1:26" ht="18" customHeight="1">
      <c r="A855" s="126"/>
      <c r="B855" s="126"/>
      <c r="C855" s="126"/>
      <c r="D855" s="126"/>
      <c r="E855" s="126"/>
      <c r="F855" s="126"/>
      <c r="G855" s="126"/>
      <c r="H855" s="126"/>
      <c r="I855" s="126"/>
      <c r="J855" s="127"/>
      <c r="K855" s="126"/>
      <c r="L855" s="126"/>
      <c r="M855" s="126"/>
      <c r="N855" s="126"/>
      <c r="O855" s="126"/>
      <c r="P855" s="126"/>
      <c r="Q855" s="126"/>
      <c r="R855" s="126"/>
      <c r="S855" s="126"/>
      <c r="T855" s="126"/>
      <c r="U855" s="126"/>
      <c r="V855" s="126"/>
      <c r="W855" s="126"/>
      <c r="X855" s="126"/>
      <c r="Y855" s="126"/>
      <c r="Z855" s="126"/>
    </row>
    <row r="856" spans="1:26" ht="18" customHeight="1">
      <c r="A856" s="126"/>
      <c r="B856" s="126"/>
      <c r="C856" s="126"/>
      <c r="D856" s="126"/>
      <c r="E856" s="126"/>
      <c r="F856" s="126"/>
      <c r="G856" s="126"/>
      <c r="H856" s="126"/>
      <c r="I856" s="126"/>
      <c r="J856" s="127"/>
      <c r="K856" s="126"/>
      <c r="L856" s="126"/>
      <c r="M856" s="126"/>
      <c r="N856" s="126"/>
      <c r="O856" s="126"/>
      <c r="P856" s="126"/>
      <c r="Q856" s="126"/>
      <c r="R856" s="126"/>
      <c r="S856" s="126"/>
      <c r="T856" s="126"/>
      <c r="U856" s="126"/>
      <c r="V856" s="126"/>
      <c r="W856" s="126"/>
      <c r="X856" s="126"/>
      <c r="Y856" s="126"/>
      <c r="Z856" s="126"/>
    </row>
    <row r="857" spans="1:26" ht="18" customHeight="1">
      <c r="A857" s="126"/>
      <c r="B857" s="126"/>
      <c r="C857" s="126"/>
      <c r="D857" s="126"/>
      <c r="E857" s="126"/>
      <c r="F857" s="126"/>
      <c r="G857" s="126"/>
      <c r="H857" s="126"/>
      <c r="I857" s="126"/>
      <c r="J857" s="127"/>
      <c r="K857" s="126"/>
      <c r="L857" s="126"/>
      <c r="M857" s="126"/>
      <c r="N857" s="126"/>
      <c r="O857" s="126"/>
      <c r="P857" s="126"/>
      <c r="Q857" s="126"/>
      <c r="R857" s="126"/>
      <c r="S857" s="126"/>
      <c r="T857" s="126"/>
      <c r="U857" s="126"/>
      <c r="V857" s="126"/>
      <c r="W857" s="126"/>
      <c r="X857" s="126"/>
      <c r="Y857" s="126"/>
      <c r="Z857" s="126"/>
    </row>
    <row r="858" spans="1:26" ht="18" customHeight="1">
      <c r="A858" s="126"/>
      <c r="B858" s="126"/>
      <c r="C858" s="126"/>
      <c r="D858" s="126"/>
      <c r="E858" s="126"/>
      <c r="F858" s="126"/>
      <c r="G858" s="126"/>
      <c r="H858" s="126"/>
      <c r="I858" s="126"/>
      <c r="J858" s="127"/>
      <c r="K858" s="126"/>
      <c r="L858" s="126"/>
      <c r="M858" s="126"/>
      <c r="N858" s="126"/>
      <c r="O858" s="126"/>
      <c r="P858" s="126"/>
      <c r="Q858" s="126"/>
      <c r="R858" s="126"/>
      <c r="S858" s="126"/>
      <c r="T858" s="126"/>
      <c r="U858" s="126"/>
      <c r="V858" s="126"/>
      <c r="W858" s="126"/>
      <c r="X858" s="126"/>
      <c r="Y858" s="126"/>
      <c r="Z858" s="126"/>
    </row>
    <row r="859" spans="1:26" ht="18" customHeight="1">
      <c r="A859" s="126"/>
      <c r="B859" s="126"/>
      <c r="C859" s="126"/>
      <c r="D859" s="126"/>
      <c r="E859" s="126"/>
      <c r="F859" s="126"/>
      <c r="G859" s="126"/>
      <c r="H859" s="126"/>
      <c r="I859" s="126"/>
      <c r="J859" s="127"/>
      <c r="K859" s="126"/>
      <c r="L859" s="126"/>
      <c r="M859" s="126"/>
      <c r="N859" s="126"/>
      <c r="O859" s="126"/>
      <c r="P859" s="126"/>
      <c r="Q859" s="126"/>
      <c r="R859" s="126"/>
      <c r="S859" s="126"/>
      <c r="T859" s="126"/>
      <c r="U859" s="126"/>
      <c r="V859" s="126"/>
      <c r="W859" s="126"/>
      <c r="X859" s="126"/>
      <c r="Y859" s="126"/>
      <c r="Z859" s="126"/>
    </row>
    <row r="860" spans="1:26" ht="18" customHeight="1">
      <c r="A860" s="126"/>
      <c r="B860" s="126"/>
      <c r="C860" s="126"/>
      <c r="D860" s="126"/>
      <c r="E860" s="126"/>
      <c r="F860" s="126"/>
      <c r="G860" s="126"/>
      <c r="H860" s="126"/>
      <c r="I860" s="126"/>
      <c r="J860" s="127"/>
      <c r="K860" s="126"/>
      <c r="L860" s="126"/>
      <c r="M860" s="126"/>
      <c r="N860" s="126"/>
      <c r="O860" s="126"/>
      <c r="P860" s="126"/>
      <c r="Q860" s="126"/>
      <c r="R860" s="126"/>
      <c r="S860" s="126"/>
      <c r="T860" s="126"/>
      <c r="U860" s="126"/>
      <c r="V860" s="126"/>
      <c r="W860" s="126"/>
      <c r="X860" s="126"/>
      <c r="Y860" s="126"/>
      <c r="Z860" s="126"/>
    </row>
    <row r="861" spans="1:26" ht="18" customHeight="1">
      <c r="A861" s="126"/>
      <c r="B861" s="126"/>
      <c r="C861" s="126"/>
      <c r="D861" s="126"/>
      <c r="E861" s="126"/>
      <c r="F861" s="126"/>
      <c r="G861" s="126"/>
      <c r="H861" s="126"/>
      <c r="I861" s="126"/>
      <c r="J861" s="127"/>
      <c r="K861" s="126"/>
      <c r="L861" s="126"/>
      <c r="M861" s="126"/>
      <c r="N861" s="126"/>
      <c r="O861" s="126"/>
      <c r="P861" s="126"/>
      <c r="Q861" s="126"/>
      <c r="R861" s="126"/>
      <c r="S861" s="126"/>
      <c r="T861" s="126"/>
      <c r="U861" s="126"/>
      <c r="V861" s="126"/>
      <c r="W861" s="126"/>
      <c r="X861" s="126"/>
      <c r="Y861" s="126"/>
      <c r="Z861" s="126"/>
    </row>
    <row r="862" spans="1:26" ht="18" customHeight="1">
      <c r="A862" s="126"/>
      <c r="B862" s="126"/>
      <c r="C862" s="126"/>
      <c r="D862" s="126"/>
      <c r="E862" s="126"/>
      <c r="F862" s="126"/>
      <c r="G862" s="126"/>
      <c r="H862" s="126"/>
      <c r="I862" s="126"/>
      <c r="J862" s="127"/>
      <c r="K862" s="126"/>
      <c r="L862" s="126"/>
      <c r="M862" s="126"/>
      <c r="N862" s="126"/>
      <c r="O862" s="126"/>
      <c r="P862" s="126"/>
      <c r="Q862" s="126"/>
      <c r="R862" s="126"/>
      <c r="S862" s="126"/>
      <c r="T862" s="126"/>
      <c r="U862" s="126"/>
      <c r="V862" s="126"/>
      <c r="W862" s="126"/>
      <c r="X862" s="126"/>
      <c r="Y862" s="126"/>
      <c r="Z862" s="126"/>
    </row>
    <row r="863" spans="1:26" ht="18" customHeight="1">
      <c r="A863" s="126"/>
      <c r="B863" s="126"/>
      <c r="C863" s="126"/>
      <c r="D863" s="126"/>
      <c r="E863" s="126"/>
      <c r="F863" s="126"/>
      <c r="G863" s="126"/>
      <c r="H863" s="126"/>
      <c r="I863" s="126"/>
      <c r="J863" s="127"/>
      <c r="K863" s="126"/>
      <c r="L863" s="126"/>
      <c r="M863" s="126"/>
      <c r="N863" s="126"/>
      <c r="O863" s="126"/>
      <c r="P863" s="126"/>
      <c r="Q863" s="126"/>
      <c r="R863" s="126"/>
      <c r="S863" s="126"/>
      <c r="T863" s="126"/>
      <c r="U863" s="126"/>
      <c r="V863" s="126"/>
      <c r="W863" s="126"/>
      <c r="X863" s="126"/>
      <c r="Y863" s="126"/>
      <c r="Z863" s="126"/>
    </row>
    <row r="864" spans="1:26" ht="18" customHeight="1">
      <c r="A864" s="126"/>
      <c r="B864" s="126"/>
      <c r="C864" s="126"/>
      <c r="D864" s="126"/>
      <c r="E864" s="126"/>
      <c r="F864" s="126"/>
      <c r="G864" s="126"/>
      <c r="H864" s="126"/>
      <c r="I864" s="126"/>
      <c r="J864" s="127"/>
      <c r="K864" s="126"/>
      <c r="L864" s="126"/>
      <c r="M864" s="126"/>
      <c r="N864" s="126"/>
      <c r="O864" s="126"/>
      <c r="P864" s="126"/>
      <c r="Q864" s="126"/>
      <c r="R864" s="126"/>
      <c r="S864" s="126"/>
      <c r="T864" s="126"/>
      <c r="U864" s="126"/>
      <c r="V864" s="126"/>
      <c r="W864" s="126"/>
      <c r="X864" s="126"/>
      <c r="Y864" s="126"/>
      <c r="Z864" s="126"/>
    </row>
    <row r="865" spans="1:26" ht="18" customHeight="1">
      <c r="A865" s="126"/>
      <c r="B865" s="126"/>
      <c r="C865" s="126"/>
      <c r="D865" s="126"/>
      <c r="E865" s="126"/>
      <c r="F865" s="126"/>
      <c r="G865" s="126"/>
      <c r="H865" s="126"/>
      <c r="I865" s="126"/>
      <c r="J865" s="127"/>
      <c r="K865" s="126"/>
      <c r="L865" s="126"/>
      <c r="M865" s="126"/>
      <c r="N865" s="126"/>
      <c r="O865" s="126"/>
      <c r="P865" s="126"/>
      <c r="Q865" s="126"/>
      <c r="R865" s="126"/>
      <c r="S865" s="126"/>
      <c r="T865" s="126"/>
      <c r="U865" s="126"/>
      <c r="V865" s="126"/>
      <c r="W865" s="126"/>
      <c r="X865" s="126"/>
      <c r="Y865" s="126"/>
      <c r="Z865" s="126"/>
    </row>
    <row r="866" spans="1:26" ht="18" customHeight="1">
      <c r="A866" s="126"/>
      <c r="B866" s="126"/>
      <c r="C866" s="126"/>
      <c r="D866" s="126"/>
      <c r="E866" s="126"/>
      <c r="F866" s="126"/>
      <c r="G866" s="126"/>
      <c r="H866" s="126"/>
      <c r="I866" s="126"/>
      <c r="J866" s="127"/>
      <c r="K866" s="126"/>
      <c r="L866" s="126"/>
      <c r="M866" s="126"/>
      <c r="N866" s="126"/>
      <c r="O866" s="126"/>
      <c r="P866" s="126"/>
      <c r="Q866" s="126"/>
      <c r="R866" s="126"/>
      <c r="S866" s="126"/>
      <c r="T866" s="126"/>
      <c r="U866" s="126"/>
      <c r="V866" s="126"/>
      <c r="W866" s="126"/>
      <c r="X866" s="126"/>
      <c r="Y866" s="126"/>
      <c r="Z866" s="126"/>
    </row>
    <row r="867" spans="1:26" ht="18" customHeight="1">
      <c r="A867" s="126"/>
      <c r="B867" s="126"/>
      <c r="C867" s="126"/>
      <c r="D867" s="126"/>
      <c r="E867" s="126"/>
      <c r="F867" s="126"/>
      <c r="G867" s="126"/>
      <c r="H867" s="126"/>
      <c r="I867" s="126"/>
      <c r="J867" s="127"/>
      <c r="K867" s="126"/>
      <c r="L867" s="126"/>
      <c r="M867" s="126"/>
      <c r="N867" s="126"/>
      <c r="O867" s="126"/>
      <c r="P867" s="126"/>
      <c r="Q867" s="126"/>
      <c r="R867" s="126"/>
      <c r="S867" s="126"/>
      <c r="T867" s="126"/>
      <c r="U867" s="126"/>
      <c r="V867" s="126"/>
      <c r="W867" s="126"/>
      <c r="X867" s="126"/>
      <c r="Y867" s="126"/>
      <c r="Z867" s="126"/>
    </row>
    <row r="868" spans="1:26" ht="18" customHeight="1">
      <c r="A868" s="126"/>
      <c r="B868" s="126"/>
      <c r="C868" s="126"/>
      <c r="D868" s="126"/>
      <c r="E868" s="126"/>
      <c r="F868" s="126"/>
      <c r="G868" s="126"/>
      <c r="H868" s="126"/>
      <c r="I868" s="126"/>
      <c r="J868" s="127"/>
      <c r="K868" s="126"/>
      <c r="L868" s="126"/>
      <c r="M868" s="126"/>
      <c r="N868" s="126"/>
      <c r="O868" s="126"/>
      <c r="P868" s="126"/>
      <c r="Q868" s="126"/>
      <c r="R868" s="126"/>
      <c r="S868" s="126"/>
      <c r="T868" s="126"/>
      <c r="U868" s="126"/>
      <c r="V868" s="126"/>
      <c r="W868" s="126"/>
      <c r="X868" s="126"/>
      <c r="Y868" s="126"/>
      <c r="Z868" s="126"/>
    </row>
    <row r="869" spans="1:26" ht="18" customHeight="1">
      <c r="A869" s="126"/>
      <c r="B869" s="126"/>
      <c r="C869" s="126"/>
      <c r="D869" s="126"/>
      <c r="E869" s="126"/>
      <c r="F869" s="126"/>
      <c r="G869" s="126"/>
      <c r="H869" s="126"/>
      <c r="I869" s="126"/>
      <c r="J869" s="127"/>
      <c r="K869" s="126"/>
      <c r="L869" s="126"/>
      <c r="M869" s="126"/>
      <c r="N869" s="126"/>
      <c r="O869" s="126"/>
      <c r="P869" s="126"/>
      <c r="Q869" s="126"/>
      <c r="R869" s="126"/>
      <c r="S869" s="126"/>
      <c r="T869" s="126"/>
      <c r="U869" s="126"/>
      <c r="V869" s="126"/>
      <c r="W869" s="126"/>
      <c r="X869" s="126"/>
      <c r="Y869" s="126"/>
      <c r="Z869" s="126"/>
    </row>
    <row r="870" spans="1:26" ht="18" customHeight="1">
      <c r="A870" s="126"/>
      <c r="B870" s="126"/>
      <c r="C870" s="126"/>
      <c r="D870" s="126"/>
      <c r="E870" s="126"/>
      <c r="F870" s="126"/>
      <c r="G870" s="126"/>
      <c r="H870" s="126"/>
      <c r="I870" s="126"/>
      <c r="J870" s="127"/>
      <c r="K870" s="126"/>
      <c r="L870" s="126"/>
      <c r="M870" s="126"/>
      <c r="N870" s="126"/>
      <c r="O870" s="126"/>
      <c r="P870" s="126"/>
      <c r="Q870" s="126"/>
      <c r="R870" s="126"/>
      <c r="S870" s="126"/>
      <c r="T870" s="126"/>
      <c r="U870" s="126"/>
      <c r="V870" s="126"/>
      <c r="W870" s="126"/>
      <c r="X870" s="126"/>
      <c r="Y870" s="126"/>
      <c r="Z870" s="126"/>
    </row>
    <row r="871" spans="1:26" ht="18" customHeight="1">
      <c r="A871" s="126"/>
      <c r="B871" s="126"/>
      <c r="C871" s="126"/>
      <c r="D871" s="126"/>
      <c r="E871" s="126"/>
      <c r="F871" s="126"/>
      <c r="G871" s="126"/>
      <c r="H871" s="126"/>
      <c r="I871" s="126"/>
      <c r="J871" s="127"/>
      <c r="K871" s="126"/>
      <c r="L871" s="126"/>
      <c r="M871" s="126"/>
      <c r="N871" s="126"/>
      <c r="O871" s="126"/>
      <c r="P871" s="126"/>
      <c r="Q871" s="126"/>
      <c r="R871" s="126"/>
      <c r="S871" s="126"/>
      <c r="T871" s="126"/>
      <c r="U871" s="126"/>
      <c r="V871" s="126"/>
      <c r="W871" s="126"/>
      <c r="X871" s="126"/>
      <c r="Y871" s="126"/>
      <c r="Z871" s="126"/>
    </row>
    <row r="872" spans="1:26" ht="18" customHeight="1">
      <c r="A872" s="126"/>
      <c r="B872" s="126"/>
      <c r="C872" s="126"/>
      <c r="D872" s="126"/>
      <c r="E872" s="126"/>
      <c r="F872" s="126"/>
      <c r="G872" s="126"/>
      <c r="H872" s="126"/>
      <c r="I872" s="126"/>
      <c r="J872" s="127"/>
      <c r="K872" s="126"/>
      <c r="L872" s="126"/>
      <c r="M872" s="126"/>
      <c r="N872" s="126"/>
      <c r="O872" s="126"/>
      <c r="P872" s="126"/>
      <c r="Q872" s="126"/>
      <c r="R872" s="126"/>
      <c r="S872" s="126"/>
      <c r="T872" s="126"/>
      <c r="U872" s="126"/>
      <c r="V872" s="126"/>
      <c r="W872" s="126"/>
      <c r="X872" s="126"/>
      <c r="Y872" s="126"/>
      <c r="Z872" s="126"/>
    </row>
    <row r="873" spans="1:26" ht="18" customHeight="1">
      <c r="A873" s="126"/>
      <c r="B873" s="126"/>
      <c r="C873" s="126"/>
      <c r="D873" s="126"/>
      <c r="E873" s="126"/>
      <c r="F873" s="126"/>
      <c r="G873" s="126"/>
      <c r="H873" s="126"/>
      <c r="I873" s="126"/>
      <c r="J873" s="127"/>
      <c r="K873" s="126"/>
      <c r="L873" s="126"/>
      <c r="M873" s="126"/>
      <c r="N873" s="126"/>
      <c r="O873" s="126"/>
      <c r="P873" s="126"/>
      <c r="Q873" s="126"/>
      <c r="R873" s="126"/>
      <c r="S873" s="126"/>
      <c r="T873" s="126"/>
      <c r="U873" s="126"/>
      <c r="V873" s="126"/>
      <c r="W873" s="126"/>
      <c r="X873" s="126"/>
      <c r="Y873" s="126"/>
      <c r="Z873" s="126"/>
    </row>
    <row r="874" spans="1:26" ht="18" customHeight="1">
      <c r="A874" s="126"/>
      <c r="B874" s="126"/>
      <c r="C874" s="126"/>
      <c r="D874" s="126"/>
      <c r="E874" s="126"/>
      <c r="F874" s="126"/>
      <c r="G874" s="126"/>
      <c r="H874" s="126"/>
      <c r="I874" s="126"/>
      <c r="J874" s="127"/>
      <c r="K874" s="126"/>
      <c r="L874" s="126"/>
      <c r="M874" s="126"/>
      <c r="N874" s="126"/>
      <c r="O874" s="126"/>
      <c r="P874" s="126"/>
      <c r="Q874" s="126"/>
      <c r="R874" s="126"/>
      <c r="S874" s="126"/>
      <c r="T874" s="126"/>
      <c r="U874" s="126"/>
      <c r="V874" s="126"/>
      <c r="W874" s="126"/>
      <c r="X874" s="126"/>
      <c r="Y874" s="126"/>
      <c r="Z874" s="126"/>
    </row>
    <row r="875" spans="1:26" ht="18" customHeight="1">
      <c r="A875" s="126"/>
      <c r="B875" s="126"/>
      <c r="C875" s="126"/>
      <c r="D875" s="126"/>
      <c r="E875" s="126"/>
      <c r="F875" s="126"/>
      <c r="G875" s="126"/>
      <c r="H875" s="126"/>
      <c r="I875" s="126"/>
      <c r="J875" s="127"/>
      <c r="K875" s="126"/>
      <c r="L875" s="126"/>
      <c r="M875" s="126"/>
      <c r="N875" s="126"/>
      <c r="O875" s="126"/>
      <c r="P875" s="126"/>
      <c r="Q875" s="126"/>
      <c r="R875" s="126"/>
      <c r="S875" s="126"/>
      <c r="T875" s="126"/>
      <c r="U875" s="126"/>
      <c r="V875" s="126"/>
      <c r="W875" s="126"/>
      <c r="X875" s="126"/>
      <c r="Y875" s="126"/>
      <c r="Z875" s="126"/>
    </row>
    <row r="876" spans="1:26" ht="18" customHeight="1">
      <c r="A876" s="126"/>
      <c r="B876" s="126"/>
      <c r="C876" s="126"/>
      <c r="D876" s="126"/>
      <c r="E876" s="126"/>
      <c r="F876" s="126"/>
      <c r="G876" s="126"/>
      <c r="H876" s="126"/>
      <c r="I876" s="126"/>
      <c r="J876" s="127"/>
      <c r="K876" s="126"/>
      <c r="L876" s="126"/>
      <c r="M876" s="126"/>
      <c r="N876" s="126"/>
      <c r="O876" s="126"/>
      <c r="P876" s="126"/>
      <c r="Q876" s="126"/>
      <c r="R876" s="126"/>
      <c r="S876" s="126"/>
      <c r="T876" s="126"/>
      <c r="U876" s="126"/>
      <c r="V876" s="126"/>
      <c r="W876" s="126"/>
      <c r="X876" s="126"/>
      <c r="Y876" s="126"/>
      <c r="Z876" s="126"/>
    </row>
    <row r="877" spans="1:26" ht="18" customHeight="1">
      <c r="A877" s="126"/>
      <c r="B877" s="126"/>
      <c r="C877" s="126"/>
      <c r="D877" s="126"/>
      <c r="E877" s="126"/>
      <c r="F877" s="126"/>
      <c r="G877" s="126"/>
      <c r="H877" s="126"/>
      <c r="I877" s="126"/>
      <c r="J877" s="127"/>
      <c r="K877" s="126"/>
      <c r="L877" s="126"/>
      <c r="M877" s="126"/>
      <c r="N877" s="126"/>
      <c r="O877" s="126"/>
      <c r="P877" s="126"/>
      <c r="Q877" s="126"/>
      <c r="R877" s="126"/>
      <c r="S877" s="126"/>
      <c r="T877" s="126"/>
      <c r="U877" s="126"/>
      <c r="V877" s="126"/>
      <c r="W877" s="126"/>
      <c r="X877" s="126"/>
      <c r="Y877" s="126"/>
      <c r="Z877" s="126"/>
    </row>
    <row r="878" spans="1:26" ht="18" customHeight="1">
      <c r="A878" s="126"/>
      <c r="B878" s="126"/>
      <c r="C878" s="126"/>
      <c r="D878" s="126"/>
      <c r="E878" s="126"/>
      <c r="F878" s="126"/>
      <c r="G878" s="126"/>
      <c r="H878" s="126"/>
      <c r="I878" s="126"/>
      <c r="J878" s="127"/>
      <c r="K878" s="126"/>
      <c r="L878" s="126"/>
      <c r="M878" s="126"/>
      <c r="N878" s="126"/>
      <c r="O878" s="126"/>
      <c r="P878" s="126"/>
      <c r="Q878" s="126"/>
      <c r="R878" s="126"/>
      <c r="S878" s="126"/>
      <c r="T878" s="126"/>
      <c r="U878" s="126"/>
      <c r="V878" s="126"/>
      <c r="W878" s="126"/>
      <c r="X878" s="126"/>
      <c r="Y878" s="126"/>
      <c r="Z878" s="126"/>
    </row>
    <row r="879" spans="1:26" ht="18" customHeight="1">
      <c r="A879" s="126"/>
      <c r="B879" s="126"/>
      <c r="C879" s="126"/>
      <c r="D879" s="126"/>
      <c r="E879" s="126"/>
      <c r="F879" s="126"/>
      <c r="G879" s="126"/>
      <c r="H879" s="126"/>
      <c r="I879" s="126"/>
      <c r="J879" s="127"/>
      <c r="K879" s="126"/>
      <c r="L879" s="126"/>
      <c r="M879" s="126"/>
      <c r="N879" s="126"/>
      <c r="O879" s="126"/>
      <c r="P879" s="126"/>
      <c r="Q879" s="126"/>
      <c r="R879" s="126"/>
      <c r="S879" s="126"/>
      <c r="T879" s="126"/>
      <c r="U879" s="126"/>
      <c r="V879" s="126"/>
      <c r="W879" s="126"/>
      <c r="X879" s="126"/>
      <c r="Y879" s="126"/>
      <c r="Z879" s="126"/>
    </row>
    <row r="880" spans="1:26" ht="18" customHeight="1">
      <c r="A880" s="126"/>
      <c r="B880" s="126"/>
      <c r="C880" s="126"/>
      <c r="D880" s="126"/>
      <c r="E880" s="126"/>
      <c r="F880" s="126"/>
      <c r="G880" s="126"/>
      <c r="H880" s="126"/>
      <c r="I880" s="126"/>
      <c r="J880" s="127"/>
      <c r="K880" s="126"/>
      <c r="L880" s="126"/>
      <c r="M880" s="126"/>
      <c r="N880" s="126"/>
      <c r="O880" s="126"/>
      <c r="P880" s="126"/>
      <c r="Q880" s="126"/>
      <c r="R880" s="126"/>
      <c r="S880" s="126"/>
      <c r="T880" s="126"/>
      <c r="U880" s="126"/>
      <c r="V880" s="126"/>
      <c r="W880" s="126"/>
      <c r="X880" s="126"/>
      <c r="Y880" s="126"/>
      <c r="Z880" s="126"/>
    </row>
    <row r="881" spans="1:26" ht="18" customHeight="1">
      <c r="A881" s="126"/>
      <c r="B881" s="126"/>
      <c r="C881" s="126"/>
      <c r="D881" s="126"/>
      <c r="E881" s="126"/>
      <c r="F881" s="126"/>
      <c r="G881" s="126"/>
      <c r="H881" s="126"/>
      <c r="I881" s="126"/>
      <c r="J881" s="127"/>
      <c r="K881" s="126"/>
      <c r="L881" s="126"/>
      <c r="M881" s="126"/>
      <c r="N881" s="126"/>
      <c r="O881" s="126"/>
      <c r="P881" s="126"/>
      <c r="Q881" s="126"/>
      <c r="R881" s="126"/>
      <c r="S881" s="126"/>
      <c r="T881" s="126"/>
      <c r="U881" s="126"/>
      <c r="V881" s="126"/>
      <c r="W881" s="126"/>
      <c r="X881" s="126"/>
      <c r="Y881" s="126"/>
      <c r="Z881" s="126"/>
    </row>
    <row r="882" spans="1:26" ht="18" customHeight="1">
      <c r="A882" s="126"/>
      <c r="B882" s="126"/>
      <c r="C882" s="126"/>
      <c r="D882" s="126"/>
      <c r="E882" s="126"/>
      <c r="F882" s="126"/>
      <c r="G882" s="126"/>
      <c r="H882" s="126"/>
      <c r="I882" s="126"/>
      <c r="J882" s="127"/>
      <c r="K882" s="126"/>
      <c r="L882" s="126"/>
      <c r="M882" s="126"/>
      <c r="N882" s="126"/>
      <c r="O882" s="126"/>
      <c r="P882" s="126"/>
      <c r="Q882" s="126"/>
      <c r="R882" s="126"/>
      <c r="S882" s="126"/>
      <c r="T882" s="126"/>
      <c r="U882" s="126"/>
      <c r="V882" s="126"/>
      <c r="W882" s="126"/>
      <c r="X882" s="126"/>
      <c r="Y882" s="126"/>
      <c r="Z882" s="126"/>
    </row>
    <row r="883" spans="1:26" ht="18" customHeight="1">
      <c r="A883" s="126"/>
      <c r="B883" s="126"/>
      <c r="C883" s="126"/>
      <c r="D883" s="126"/>
      <c r="E883" s="126"/>
      <c r="F883" s="126"/>
      <c r="G883" s="126"/>
      <c r="H883" s="126"/>
      <c r="I883" s="126"/>
      <c r="J883" s="127"/>
      <c r="K883" s="126"/>
      <c r="L883" s="126"/>
      <c r="M883" s="126"/>
      <c r="N883" s="126"/>
      <c r="O883" s="126"/>
      <c r="P883" s="126"/>
      <c r="Q883" s="126"/>
      <c r="R883" s="126"/>
      <c r="S883" s="126"/>
      <c r="T883" s="126"/>
      <c r="U883" s="126"/>
      <c r="V883" s="126"/>
      <c r="W883" s="126"/>
      <c r="X883" s="126"/>
      <c r="Y883" s="126"/>
      <c r="Z883" s="126"/>
    </row>
    <row r="884" spans="1:26" ht="18" customHeight="1">
      <c r="A884" s="126"/>
      <c r="B884" s="126"/>
      <c r="C884" s="126"/>
      <c r="D884" s="126"/>
      <c r="E884" s="126"/>
      <c r="F884" s="126"/>
      <c r="G884" s="126"/>
      <c r="H884" s="126"/>
      <c r="I884" s="126"/>
      <c r="J884" s="127"/>
      <c r="K884" s="126"/>
      <c r="L884" s="126"/>
      <c r="M884" s="126"/>
      <c r="N884" s="126"/>
      <c r="O884" s="126"/>
      <c r="P884" s="126"/>
      <c r="Q884" s="126"/>
      <c r="R884" s="126"/>
      <c r="S884" s="126"/>
      <c r="T884" s="126"/>
      <c r="U884" s="126"/>
      <c r="V884" s="126"/>
      <c r="W884" s="126"/>
      <c r="X884" s="126"/>
      <c r="Y884" s="126"/>
      <c r="Z884" s="126"/>
    </row>
    <row r="885" spans="1:26" ht="18" customHeight="1">
      <c r="A885" s="126"/>
      <c r="B885" s="126"/>
      <c r="C885" s="126"/>
      <c r="D885" s="126"/>
      <c r="E885" s="126"/>
      <c r="F885" s="126"/>
      <c r="G885" s="126"/>
      <c r="H885" s="126"/>
      <c r="I885" s="126"/>
      <c r="J885" s="127"/>
      <c r="K885" s="126"/>
      <c r="L885" s="126"/>
      <c r="M885" s="126"/>
      <c r="N885" s="126"/>
      <c r="O885" s="126"/>
      <c r="P885" s="126"/>
      <c r="Q885" s="126"/>
      <c r="R885" s="126"/>
      <c r="S885" s="126"/>
      <c r="T885" s="126"/>
      <c r="U885" s="126"/>
      <c r="V885" s="126"/>
      <c r="W885" s="126"/>
      <c r="X885" s="126"/>
      <c r="Y885" s="126"/>
      <c r="Z885" s="126"/>
    </row>
    <row r="886" spans="1:26" ht="18" customHeight="1">
      <c r="A886" s="126"/>
      <c r="B886" s="126"/>
      <c r="C886" s="126"/>
      <c r="D886" s="126"/>
      <c r="E886" s="126"/>
      <c r="F886" s="126"/>
      <c r="G886" s="126"/>
      <c r="H886" s="126"/>
      <c r="I886" s="126"/>
      <c r="J886" s="127"/>
      <c r="K886" s="126"/>
      <c r="L886" s="126"/>
      <c r="M886" s="126"/>
      <c r="N886" s="126"/>
      <c r="O886" s="126"/>
      <c r="P886" s="126"/>
      <c r="Q886" s="126"/>
      <c r="R886" s="126"/>
      <c r="S886" s="126"/>
      <c r="T886" s="126"/>
      <c r="U886" s="126"/>
      <c r="V886" s="126"/>
      <c r="W886" s="126"/>
      <c r="X886" s="126"/>
      <c r="Y886" s="126"/>
      <c r="Z886" s="126"/>
    </row>
    <row r="887" spans="1:26" ht="18" customHeight="1">
      <c r="A887" s="126"/>
      <c r="B887" s="126"/>
      <c r="C887" s="126"/>
      <c r="D887" s="126"/>
      <c r="E887" s="126"/>
      <c r="F887" s="126"/>
      <c r="G887" s="126"/>
      <c r="H887" s="126"/>
      <c r="I887" s="126"/>
      <c r="J887" s="127"/>
      <c r="K887" s="126"/>
      <c r="L887" s="126"/>
      <c r="M887" s="126"/>
      <c r="N887" s="126"/>
      <c r="O887" s="126"/>
      <c r="P887" s="126"/>
      <c r="Q887" s="126"/>
      <c r="R887" s="126"/>
      <c r="S887" s="126"/>
      <c r="T887" s="126"/>
      <c r="U887" s="126"/>
      <c r="V887" s="126"/>
      <c r="W887" s="126"/>
      <c r="X887" s="126"/>
      <c r="Y887" s="126"/>
      <c r="Z887" s="126"/>
    </row>
    <row r="888" spans="1:26" ht="18" customHeight="1">
      <c r="A888" s="126"/>
      <c r="B888" s="126"/>
      <c r="C888" s="126"/>
      <c r="D888" s="126"/>
      <c r="E888" s="126"/>
      <c r="F888" s="126"/>
      <c r="G888" s="126"/>
      <c r="H888" s="126"/>
      <c r="I888" s="126"/>
      <c r="J888" s="127"/>
      <c r="K888" s="126"/>
      <c r="L888" s="126"/>
      <c r="M888" s="126"/>
      <c r="N888" s="126"/>
      <c r="O888" s="126"/>
      <c r="P888" s="126"/>
      <c r="Q888" s="126"/>
      <c r="R888" s="126"/>
      <c r="S888" s="126"/>
      <c r="T888" s="126"/>
      <c r="U888" s="126"/>
      <c r="V888" s="126"/>
      <c r="W888" s="126"/>
      <c r="X888" s="126"/>
      <c r="Y888" s="126"/>
      <c r="Z888" s="126"/>
    </row>
    <row r="889" spans="1:26" ht="18" customHeight="1">
      <c r="A889" s="126"/>
      <c r="B889" s="126"/>
      <c r="C889" s="126"/>
      <c r="D889" s="126"/>
      <c r="E889" s="126"/>
      <c r="F889" s="126"/>
      <c r="G889" s="126"/>
      <c r="H889" s="126"/>
      <c r="I889" s="126"/>
      <c r="J889" s="127"/>
      <c r="K889" s="126"/>
      <c r="L889" s="126"/>
      <c r="M889" s="126"/>
      <c r="N889" s="126"/>
      <c r="O889" s="126"/>
      <c r="P889" s="126"/>
      <c r="Q889" s="126"/>
      <c r="R889" s="126"/>
      <c r="S889" s="126"/>
      <c r="T889" s="126"/>
      <c r="U889" s="126"/>
      <c r="V889" s="126"/>
      <c r="W889" s="126"/>
      <c r="X889" s="126"/>
      <c r="Y889" s="126"/>
      <c r="Z889" s="126"/>
    </row>
    <row r="890" spans="1:26" ht="18" customHeight="1">
      <c r="A890" s="126"/>
      <c r="B890" s="126"/>
      <c r="C890" s="126"/>
      <c r="D890" s="126"/>
      <c r="E890" s="126"/>
      <c r="F890" s="126"/>
      <c r="G890" s="126"/>
      <c r="H890" s="126"/>
      <c r="I890" s="126"/>
      <c r="J890" s="127"/>
      <c r="K890" s="126"/>
      <c r="L890" s="126"/>
      <c r="M890" s="126"/>
      <c r="N890" s="126"/>
      <c r="O890" s="126"/>
      <c r="P890" s="126"/>
      <c r="Q890" s="126"/>
      <c r="R890" s="126"/>
      <c r="S890" s="126"/>
      <c r="T890" s="126"/>
      <c r="U890" s="126"/>
      <c r="V890" s="126"/>
      <c r="W890" s="126"/>
      <c r="X890" s="126"/>
      <c r="Y890" s="126"/>
      <c r="Z890" s="126"/>
    </row>
    <row r="891" spans="1:26" ht="18" customHeight="1">
      <c r="A891" s="126"/>
      <c r="B891" s="126"/>
      <c r="C891" s="126"/>
      <c r="D891" s="126"/>
      <c r="E891" s="126"/>
      <c r="F891" s="126"/>
      <c r="G891" s="126"/>
      <c r="H891" s="126"/>
      <c r="I891" s="126"/>
      <c r="J891" s="127"/>
      <c r="K891" s="126"/>
      <c r="L891" s="126"/>
      <c r="M891" s="126"/>
      <c r="N891" s="126"/>
      <c r="O891" s="126"/>
      <c r="P891" s="126"/>
      <c r="Q891" s="126"/>
      <c r="R891" s="126"/>
      <c r="S891" s="126"/>
      <c r="T891" s="126"/>
      <c r="U891" s="126"/>
      <c r="V891" s="126"/>
      <c r="W891" s="126"/>
      <c r="X891" s="126"/>
      <c r="Y891" s="126"/>
      <c r="Z891" s="126"/>
    </row>
    <row r="892" spans="1:26" ht="18" customHeight="1">
      <c r="A892" s="126"/>
      <c r="B892" s="126"/>
      <c r="C892" s="126"/>
      <c r="D892" s="126"/>
      <c r="E892" s="126"/>
      <c r="F892" s="126"/>
      <c r="G892" s="126"/>
      <c r="H892" s="126"/>
      <c r="I892" s="126"/>
      <c r="J892" s="127"/>
      <c r="K892" s="126"/>
      <c r="L892" s="126"/>
      <c r="M892" s="126"/>
      <c r="N892" s="126"/>
      <c r="O892" s="126"/>
      <c r="P892" s="126"/>
      <c r="Q892" s="126"/>
      <c r="R892" s="126"/>
      <c r="S892" s="126"/>
      <c r="T892" s="126"/>
      <c r="U892" s="126"/>
      <c r="V892" s="126"/>
      <c r="W892" s="126"/>
      <c r="X892" s="126"/>
      <c r="Y892" s="126"/>
      <c r="Z892" s="126"/>
    </row>
    <row r="893" spans="1:26" ht="18" customHeight="1">
      <c r="A893" s="126"/>
      <c r="B893" s="126"/>
      <c r="C893" s="126"/>
      <c r="D893" s="126"/>
      <c r="E893" s="126"/>
      <c r="F893" s="126"/>
      <c r="G893" s="126"/>
      <c r="H893" s="126"/>
      <c r="I893" s="126"/>
      <c r="J893" s="127"/>
      <c r="K893" s="126"/>
      <c r="L893" s="126"/>
      <c r="M893" s="126"/>
      <c r="N893" s="126"/>
      <c r="O893" s="126"/>
      <c r="P893" s="126"/>
      <c r="Q893" s="126"/>
      <c r="R893" s="126"/>
      <c r="S893" s="126"/>
      <c r="T893" s="126"/>
      <c r="U893" s="126"/>
      <c r="V893" s="126"/>
      <c r="W893" s="126"/>
      <c r="X893" s="126"/>
      <c r="Y893" s="126"/>
      <c r="Z893" s="126"/>
    </row>
    <row r="894" spans="1:26" ht="18" customHeight="1">
      <c r="A894" s="126"/>
      <c r="B894" s="126"/>
      <c r="C894" s="126"/>
      <c r="D894" s="126"/>
      <c r="E894" s="126"/>
      <c r="F894" s="126"/>
      <c r="G894" s="126"/>
      <c r="H894" s="126"/>
      <c r="I894" s="126"/>
      <c r="J894" s="127"/>
      <c r="K894" s="126"/>
      <c r="L894" s="126"/>
      <c r="M894" s="126"/>
      <c r="N894" s="126"/>
      <c r="O894" s="126"/>
      <c r="P894" s="126"/>
      <c r="Q894" s="126"/>
      <c r="R894" s="126"/>
      <c r="S894" s="126"/>
      <c r="T894" s="126"/>
      <c r="U894" s="126"/>
      <c r="V894" s="126"/>
      <c r="W894" s="126"/>
      <c r="X894" s="126"/>
      <c r="Y894" s="126"/>
      <c r="Z894" s="126"/>
    </row>
    <row r="895" spans="1:26" ht="18" customHeight="1">
      <c r="A895" s="126"/>
      <c r="B895" s="126"/>
      <c r="C895" s="126"/>
      <c r="D895" s="126"/>
      <c r="E895" s="126"/>
      <c r="F895" s="126"/>
      <c r="G895" s="126"/>
      <c r="H895" s="126"/>
      <c r="I895" s="126"/>
      <c r="J895" s="127"/>
      <c r="K895" s="126"/>
      <c r="L895" s="126"/>
      <c r="M895" s="126"/>
      <c r="N895" s="126"/>
      <c r="O895" s="126"/>
      <c r="P895" s="126"/>
      <c r="Q895" s="126"/>
      <c r="R895" s="126"/>
      <c r="S895" s="126"/>
      <c r="T895" s="126"/>
      <c r="U895" s="126"/>
      <c r="V895" s="126"/>
      <c r="W895" s="126"/>
      <c r="X895" s="126"/>
      <c r="Y895" s="126"/>
      <c r="Z895" s="126"/>
    </row>
    <row r="896" spans="1:26" ht="18" customHeight="1">
      <c r="A896" s="126"/>
      <c r="B896" s="126"/>
      <c r="C896" s="126"/>
      <c r="D896" s="126"/>
      <c r="E896" s="126"/>
      <c r="F896" s="126"/>
      <c r="G896" s="126"/>
      <c r="H896" s="126"/>
      <c r="I896" s="126"/>
      <c r="J896" s="127"/>
      <c r="K896" s="126"/>
      <c r="L896" s="126"/>
      <c r="M896" s="126"/>
      <c r="N896" s="126"/>
      <c r="O896" s="126"/>
      <c r="P896" s="126"/>
      <c r="Q896" s="126"/>
      <c r="R896" s="126"/>
      <c r="S896" s="126"/>
      <c r="T896" s="126"/>
      <c r="U896" s="126"/>
      <c r="V896" s="126"/>
      <c r="W896" s="126"/>
      <c r="X896" s="126"/>
      <c r="Y896" s="126"/>
      <c r="Z896" s="126"/>
    </row>
    <row r="897" spans="1:26" ht="18" customHeight="1">
      <c r="A897" s="126"/>
      <c r="B897" s="126"/>
      <c r="C897" s="126"/>
      <c r="D897" s="126"/>
      <c r="E897" s="126"/>
      <c r="F897" s="126"/>
      <c r="G897" s="126"/>
      <c r="H897" s="126"/>
      <c r="I897" s="126"/>
      <c r="J897" s="127"/>
      <c r="K897" s="126"/>
      <c r="L897" s="126"/>
      <c r="M897" s="126"/>
      <c r="N897" s="126"/>
      <c r="O897" s="126"/>
      <c r="P897" s="126"/>
      <c r="Q897" s="126"/>
      <c r="R897" s="126"/>
      <c r="S897" s="126"/>
      <c r="T897" s="126"/>
      <c r="U897" s="126"/>
      <c r="V897" s="126"/>
      <c r="W897" s="126"/>
      <c r="X897" s="126"/>
      <c r="Y897" s="126"/>
      <c r="Z897" s="126"/>
    </row>
    <row r="898" spans="1:26" ht="18" customHeight="1">
      <c r="A898" s="126"/>
      <c r="B898" s="126"/>
      <c r="C898" s="126"/>
      <c r="D898" s="126"/>
      <c r="E898" s="126"/>
      <c r="F898" s="126"/>
      <c r="G898" s="126"/>
      <c r="H898" s="126"/>
      <c r="I898" s="126"/>
      <c r="J898" s="127"/>
      <c r="K898" s="126"/>
      <c r="L898" s="126"/>
      <c r="M898" s="126"/>
      <c r="N898" s="126"/>
      <c r="O898" s="126"/>
      <c r="P898" s="126"/>
      <c r="Q898" s="126"/>
      <c r="R898" s="126"/>
      <c r="S898" s="126"/>
      <c r="T898" s="126"/>
      <c r="U898" s="126"/>
      <c r="V898" s="126"/>
      <c r="W898" s="126"/>
      <c r="X898" s="126"/>
      <c r="Y898" s="126"/>
      <c r="Z898" s="126"/>
    </row>
    <row r="899" spans="1:26" ht="18" customHeight="1">
      <c r="A899" s="126"/>
      <c r="B899" s="126"/>
      <c r="C899" s="126"/>
      <c r="D899" s="126"/>
      <c r="E899" s="126"/>
      <c r="F899" s="126"/>
      <c r="G899" s="126"/>
      <c r="H899" s="126"/>
      <c r="I899" s="126"/>
      <c r="J899" s="127"/>
      <c r="K899" s="126"/>
      <c r="L899" s="126"/>
      <c r="M899" s="126"/>
      <c r="N899" s="126"/>
      <c r="O899" s="126"/>
      <c r="P899" s="126"/>
      <c r="Q899" s="126"/>
      <c r="R899" s="126"/>
      <c r="S899" s="126"/>
      <c r="T899" s="126"/>
      <c r="U899" s="126"/>
      <c r="V899" s="126"/>
      <c r="W899" s="126"/>
      <c r="X899" s="126"/>
      <c r="Y899" s="126"/>
      <c r="Z899" s="126"/>
    </row>
    <row r="900" spans="1:26" ht="18" customHeight="1">
      <c r="A900" s="126"/>
      <c r="B900" s="126"/>
      <c r="C900" s="126"/>
      <c r="D900" s="126"/>
      <c r="E900" s="126"/>
      <c r="F900" s="126"/>
      <c r="G900" s="126"/>
      <c r="H900" s="126"/>
      <c r="I900" s="126"/>
      <c r="J900" s="127"/>
      <c r="K900" s="126"/>
      <c r="L900" s="126"/>
      <c r="M900" s="126"/>
      <c r="N900" s="126"/>
      <c r="O900" s="126"/>
      <c r="P900" s="126"/>
      <c r="Q900" s="126"/>
      <c r="R900" s="126"/>
      <c r="S900" s="126"/>
      <c r="T900" s="126"/>
      <c r="U900" s="126"/>
      <c r="V900" s="126"/>
      <c r="W900" s="126"/>
      <c r="X900" s="126"/>
      <c r="Y900" s="126"/>
      <c r="Z900" s="126"/>
    </row>
    <row r="901" spans="1:26" ht="18" customHeight="1">
      <c r="A901" s="126"/>
      <c r="B901" s="126"/>
      <c r="C901" s="126"/>
      <c r="D901" s="126"/>
      <c r="E901" s="126"/>
      <c r="F901" s="126"/>
      <c r="G901" s="126"/>
      <c r="H901" s="126"/>
      <c r="I901" s="126"/>
      <c r="J901" s="127"/>
      <c r="K901" s="126"/>
      <c r="L901" s="126"/>
      <c r="M901" s="126"/>
      <c r="N901" s="126"/>
      <c r="O901" s="126"/>
      <c r="P901" s="126"/>
      <c r="Q901" s="126"/>
      <c r="R901" s="126"/>
      <c r="S901" s="126"/>
      <c r="T901" s="126"/>
      <c r="U901" s="126"/>
      <c r="V901" s="126"/>
      <c r="W901" s="126"/>
      <c r="X901" s="126"/>
      <c r="Y901" s="126"/>
      <c r="Z901" s="126"/>
    </row>
    <row r="902" spans="1:26" ht="18" customHeight="1">
      <c r="A902" s="126"/>
      <c r="B902" s="126"/>
      <c r="C902" s="126"/>
      <c r="D902" s="126"/>
      <c r="E902" s="126"/>
      <c r="F902" s="126"/>
      <c r="G902" s="126"/>
      <c r="H902" s="126"/>
      <c r="I902" s="126"/>
      <c r="J902" s="127"/>
      <c r="K902" s="126"/>
      <c r="L902" s="126"/>
      <c r="M902" s="126"/>
      <c r="N902" s="126"/>
      <c r="O902" s="126"/>
      <c r="P902" s="126"/>
      <c r="Q902" s="126"/>
      <c r="R902" s="126"/>
      <c r="S902" s="126"/>
      <c r="T902" s="126"/>
      <c r="U902" s="126"/>
      <c r="V902" s="126"/>
      <c r="W902" s="126"/>
      <c r="X902" s="126"/>
      <c r="Y902" s="126"/>
      <c r="Z902" s="126"/>
    </row>
    <row r="903" spans="1:26" ht="18" customHeight="1">
      <c r="A903" s="126"/>
      <c r="B903" s="126"/>
      <c r="C903" s="126"/>
      <c r="D903" s="126"/>
      <c r="E903" s="126"/>
      <c r="F903" s="126"/>
      <c r="G903" s="126"/>
      <c r="H903" s="126"/>
      <c r="I903" s="126"/>
      <c r="J903" s="127"/>
      <c r="K903" s="126"/>
      <c r="L903" s="126"/>
      <c r="M903" s="126"/>
      <c r="N903" s="126"/>
      <c r="O903" s="126"/>
      <c r="P903" s="126"/>
      <c r="Q903" s="126"/>
      <c r="R903" s="126"/>
      <c r="S903" s="126"/>
      <c r="T903" s="126"/>
      <c r="U903" s="126"/>
      <c r="V903" s="126"/>
      <c r="W903" s="126"/>
      <c r="X903" s="126"/>
      <c r="Y903" s="126"/>
      <c r="Z903" s="126"/>
    </row>
    <row r="904" spans="1:26" ht="18" customHeight="1">
      <c r="A904" s="126"/>
      <c r="B904" s="126"/>
      <c r="C904" s="126"/>
      <c r="D904" s="126"/>
      <c r="E904" s="126"/>
      <c r="F904" s="126"/>
      <c r="G904" s="126"/>
      <c r="H904" s="126"/>
      <c r="I904" s="126"/>
      <c r="J904" s="127"/>
      <c r="K904" s="126"/>
      <c r="L904" s="126"/>
      <c r="M904" s="126"/>
      <c r="N904" s="126"/>
      <c r="O904" s="126"/>
      <c r="P904" s="126"/>
      <c r="Q904" s="126"/>
      <c r="R904" s="126"/>
      <c r="S904" s="126"/>
      <c r="T904" s="126"/>
      <c r="U904" s="126"/>
      <c r="V904" s="126"/>
      <c r="W904" s="126"/>
      <c r="X904" s="126"/>
      <c r="Y904" s="126"/>
      <c r="Z904" s="126"/>
    </row>
    <row r="905" spans="1:26" ht="18" customHeight="1">
      <c r="A905" s="126"/>
      <c r="B905" s="126"/>
      <c r="C905" s="126"/>
      <c r="D905" s="126"/>
      <c r="E905" s="126"/>
      <c r="F905" s="126"/>
      <c r="G905" s="126"/>
      <c r="H905" s="126"/>
      <c r="I905" s="126"/>
      <c r="J905" s="127"/>
      <c r="K905" s="126"/>
      <c r="L905" s="126"/>
      <c r="M905" s="126"/>
      <c r="N905" s="126"/>
      <c r="O905" s="126"/>
      <c r="P905" s="126"/>
      <c r="Q905" s="126"/>
      <c r="R905" s="126"/>
      <c r="S905" s="126"/>
      <c r="T905" s="126"/>
      <c r="U905" s="126"/>
      <c r="V905" s="126"/>
      <c r="W905" s="126"/>
      <c r="X905" s="126"/>
      <c r="Y905" s="126"/>
      <c r="Z905" s="126"/>
    </row>
    <row r="906" spans="1:26" ht="18" customHeight="1">
      <c r="A906" s="126"/>
      <c r="B906" s="126"/>
      <c r="C906" s="126"/>
      <c r="D906" s="126"/>
      <c r="E906" s="126"/>
      <c r="F906" s="126"/>
      <c r="G906" s="126"/>
      <c r="H906" s="126"/>
      <c r="I906" s="126"/>
      <c r="J906" s="127"/>
      <c r="K906" s="126"/>
      <c r="L906" s="126"/>
      <c r="M906" s="126"/>
      <c r="N906" s="126"/>
      <c r="O906" s="126"/>
      <c r="P906" s="126"/>
      <c r="Q906" s="126"/>
      <c r="R906" s="126"/>
      <c r="S906" s="126"/>
      <c r="T906" s="126"/>
      <c r="U906" s="126"/>
      <c r="V906" s="126"/>
      <c r="W906" s="126"/>
      <c r="X906" s="126"/>
      <c r="Y906" s="126"/>
      <c r="Z906" s="126"/>
    </row>
    <row r="907" spans="1:26" ht="18" customHeight="1">
      <c r="A907" s="126"/>
      <c r="B907" s="126"/>
      <c r="C907" s="126"/>
      <c r="D907" s="126"/>
      <c r="E907" s="126"/>
      <c r="F907" s="126"/>
      <c r="G907" s="126"/>
      <c r="H907" s="126"/>
      <c r="I907" s="126"/>
      <c r="J907" s="127"/>
      <c r="K907" s="126"/>
      <c r="L907" s="126"/>
      <c r="M907" s="126"/>
      <c r="N907" s="126"/>
      <c r="O907" s="126"/>
      <c r="P907" s="126"/>
      <c r="Q907" s="126"/>
      <c r="R907" s="126"/>
      <c r="S907" s="126"/>
      <c r="T907" s="126"/>
      <c r="U907" s="126"/>
      <c r="V907" s="126"/>
      <c r="W907" s="126"/>
      <c r="X907" s="126"/>
      <c r="Y907" s="126"/>
      <c r="Z907" s="126"/>
    </row>
    <row r="908" spans="1:26" ht="18" customHeight="1">
      <c r="A908" s="126"/>
      <c r="B908" s="126"/>
      <c r="C908" s="126"/>
      <c r="D908" s="126"/>
      <c r="E908" s="126"/>
      <c r="F908" s="126"/>
      <c r="G908" s="126"/>
      <c r="H908" s="126"/>
      <c r="I908" s="126"/>
      <c r="J908" s="127"/>
      <c r="K908" s="126"/>
      <c r="L908" s="126"/>
      <c r="M908" s="126"/>
      <c r="N908" s="126"/>
      <c r="O908" s="126"/>
      <c r="P908" s="126"/>
      <c r="Q908" s="126"/>
      <c r="R908" s="126"/>
      <c r="S908" s="126"/>
      <c r="T908" s="126"/>
      <c r="U908" s="126"/>
      <c r="V908" s="126"/>
      <c r="W908" s="126"/>
      <c r="X908" s="126"/>
      <c r="Y908" s="126"/>
      <c r="Z908" s="126"/>
    </row>
    <row r="909" spans="1:26" ht="18" customHeight="1">
      <c r="A909" s="126"/>
      <c r="B909" s="126"/>
      <c r="C909" s="126"/>
      <c r="D909" s="126"/>
      <c r="E909" s="126"/>
      <c r="F909" s="126"/>
      <c r="G909" s="126"/>
      <c r="H909" s="126"/>
      <c r="I909" s="126"/>
      <c r="J909" s="127"/>
      <c r="K909" s="126"/>
      <c r="L909" s="126"/>
      <c r="M909" s="126"/>
      <c r="N909" s="126"/>
      <c r="O909" s="126"/>
      <c r="P909" s="126"/>
      <c r="Q909" s="126"/>
      <c r="R909" s="126"/>
      <c r="S909" s="126"/>
      <c r="T909" s="126"/>
      <c r="U909" s="126"/>
      <c r="V909" s="126"/>
      <c r="W909" s="126"/>
      <c r="X909" s="126"/>
      <c r="Y909" s="126"/>
      <c r="Z909" s="126"/>
    </row>
    <row r="910" spans="1:26" ht="18" customHeight="1">
      <c r="A910" s="126"/>
      <c r="B910" s="126"/>
      <c r="C910" s="126"/>
      <c r="D910" s="126"/>
      <c r="E910" s="126"/>
      <c r="F910" s="126"/>
      <c r="G910" s="126"/>
      <c r="H910" s="126"/>
      <c r="I910" s="126"/>
      <c r="J910" s="127"/>
      <c r="K910" s="126"/>
      <c r="L910" s="126"/>
      <c r="M910" s="126"/>
      <c r="N910" s="126"/>
      <c r="O910" s="126"/>
      <c r="P910" s="126"/>
      <c r="Q910" s="126"/>
      <c r="R910" s="126"/>
      <c r="S910" s="126"/>
      <c r="T910" s="126"/>
      <c r="U910" s="126"/>
      <c r="V910" s="126"/>
      <c r="W910" s="126"/>
      <c r="X910" s="126"/>
      <c r="Y910" s="126"/>
      <c r="Z910" s="126"/>
    </row>
    <row r="911" spans="1:26" ht="18" customHeight="1">
      <c r="A911" s="126"/>
      <c r="B911" s="126"/>
      <c r="C911" s="126"/>
      <c r="D911" s="126"/>
      <c r="E911" s="126"/>
      <c r="F911" s="126"/>
      <c r="G911" s="126"/>
      <c r="H911" s="126"/>
      <c r="I911" s="126"/>
      <c r="J911" s="127"/>
      <c r="K911" s="126"/>
      <c r="L911" s="126"/>
      <c r="M911" s="126"/>
      <c r="N911" s="126"/>
      <c r="O911" s="126"/>
      <c r="P911" s="126"/>
      <c r="Q911" s="126"/>
      <c r="R911" s="126"/>
      <c r="S911" s="126"/>
      <c r="T911" s="126"/>
      <c r="U911" s="126"/>
      <c r="V911" s="126"/>
      <c r="W911" s="126"/>
      <c r="X911" s="126"/>
      <c r="Y911" s="126"/>
      <c r="Z911" s="126"/>
    </row>
    <row r="912" spans="1:26" ht="18" customHeight="1">
      <c r="A912" s="126"/>
      <c r="B912" s="126"/>
      <c r="C912" s="126"/>
      <c r="D912" s="126"/>
      <c r="E912" s="126"/>
      <c r="F912" s="126"/>
      <c r="G912" s="126"/>
      <c r="H912" s="126"/>
      <c r="I912" s="126"/>
      <c r="J912" s="127"/>
      <c r="K912" s="126"/>
      <c r="L912" s="126"/>
      <c r="M912" s="126"/>
      <c r="N912" s="126"/>
      <c r="O912" s="126"/>
      <c r="P912" s="126"/>
      <c r="Q912" s="126"/>
      <c r="R912" s="126"/>
      <c r="S912" s="126"/>
      <c r="T912" s="126"/>
      <c r="U912" s="126"/>
      <c r="V912" s="126"/>
      <c r="W912" s="126"/>
      <c r="X912" s="126"/>
      <c r="Y912" s="126"/>
      <c r="Z912" s="126"/>
    </row>
    <row r="913" spans="1:26" ht="18" customHeight="1">
      <c r="A913" s="126"/>
      <c r="B913" s="126"/>
      <c r="C913" s="126"/>
      <c r="D913" s="126"/>
      <c r="E913" s="126"/>
      <c r="F913" s="126"/>
      <c r="G913" s="126"/>
      <c r="H913" s="126"/>
      <c r="I913" s="126"/>
      <c r="J913" s="127"/>
      <c r="K913" s="126"/>
      <c r="L913" s="126"/>
      <c r="M913" s="126"/>
      <c r="N913" s="126"/>
      <c r="O913" s="126"/>
      <c r="P913" s="126"/>
      <c r="Q913" s="126"/>
      <c r="R913" s="126"/>
      <c r="S913" s="126"/>
      <c r="T913" s="126"/>
      <c r="U913" s="126"/>
      <c r="V913" s="126"/>
      <c r="W913" s="126"/>
      <c r="X913" s="126"/>
      <c r="Y913" s="126"/>
      <c r="Z913" s="126"/>
    </row>
    <row r="914" spans="1:26" ht="18" customHeight="1">
      <c r="A914" s="126"/>
      <c r="B914" s="126"/>
      <c r="C914" s="126"/>
      <c r="D914" s="126"/>
      <c r="E914" s="126"/>
      <c r="F914" s="126"/>
      <c r="G914" s="126"/>
      <c r="H914" s="126"/>
      <c r="I914" s="126"/>
      <c r="J914" s="127"/>
      <c r="K914" s="126"/>
      <c r="L914" s="126"/>
      <c r="M914" s="126"/>
      <c r="N914" s="126"/>
      <c r="O914" s="126"/>
      <c r="P914" s="126"/>
      <c r="Q914" s="126"/>
      <c r="R914" s="126"/>
      <c r="S914" s="126"/>
      <c r="T914" s="126"/>
      <c r="U914" s="126"/>
      <c r="V914" s="126"/>
      <c r="W914" s="126"/>
      <c r="X914" s="126"/>
      <c r="Y914" s="126"/>
      <c r="Z914" s="126"/>
    </row>
    <row r="915" spans="1:26" ht="18" customHeight="1">
      <c r="A915" s="126"/>
      <c r="B915" s="126"/>
      <c r="C915" s="126"/>
      <c r="D915" s="126"/>
      <c r="E915" s="126"/>
      <c r="F915" s="126"/>
      <c r="G915" s="126"/>
      <c r="H915" s="126"/>
      <c r="I915" s="126"/>
      <c r="J915" s="127"/>
      <c r="K915" s="126"/>
      <c r="L915" s="126"/>
      <c r="M915" s="126"/>
      <c r="N915" s="126"/>
      <c r="O915" s="126"/>
      <c r="P915" s="126"/>
      <c r="Q915" s="126"/>
      <c r="R915" s="126"/>
      <c r="S915" s="126"/>
      <c r="T915" s="126"/>
      <c r="U915" s="126"/>
      <c r="V915" s="126"/>
      <c r="W915" s="126"/>
      <c r="X915" s="126"/>
      <c r="Y915" s="126"/>
      <c r="Z915" s="126"/>
    </row>
    <row r="916" spans="1:26" ht="18" customHeight="1">
      <c r="A916" s="126"/>
      <c r="B916" s="126"/>
      <c r="C916" s="126"/>
      <c r="D916" s="126"/>
      <c r="E916" s="126"/>
      <c r="F916" s="126"/>
      <c r="G916" s="126"/>
      <c r="H916" s="126"/>
      <c r="I916" s="126"/>
      <c r="J916" s="127"/>
      <c r="K916" s="126"/>
      <c r="L916" s="126"/>
      <c r="M916" s="126"/>
      <c r="N916" s="126"/>
      <c r="O916" s="126"/>
      <c r="P916" s="126"/>
      <c r="Q916" s="126"/>
      <c r="R916" s="126"/>
      <c r="S916" s="126"/>
      <c r="T916" s="126"/>
      <c r="U916" s="126"/>
      <c r="V916" s="126"/>
      <c r="W916" s="126"/>
      <c r="X916" s="126"/>
      <c r="Y916" s="126"/>
      <c r="Z916" s="126"/>
    </row>
    <row r="917" spans="1:26" ht="18" customHeight="1">
      <c r="A917" s="126"/>
      <c r="B917" s="126"/>
      <c r="C917" s="126"/>
      <c r="D917" s="126"/>
      <c r="E917" s="126"/>
      <c r="F917" s="126"/>
      <c r="G917" s="126"/>
      <c r="H917" s="126"/>
      <c r="I917" s="126"/>
      <c r="J917" s="127"/>
      <c r="K917" s="126"/>
      <c r="L917" s="126"/>
      <c r="M917" s="126"/>
      <c r="N917" s="126"/>
      <c r="O917" s="126"/>
      <c r="P917" s="126"/>
      <c r="Q917" s="126"/>
      <c r="R917" s="126"/>
      <c r="S917" s="126"/>
      <c r="T917" s="126"/>
      <c r="U917" s="126"/>
      <c r="V917" s="126"/>
      <c r="W917" s="126"/>
      <c r="X917" s="126"/>
      <c r="Y917" s="126"/>
      <c r="Z917" s="126"/>
    </row>
    <row r="918" spans="1:26" ht="18" customHeight="1">
      <c r="A918" s="126"/>
      <c r="B918" s="126"/>
      <c r="C918" s="126"/>
      <c r="D918" s="126"/>
      <c r="E918" s="126"/>
      <c r="F918" s="126"/>
      <c r="G918" s="126"/>
      <c r="H918" s="126"/>
      <c r="I918" s="126"/>
      <c r="J918" s="127"/>
      <c r="K918" s="126"/>
      <c r="L918" s="126"/>
      <c r="M918" s="126"/>
      <c r="N918" s="126"/>
      <c r="O918" s="126"/>
      <c r="P918" s="126"/>
      <c r="Q918" s="126"/>
      <c r="R918" s="126"/>
      <c r="S918" s="126"/>
      <c r="T918" s="126"/>
      <c r="U918" s="126"/>
      <c r="V918" s="126"/>
      <c r="W918" s="126"/>
      <c r="X918" s="126"/>
      <c r="Y918" s="126"/>
      <c r="Z918" s="126"/>
    </row>
    <row r="919" spans="1:26" ht="18" customHeight="1">
      <c r="A919" s="126"/>
      <c r="B919" s="126"/>
      <c r="C919" s="126"/>
      <c r="D919" s="126"/>
      <c r="E919" s="126"/>
      <c r="F919" s="126"/>
      <c r="G919" s="126"/>
      <c r="H919" s="126"/>
      <c r="I919" s="126"/>
      <c r="J919" s="127"/>
      <c r="K919" s="126"/>
      <c r="L919" s="126"/>
      <c r="M919" s="126"/>
      <c r="N919" s="126"/>
      <c r="O919" s="126"/>
      <c r="P919" s="126"/>
      <c r="Q919" s="126"/>
      <c r="R919" s="126"/>
      <c r="S919" s="126"/>
      <c r="T919" s="126"/>
      <c r="U919" s="126"/>
      <c r="V919" s="126"/>
      <c r="W919" s="126"/>
      <c r="X919" s="126"/>
      <c r="Y919" s="126"/>
      <c r="Z919" s="126"/>
    </row>
    <row r="920" spans="1:26" ht="18" customHeight="1">
      <c r="A920" s="126"/>
      <c r="B920" s="126"/>
      <c r="C920" s="126"/>
      <c r="D920" s="126"/>
      <c r="E920" s="126"/>
      <c r="F920" s="126"/>
      <c r="G920" s="126"/>
      <c r="H920" s="126"/>
      <c r="I920" s="126"/>
      <c r="J920" s="127"/>
      <c r="K920" s="126"/>
      <c r="L920" s="126"/>
      <c r="M920" s="126"/>
      <c r="N920" s="126"/>
      <c r="O920" s="126"/>
      <c r="P920" s="126"/>
      <c r="Q920" s="126"/>
      <c r="R920" s="126"/>
      <c r="S920" s="126"/>
      <c r="T920" s="126"/>
      <c r="U920" s="126"/>
      <c r="V920" s="126"/>
      <c r="W920" s="126"/>
      <c r="X920" s="126"/>
      <c r="Y920" s="126"/>
      <c r="Z920" s="126"/>
    </row>
    <row r="921" spans="1:26" ht="18" customHeight="1">
      <c r="A921" s="126"/>
      <c r="B921" s="126"/>
      <c r="C921" s="126"/>
      <c r="D921" s="126"/>
      <c r="E921" s="126"/>
      <c r="F921" s="126"/>
      <c r="G921" s="126"/>
      <c r="H921" s="126"/>
      <c r="I921" s="126"/>
      <c r="J921" s="127"/>
      <c r="K921" s="126"/>
      <c r="L921" s="126"/>
      <c r="M921" s="126"/>
      <c r="N921" s="126"/>
      <c r="O921" s="126"/>
      <c r="P921" s="126"/>
      <c r="Q921" s="126"/>
      <c r="R921" s="126"/>
      <c r="S921" s="126"/>
      <c r="T921" s="126"/>
      <c r="U921" s="126"/>
      <c r="V921" s="126"/>
      <c r="W921" s="126"/>
      <c r="X921" s="126"/>
      <c r="Y921" s="126"/>
      <c r="Z921" s="126"/>
    </row>
    <row r="922" spans="1:26" ht="18" customHeight="1">
      <c r="A922" s="126"/>
      <c r="B922" s="126"/>
      <c r="C922" s="126"/>
      <c r="D922" s="126"/>
      <c r="E922" s="126"/>
      <c r="F922" s="126"/>
      <c r="G922" s="126"/>
      <c r="H922" s="126"/>
      <c r="I922" s="126"/>
      <c r="J922" s="127"/>
      <c r="K922" s="126"/>
      <c r="L922" s="126"/>
      <c r="M922" s="126"/>
      <c r="N922" s="126"/>
      <c r="O922" s="126"/>
      <c r="P922" s="126"/>
      <c r="Q922" s="126"/>
      <c r="R922" s="126"/>
      <c r="S922" s="126"/>
      <c r="T922" s="126"/>
      <c r="U922" s="126"/>
      <c r="V922" s="126"/>
      <c r="W922" s="126"/>
      <c r="X922" s="126"/>
      <c r="Y922" s="126"/>
      <c r="Z922" s="126"/>
    </row>
    <row r="923" spans="1:26" ht="18" customHeight="1">
      <c r="A923" s="126"/>
      <c r="B923" s="126"/>
      <c r="C923" s="126"/>
      <c r="D923" s="126"/>
      <c r="E923" s="126"/>
      <c r="F923" s="126"/>
      <c r="G923" s="126"/>
      <c r="H923" s="126"/>
      <c r="I923" s="126"/>
      <c r="J923" s="127"/>
      <c r="K923" s="126"/>
      <c r="L923" s="126"/>
      <c r="M923" s="126"/>
      <c r="N923" s="126"/>
      <c r="O923" s="126"/>
      <c r="P923" s="126"/>
      <c r="Q923" s="126"/>
      <c r="R923" s="126"/>
      <c r="S923" s="126"/>
      <c r="T923" s="126"/>
      <c r="U923" s="126"/>
      <c r="V923" s="126"/>
      <c r="W923" s="126"/>
      <c r="X923" s="126"/>
      <c r="Y923" s="126"/>
      <c r="Z923" s="126"/>
    </row>
    <row r="924" spans="1:26" ht="18" customHeight="1">
      <c r="A924" s="126"/>
      <c r="B924" s="126"/>
      <c r="C924" s="126"/>
      <c r="D924" s="126"/>
      <c r="E924" s="126"/>
      <c r="F924" s="126"/>
      <c r="G924" s="126"/>
      <c r="H924" s="126"/>
      <c r="I924" s="126"/>
      <c r="J924" s="127"/>
      <c r="K924" s="126"/>
      <c r="L924" s="126"/>
      <c r="M924" s="126"/>
      <c r="N924" s="126"/>
      <c r="O924" s="126"/>
      <c r="P924" s="126"/>
      <c r="Q924" s="126"/>
      <c r="R924" s="126"/>
      <c r="S924" s="126"/>
      <c r="T924" s="126"/>
      <c r="U924" s="126"/>
      <c r="V924" s="126"/>
      <c r="W924" s="126"/>
      <c r="X924" s="126"/>
      <c r="Y924" s="126"/>
      <c r="Z924" s="126"/>
    </row>
    <row r="925" spans="1:26" ht="18" customHeight="1">
      <c r="A925" s="126"/>
      <c r="B925" s="126"/>
      <c r="C925" s="126"/>
      <c r="D925" s="126"/>
      <c r="E925" s="126"/>
      <c r="F925" s="126"/>
      <c r="G925" s="126"/>
      <c r="H925" s="126"/>
      <c r="I925" s="126"/>
      <c r="J925" s="127"/>
      <c r="K925" s="126"/>
      <c r="L925" s="126"/>
      <c r="M925" s="126"/>
      <c r="N925" s="126"/>
      <c r="O925" s="126"/>
      <c r="P925" s="126"/>
      <c r="Q925" s="126"/>
      <c r="R925" s="126"/>
      <c r="S925" s="126"/>
      <c r="T925" s="126"/>
      <c r="U925" s="126"/>
      <c r="V925" s="126"/>
      <c r="W925" s="126"/>
      <c r="X925" s="126"/>
      <c r="Y925" s="126"/>
      <c r="Z925" s="126"/>
    </row>
    <row r="926" spans="1:26" ht="18" customHeight="1">
      <c r="A926" s="126"/>
      <c r="B926" s="126"/>
      <c r="C926" s="126"/>
      <c r="D926" s="126"/>
      <c r="E926" s="126"/>
      <c r="F926" s="126"/>
      <c r="G926" s="126"/>
      <c r="H926" s="126"/>
      <c r="I926" s="126"/>
      <c r="J926" s="127"/>
      <c r="K926" s="126"/>
      <c r="L926" s="126"/>
      <c r="M926" s="126"/>
      <c r="N926" s="126"/>
      <c r="O926" s="126"/>
      <c r="P926" s="126"/>
      <c r="Q926" s="126"/>
      <c r="R926" s="126"/>
      <c r="S926" s="126"/>
      <c r="T926" s="126"/>
      <c r="U926" s="126"/>
      <c r="V926" s="126"/>
      <c r="W926" s="126"/>
      <c r="X926" s="126"/>
      <c r="Y926" s="126"/>
      <c r="Z926" s="126"/>
    </row>
    <row r="927" spans="1:26" ht="18" customHeight="1">
      <c r="A927" s="126"/>
      <c r="B927" s="126"/>
      <c r="C927" s="126"/>
      <c r="D927" s="126"/>
      <c r="E927" s="126"/>
      <c r="F927" s="126"/>
      <c r="G927" s="126"/>
      <c r="H927" s="126"/>
      <c r="I927" s="126"/>
      <c r="J927" s="127"/>
      <c r="K927" s="126"/>
      <c r="L927" s="126"/>
      <c r="M927" s="126"/>
      <c r="N927" s="126"/>
      <c r="O927" s="126"/>
      <c r="P927" s="126"/>
      <c r="Q927" s="126"/>
      <c r="R927" s="126"/>
      <c r="S927" s="126"/>
      <c r="T927" s="126"/>
      <c r="U927" s="126"/>
      <c r="V927" s="126"/>
      <c r="W927" s="126"/>
      <c r="X927" s="126"/>
      <c r="Y927" s="126"/>
      <c r="Z927" s="126"/>
    </row>
    <row r="928" spans="1:26" ht="18" customHeight="1">
      <c r="A928" s="126"/>
      <c r="B928" s="126"/>
      <c r="C928" s="126"/>
      <c r="D928" s="126"/>
      <c r="E928" s="126"/>
      <c r="F928" s="126"/>
      <c r="G928" s="126"/>
      <c r="H928" s="126"/>
      <c r="I928" s="126"/>
      <c r="J928" s="127"/>
      <c r="K928" s="126"/>
      <c r="L928" s="126"/>
      <c r="M928" s="126"/>
      <c r="N928" s="126"/>
      <c r="O928" s="126"/>
      <c r="P928" s="126"/>
      <c r="Q928" s="126"/>
      <c r="R928" s="126"/>
      <c r="S928" s="126"/>
      <c r="T928" s="126"/>
      <c r="U928" s="126"/>
      <c r="V928" s="126"/>
      <c r="W928" s="126"/>
      <c r="X928" s="126"/>
      <c r="Y928" s="126"/>
      <c r="Z928" s="126"/>
    </row>
    <row r="929" spans="1:26" ht="18" customHeight="1">
      <c r="A929" s="126"/>
      <c r="B929" s="126"/>
      <c r="C929" s="126"/>
      <c r="D929" s="126"/>
      <c r="E929" s="126"/>
      <c r="F929" s="126"/>
      <c r="G929" s="126"/>
      <c r="H929" s="126"/>
      <c r="I929" s="126"/>
      <c r="J929" s="127"/>
      <c r="K929" s="126"/>
      <c r="L929" s="126"/>
      <c r="M929" s="126"/>
      <c r="N929" s="126"/>
      <c r="O929" s="126"/>
      <c r="P929" s="126"/>
      <c r="Q929" s="126"/>
      <c r="R929" s="126"/>
      <c r="S929" s="126"/>
      <c r="T929" s="126"/>
      <c r="U929" s="126"/>
      <c r="V929" s="126"/>
      <c r="W929" s="126"/>
      <c r="X929" s="126"/>
      <c r="Y929" s="126"/>
      <c r="Z929" s="126"/>
    </row>
    <row r="930" spans="1:26" ht="18" customHeight="1">
      <c r="A930" s="126"/>
      <c r="B930" s="126"/>
      <c r="C930" s="126"/>
      <c r="D930" s="126"/>
      <c r="E930" s="126"/>
      <c r="F930" s="126"/>
      <c r="G930" s="126"/>
      <c r="H930" s="126"/>
      <c r="I930" s="126"/>
      <c r="J930" s="127"/>
      <c r="K930" s="126"/>
      <c r="L930" s="126"/>
      <c r="M930" s="126"/>
      <c r="N930" s="126"/>
      <c r="O930" s="126"/>
      <c r="P930" s="126"/>
      <c r="Q930" s="126"/>
      <c r="R930" s="126"/>
      <c r="S930" s="126"/>
      <c r="T930" s="126"/>
      <c r="U930" s="126"/>
      <c r="V930" s="126"/>
      <c r="W930" s="126"/>
      <c r="X930" s="126"/>
      <c r="Y930" s="126"/>
      <c r="Z930" s="126"/>
    </row>
    <row r="931" spans="1:26" ht="18" customHeight="1">
      <c r="A931" s="126"/>
      <c r="B931" s="126"/>
      <c r="C931" s="126"/>
      <c r="D931" s="126"/>
      <c r="E931" s="126"/>
      <c r="F931" s="126"/>
      <c r="G931" s="126"/>
      <c r="H931" s="126"/>
      <c r="I931" s="126"/>
      <c r="J931" s="127"/>
      <c r="K931" s="126"/>
      <c r="L931" s="126"/>
      <c r="M931" s="126"/>
      <c r="N931" s="126"/>
      <c r="O931" s="126"/>
      <c r="P931" s="126"/>
      <c r="Q931" s="126"/>
      <c r="R931" s="126"/>
      <c r="S931" s="126"/>
      <c r="T931" s="126"/>
      <c r="U931" s="126"/>
      <c r="V931" s="126"/>
      <c r="W931" s="126"/>
      <c r="X931" s="126"/>
      <c r="Y931" s="126"/>
      <c r="Z931" s="126"/>
    </row>
    <row r="932" spans="1:26" ht="18" customHeight="1">
      <c r="A932" s="126"/>
      <c r="B932" s="126"/>
      <c r="C932" s="126"/>
      <c r="D932" s="126"/>
      <c r="E932" s="126"/>
      <c r="F932" s="126"/>
      <c r="G932" s="126"/>
      <c r="H932" s="126"/>
      <c r="I932" s="126"/>
      <c r="J932" s="127"/>
      <c r="K932" s="126"/>
      <c r="L932" s="126"/>
      <c r="M932" s="126"/>
      <c r="N932" s="126"/>
      <c r="O932" s="126"/>
      <c r="P932" s="126"/>
      <c r="Q932" s="126"/>
      <c r="R932" s="126"/>
      <c r="S932" s="126"/>
      <c r="T932" s="126"/>
      <c r="U932" s="126"/>
      <c r="V932" s="126"/>
      <c r="W932" s="126"/>
      <c r="X932" s="126"/>
      <c r="Y932" s="126"/>
      <c r="Z932" s="126"/>
    </row>
    <row r="933" spans="1:26" ht="18" customHeight="1">
      <c r="A933" s="126"/>
      <c r="B933" s="126"/>
      <c r="C933" s="126"/>
      <c r="D933" s="126"/>
      <c r="E933" s="126"/>
      <c r="F933" s="126"/>
      <c r="G933" s="126"/>
      <c r="H933" s="126"/>
      <c r="I933" s="126"/>
      <c r="J933" s="127"/>
      <c r="K933" s="126"/>
      <c r="L933" s="126"/>
      <c r="M933" s="126"/>
      <c r="N933" s="126"/>
      <c r="O933" s="126"/>
      <c r="P933" s="126"/>
      <c r="Q933" s="126"/>
      <c r="R933" s="126"/>
      <c r="S933" s="126"/>
      <c r="T933" s="126"/>
      <c r="U933" s="126"/>
      <c r="V933" s="126"/>
      <c r="W933" s="126"/>
      <c r="X933" s="126"/>
      <c r="Y933" s="126"/>
      <c r="Z933" s="126"/>
    </row>
    <row r="934" spans="1:26" ht="18" customHeight="1">
      <c r="A934" s="126"/>
      <c r="B934" s="126"/>
      <c r="C934" s="126"/>
      <c r="D934" s="126"/>
      <c r="E934" s="126"/>
      <c r="F934" s="126"/>
      <c r="G934" s="126"/>
      <c r="H934" s="126"/>
      <c r="I934" s="126"/>
      <c r="J934" s="127"/>
      <c r="K934" s="126"/>
      <c r="L934" s="126"/>
      <c r="M934" s="126"/>
      <c r="N934" s="126"/>
      <c r="O934" s="126"/>
      <c r="P934" s="126"/>
      <c r="Q934" s="126"/>
      <c r="R934" s="126"/>
      <c r="S934" s="126"/>
      <c r="T934" s="126"/>
      <c r="U934" s="126"/>
      <c r="V934" s="126"/>
      <c r="W934" s="126"/>
      <c r="X934" s="126"/>
      <c r="Y934" s="126"/>
      <c r="Z934" s="126"/>
    </row>
    <row r="935" spans="1:26" ht="18" customHeight="1">
      <c r="A935" s="126"/>
      <c r="B935" s="126"/>
      <c r="C935" s="126"/>
      <c r="D935" s="126"/>
      <c r="E935" s="126"/>
      <c r="F935" s="126"/>
      <c r="G935" s="126"/>
      <c r="H935" s="126"/>
      <c r="I935" s="126"/>
      <c r="J935" s="127"/>
      <c r="K935" s="126"/>
      <c r="L935" s="126"/>
      <c r="M935" s="126"/>
      <c r="N935" s="126"/>
      <c r="O935" s="126"/>
      <c r="P935" s="126"/>
      <c r="Q935" s="126"/>
      <c r="R935" s="126"/>
      <c r="S935" s="126"/>
      <c r="T935" s="126"/>
      <c r="U935" s="126"/>
      <c r="V935" s="126"/>
      <c r="W935" s="126"/>
      <c r="X935" s="126"/>
      <c r="Y935" s="126"/>
      <c r="Z935" s="126"/>
    </row>
    <row r="936" spans="1:26" ht="18" customHeight="1">
      <c r="A936" s="126"/>
      <c r="B936" s="126"/>
      <c r="C936" s="126"/>
      <c r="D936" s="126"/>
      <c r="E936" s="126"/>
      <c r="F936" s="126"/>
      <c r="G936" s="126"/>
      <c r="H936" s="126"/>
      <c r="I936" s="126"/>
      <c r="J936" s="127"/>
      <c r="K936" s="126"/>
      <c r="L936" s="126"/>
      <c r="M936" s="126"/>
      <c r="N936" s="126"/>
      <c r="O936" s="126"/>
      <c r="P936" s="126"/>
      <c r="Q936" s="126"/>
      <c r="R936" s="126"/>
      <c r="S936" s="126"/>
      <c r="T936" s="126"/>
      <c r="U936" s="126"/>
      <c r="V936" s="126"/>
      <c r="W936" s="126"/>
      <c r="X936" s="126"/>
      <c r="Y936" s="126"/>
      <c r="Z936" s="126"/>
    </row>
    <row r="937" spans="1:26" ht="18" customHeight="1">
      <c r="A937" s="126"/>
      <c r="B937" s="126"/>
      <c r="C937" s="126"/>
      <c r="D937" s="126"/>
      <c r="E937" s="126"/>
      <c r="F937" s="126"/>
      <c r="G937" s="126"/>
      <c r="H937" s="126"/>
      <c r="I937" s="126"/>
      <c r="J937" s="127"/>
      <c r="K937" s="126"/>
      <c r="L937" s="126"/>
      <c r="M937" s="126"/>
      <c r="N937" s="126"/>
      <c r="O937" s="126"/>
      <c r="P937" s="126"/>
      <c r="Q937" s="126"/>
      <c r="R937" s="126"/>
      <c r="S937" s="126"/>
      <c r="T937" s="126"/>
      <c r="U937" s="126"/>
      <c r="V937" s="126"/>
      <c r="W937" s="126"/>
      <c r="X937" s="126"/>
      <c r="Y937" s="126"/>
      <c r="Z937" s="126"/>
    </row>
    <row r="938" spans="1:26" ht="18" customHeight="1">
      <c r="A938" s="126"/>
      <c r="B938" s="126"/>
      <c r="C938" s="126"/>
      <c r="D938" s="126"/>
      <c r="E938" s="126"/>
      <c r="F938" s="126"/>
      <c r="G938" s="126"/>
      <c r="H938" s="126"/>
      <c r="I938" s="126"/>
      <c r="J938" s="127"/>
      <c r="K938" s="126"/>
      <c r="L938" s="126"/>
      <c r="M938" s="126"/>
      <c r="N938" s="126"/>
      <c r="O938" s="126"/>
      <c r="P938" s="126"/>
      <c r="Q938" s="126"/>
      <c r="R938" s="126"/>
      <c r="S938" s="126"/>
      <c r="T938" s="126"/>
      <c r="U938" s="126"/>
      <c r="V938" s="126"/>
      <c r="W938" s="126"/>
      <c r="X938" s="126"/>
      <c r="Y938" s="126"/>
      <c r="Z938" s="126"/>
    </row>
    <row r="939" spans="1:26" ht="18" customHeight="1">
      <c r="A939" s="126"/>
      <c r="B939" s="126"/>
      <c r="C939" s="126"/>
      <c r="D939" s="126"/>
      <c r="E939" s="126"/>
      <c r="F939" s="126"/>
      <c r="G939" s="126"/>
      <c r="H939" s="126"/>
      <c r="I939" s="126"/>
      <c r="J939" s="127"/>
      <c r="K939" s="126"/>
      <c r="L939" s="126"/>
      <c r="M939" s="126"/>
      <c r="N939" s="126"/>
      <c r="O939" s="126"/>
      <c r="P939" s="126"/>
      <c r="Q939" s="126"/>
      <c r="R939" s="126"/>
      <c r="S939" s="126"/>
      <c r="T939" s="126"/>
      <c r="U939" s="126"/>
      <c r="V939" s="126"/>
      <c r="W939" s="126"/>
      <c r="X939" s="126"/>
      <c r="Y939" s="126"/>
      <c r="Z939" s="126"/>
    </row>
    <row r="940" spans="1:26" ht="18" customHeight="1">
      <c r="A940" s="126"/>
      <c r="B940" s="126"/>
      <c r="C940" s="126"/>
      <c r="D940" s="126"/>
      <c r="E940" s="126"/>
      <c r="F940" s="126"/>
      <c r="G940" s="126"/>
      <c r="H940" s="126"/>
      <c r="I940" s="126"/>
      <c r="J940" s="127"/>
      <c r="K940" s="126"/>
      <c r="L940" s="126"/>
      <c r="M940" s="126"/>
      <c r="N940" s="126"/>
      <c r="O940" s="126"/>
      <c r="P940" s="126"/>
      <c r="Q940" s="126"/>
      <c r="R940" s="126"/>
      <c r="S940" s="126"/>
      <c r="T940" s="126"/>
      <c r="U940" s="126"/>
      <c r="V940" s="126"/>
      <c r="W940" s="126"/>
      <c r="X940" s="126"/>
      <c r="Y940" s="126"/>
      <c r="Z940" s="126"/>
    </row>
    <row r="941" spans="1:26" ht="18" customHeight="1">
      <c r="A941" s="126"/>
      <c r="B941" s="126"/>
      <c r="C941" s="126"/>
      <c r="D941" s="126"/>
      <c r="E941" s="126"/>
      <c r="F941" s="126"/>
      <c r="G941" s="126"/>
      <c r="H941" s="126"/>
      <c r="I941" s="126"/>
      <c r="J941" s="127"/>
      <c r="K941" s="126"/>
      <c r="L941" s="126"/>
      <c r="M941" s="126"/>
      <c r="N941" s="126"/>
      <c r="O941" s="126"/>
      <c r="P941" s="126"/>
      <c r="Q941" s="126"/>
      <c r="R941" s="126"/>
      <c r="S941" s="126"/>
      <c r="T941" s="126"/>
      <c r="U941" s="126"/>
      <c r="V941" s="126"/>
      <c r="W941" s="126"/>
      <c r="X941" s="126"/>
      <c r="Y941" s="126"/>
      <c r="Z941" s="126"/>
    </row>
    <row r="942" spans="1:26" ht="18" customHeight="1">
      <c r="A942" s="126"/>
      <c r="B942" s="126"/>
      <c r="C942" s="126"/>
      <c r="D942" s="126"/>
      <c r="E942" s="126"/>
      <c r="F942" s="126"/>
      <c r="G942" s="126"/>
      <c r="H942" s="126"/>
      <c r="I942" s="126"/>
      <c r="J942" s="127"/>
      <c r="K942" s="126"/>
      <c r="L942" s="126"/>
      <c r="M942" s="126"/>
      <c r="N942" s="126"/>
      <c r="O942" s="126"/>
      <c r="P942" s="126"/>
      <c r="Q942" s="126"/>
      <c r="R942" s="126"/>
      <c r="S942" s="126"/>
      <c r="T942" s="126"/>
      <c r="U942" s="126"/>
      <c r="V942" s="126"/>
      <c r="W942" s="126"/>
      <c r="X942" s="126"/>
      <c r="Y942" s="126"/>
      <c r="Z942" s="126"/>
    </row>
    <row r="943" spans="1:26" ht="18" customHeight="1">
      <c r="A943" s="126"/>
      <c r="B943" s="126"/>
      <c r="C943" s="126"/>
      <c r="D943" s="126"/>
      <c r="E943" s="126"/>
      <c r="F943" s="126"/>
      <c r="G943" s="126"/>
      <c r="H943" s="126"/>
      <c r="I943" s="126"/>
      <c r="J943" s="127"/>
      <c r="K943" s="126"/>
      <c r="L943" s="126"/>
      <c r="M943" s="126"/>
      <c r="N943" s="126"/>
      <c r="O943" s="126"/>
      <c r="P943" s="126"/>
      <c r="Q943" s="126"/>
      <c r="R943" s="126"/>
      <c r="S943" s="126"/>
      <c r="T943" s="126"/>
      <c r="U943" s="126"/>
      <c r="V943" s="126"/>
      <c r="W943" s="126"/>
      <c r="X943" s="126"/>
      <c r="Y943" s="126"/>
      <c r="Z943" s="126"/>
    </row>
    <row r="944" spans="1:26" ht="18" customHeight="1">
      <c r="A944" s="126"/>
      <c r="B944" s="126"/>
      <c r="C944" s="126"/>
      <c r="D944" s="126"/>
      <c r="E944" s="126"/>
      <c r="F944" s="126"/>
      <c r="G944" s="126"/>
      <c r="H944" s="126"/>
      <c r="I944" s="126"/>
      <c r="J944" s="127"/>
      <c r="K944" s="126"/>
      <c r="L944" s="126"/>
      <c r="M944" s="126"/>
      <c r="N944" s="126"/>
      <c r="O944" s="126"/>
      <c r="P944" s="126"/>
      <c r="Q944" s="126"/>
      <c r="R944" s="126"/>
      <c r="S944" s="126"/>
      <c r="T944" s="126"/>
      <c r="U944" s="126"/>
      <c r="V944" s="126"/>
      <c r="W944" s="126"/>
      <c r="X944" s="126"/>
      <c r="Y944" s="126"/>
      <c r="Z944" s="126"/>
    </row>
    <row r="945" spans="1:26" ht="18" customHeight="1">
      <c r="A945" s="126"/>
      <c r="B945" s="126"/>
      <c r="C945" s="126"/>
      <c r="D945" s="126"/>
      <c r="E945" s="126"/>
      <c r="F945" s="126"/>
      <c r="G945" s="126"/>
      <c r="H945" s="126"/>
      <c r="I945" s="126"/>
      <c r="J945" s="127"/>
      <c r="K945" s="126"/>
      <c r="L945" s="126"/>
      <c r="M945" s="126"/>
      <c r="N945" s="126"/>
      <c r="O945" s="126"/>
      <c r="P945" s="126"/>
      <c r="Q945" s="126"/>
      <c r="R945" s="126"/>
      <c r="S945" s="126"/>
      <c r="T945" s="126"/>
      <c r="U945" s="126"/>
      <c r="V945" s="126"/>
      <c r="W945" s="126"/>
      <c r="X945" s="126"/>
      <c r="Y945" s="126"/>
      <c r="Z945" s="126"/>
    </row>
    <row r="946" spans="1:26" ht="18" customHeight="1">
      <c r="A946" s="126"/>
      <c r="B946" s="126"/>
      <c r="C946" s="126"/>
      <c r="D946" s="126"/>
      <c r="E946" s="126"/>
      <c r="F946" s="126"/>
      <c r="G946" s="126"/>
      <c r="H946" s="126"/>
      <c r="I946" s="126"/>
      <c r="J946" s="127"/>
      <c r="K946" s="126"/>
      <c r="L946" s="126"/>
      <c r="M946" s="126"/>
      <c r="N946" s="126"/>
      <c r="O946" s="126"/>
      <c r="P946" s="126"/>
      <c r="Q946" s="126"/>
      <c r="R946" s="126"/>
      <c r="S946" s="126"/>
      <c r="T946" s="126"/>
      <c r="U946" s="126"/>
      <c r="V946" s="126"/>
      <c r="W946" s="126"/>
      <c r="X946" s="126"/>
      <c r="Y946" s="126"/>
      <c r="Z946" s="126"/>
    </row>
    <row r="947" spans="1:26" ht="18" customHeight="1">
      <c r="A947" s="126"/>
      <c r="B947" s="126"/>
      <c r="C947" s="126"/>
      <c r="D947" s="126"/>
      <c r="E947" s="126"/>
      <c r="F947" s="126"/>
      <c r="G947" s="126"/>
      <c r="H947" s="126"/>
      <c r="I947" s="126"/>
      <c r="J947" s="127"/>
      <c r="K947" s="126"/>
      <c r="L947" s="126"/>
      <c r="M947" s="126"/>
      <c r="N947" s="126"/>
      <c r="O947" s="126"/>
      <c r="P947" s="126"/>
      <c r="Q947" s="126"/>
      <c r="R947" s="126"/>
      <c r="S947" s="126"/>
      <c r="T947" s="126"/>
      <c r="U947" s="126"/>
      <c r="V947" s="126"/>
      <c r="W947" s="126"/>
      <c r="X947" s="126"/>
      <c r="Y947" s="126"/>
      <c r="Z947" s="126"/>
    </row>
    <row r="948" spans="1:26" ht="18" customHeight="1">
      <c r="A948" s="126"/>
      <c r="B948" s="126"/>
      <c r="C948" s="126"/>
      <c r="D948" s="126"/>
      <c r="E948" s="126"/>
      <c r="F948" s="126"/>
      <c r="G948" s="126"/>
      <c r="H948" s="126"/>
      <c r="I948" s="126"/>
      <c r="J948" s="127"/>
      <c r="K948" s="126"/>
      <c r="L948" s="126"/>
      <c r="M948" s="126"/>
      <c r="N948" s="126"/>
      <c r="O948" s="126"/>
      <c r="P948" s="126"/>
      <c r="Q948" s="126"/>
      <c r="R948" s="126"/>
      <c r="S948" s="126"/>
      <c r="T948" s="126"/>
      <c r="U948" s="126"/>
      <c r="V948" s="126"/>
      <c r="W948" s="126"/>
      <c r="X948" s="126"/>
      <c r="Y948" s="126"/>
      <c r="Z948" s="126"/>
    </row>
    <row r="949" spans="1:26" ht="18" customHeight="1">
      <c r="A949" s="126"/>
      <c r="B949" s="126"/>
      <c r="C949" s="126"/>
      <c r="D949" s="126"/>
      <c r="E949" s="126"/>
      <c r="F949" s="126"/>
      <c r="G949" s="126"/>
      <c r="H949" s="126"/>
      <c r="I949" s="126"/>
      <c r="J949" s="127"/>
      <c r="K949" s="126"/>
      <c r="L949" s="126"/>
      <c r="M949" s="126"/>
      <c r="N949" s="126"/>
      <c r="O949" s="126"/>
      <c r="P949" s="126"/>
      <c r="Q949" s="126"/>
      <c r="R949" s="126"/>
      <c r="S949" s="126"/>
      <c r="T949" s="126"/>
      <c r="U949" s="126"/>
      <c r="V949" s="126"/>
      <c r="W949" s="126"/>
      <c r="X949" s="126"/>
      <c r="Y949" s="126"/>
      <c r="Z949" s="126"/>
    </row>
    <row r="950" spans="1:26" ht="18" customHeight="1">
      <c r="A950" s="126"/>
      <c r="B950" s="126"/>
      <c r="C950" s="126"/>
      <c r="D950" s="126"/>
      <c r="E950" s="126"/>
      <c r="F950" s="126"/>
      <c r="G950" s="126"/>
      <c r="H950" s="126"/>
      <c r="I950" s="126"/>
      <c r="J950" s="127"/>
      <c r="K950" s="126"/>
      <c r="L950" s="126"/>
      <c r="M950" s="126"/>
      <c r="N950" s="126"/>
      <c r="O950" s="126"/>
      <c r="P950" s="126"/>
      <c r="Q950" s="126"/>
      <c r="R950" s="126"/>
      <c r="S950" s="126"/>
      <c r="T950" s="126"/>
      <c r="U950" s="126"/>
      <c r="V950" s="126"/>
      <c r="W950" s="126"/>
      <c r="X950" s="126"/>
      <c r="Y950" s="126"/>
      <c r="Z950" s="126"/>
    </row>
    <row r="951" spans="1:26" ht="18" customHeight="1">
      <c r="A951" s="126"/>
      <c r="B951" s="126"/>
      <c r="C951" s="126"/>
      <c r="D951" s="126"/>
      <c r="E951" s="126"/>
      <c r="F951" s="126"/>
      <c r="G951" s="126"/>
      <c r="H951" s="126"/>
      <c r="I951" s="126"/>
      <c r="J951" s="127"/>
      <c r="K951" s="126"/>
      <c r="L951" s="126"/>
      <c r="M951" s="126"/>
      <c r="N951" s="126"/>
      <c r="O951" s="126"/>
      <c r="P951" s="126"/>
      <c r="Q951" s="126"/>
      <c r="R951" s="126"/>
      <c r="S951" s="126"/>
      <c r="T951" s="126"/>
      <c r="U951" s="126"/>
      <c r="V951" s="126"/>
      <c r="W951" s="126"/>
      <c r="X951" s="126"/>
      <c r="Y951" s="126"/>
      <c r="Z951" s="126"/>
    </row>
    <row r="952" spans="1:26" ht="18" customHeight="1">
      <c r="A952" s="126"/>
      <c r="B952" s="126"/>
      <c r="C952" s="126"/>
      <c r="D952" s="126"/>
      <c r="E952" s="126"/>
      <c r="F952" s="126"/>
      <c r="G952" s="126"/>
      <c r="H952" s="126"/>
      <c r="I952" s="126"/>
      <c r="J952" s="127"/>
      <c r="K952" s="126"/>
      <c r="L952" s="126"/>
      <c r="M952" s="126"/>
      <c r="N952" s="126"/>
      <c r="O952" s="126"/>
      <c r="P952" s="126"/>
      <c r="Q952" s="126"/>
      <c r="R952" s="126"/>
      <c r="S952" s="126"/>
      <c r="T952" s="126"/>
      <c r="U952" s="126"/>
      <c r="V952" s="126"/>
      <c r="W952" s="126"/>
      <c r="X952" s="126"/>
      <c r="Y952" s="126"/>
      <c r="Z952" s="126"/>
    </row>
    <row r="953" spans="1:26" ht="18" customHeight="1">
      <c r="A953" s="126"/>
      <c r="B953" s="126"/>
      <c r="C953" s="126"/>
      <c r="D953" s="126"/>
      <c r="E953" s="126"/>
      <c r="F953" s="126"/>
      <c r="G953" s="126"/>
      <c r="H953" s="126"/>
      <c r="I953" s="126"/>
      <c r="J953" s="127"/>
      <c r="K953" s="126"/>
      <c r="L953" s="126"/>
      <c r="M953" s="126"/>
      <c r="N953" s="126"/>
      <c r="O953" s="126"/>
      <c r="P953" s="126"/>
      <c r="Q953" s="126"/>
      <c r="R953" s="126"/>
      <c r="S953" s="126"/>
      <c r="T953" s="126"/>
      <c r="U953" s="126"/>
      <c r="V953" s="126"/>
      <c r="W953" s="126"/>
      <c r="X953" s="126"/>
      <c r="Y953" s="126"/>
      <c r="Z953" s="126"/>
    </row>
    <row r="954" spans="1:26" ht="18" customHeight="1">
      <c r="A954" s="126"/>
      <c r="B954" s="126"/>
      <c r="C954" s="126"/>
      <c r="D954" s="126"/>
      <c r="E954" s="126"/>
      <c r="F954" s="126"/>
      <c r="G954" s="126"/>
      <c r="H954" s="126"/>
      <c r="I954" s="126"/>
      <c r="J954" s="127"/>
      <c r="K954" s="126"/>
      <c r="L954" s="126"/>
      <c r="M954" s="126"/>
      <c r="N954" s="126"/>
      <c r="O954" s="126"/>
      <c r="P954" s="126"/>
      <c r="Q954" s="126"/>
      <c r="R954" s="126"/>
      <c r="S954" s="126"/>
      <c r="T954" s="126"/>
      <c r="U954" s="126"/>
      <c r="V954" s="126"/>
      <c r="W954" s="126"/>
      <c r="X954" s="126"/>
      <c r="Y954" s="126"/>
      <c r="Z954" s="126"/>
    </row>
    <row r="955" spans="1:26" ht="18" customHeight="1">
      <c r="A955" s="126"/>
      <c r="B955" s="126"/>
      <c r="C955" s="126"/>
      <c r="D955" s="126"/>
      <c r="E955" s="126"/>
      <c r="F955" s="126"/>
      <c r="G955" s="126"/>
      <c r="H955" s="126"/>
      <c r="I955" s="126"/>
      <c r="J955" s="127"/>
      <c r="K955" s="126"/>
      <c r="L955" s="126"/>
      <c r="M955" s="126"/>
      <c r="N955" s="126"/>
      <c r="O955" s="126"/>
      <c r="P955" s="126"/>
      <c r="Q955" s="126"/>
      <c r="R955" s="126"/>
      <c r="S955" s="126"/>
      <c r="T955" s="126"/>
      <c r="U955" s="126"/>
      <c r="V955" s="126"/>
      <c r="W955" s="126"/>
      <c r="X955" s="126"/>
      <c r="Y955" s="126"/>
      <c r="Z955" s="126"/>
    </row>
    <row r="956" spans="1:26" ht="18" customHeight="1">
      <c r="A956" s="126"/>
      <c r="B956" s="126"/>
      <c r="C956" s="126"/>
      <c r="D956" s="126"/>
      <c r="E956" s="126"/>
      <c r="F956" s="126"/>
      <c r="G956" s="126"/>
      <c r="H956" s="126"/>
      <c r="I956" s="126"/>
      <c r="J956" s="127"/>
      <c r="K956" s="126"/>
      <c r="L956" s="126"/>
      <c r="M956" s="126"/>
      <c r="N956" s="126"/>
      <c r="O956" s="126"/>
      <c r="P956" s="126"/>
      <c r="Q956" s="126"/>
      <c r="R956" s="126"/>
      <c r="S956" s="126"/>
      <c r="T956" s="126"/>
      <c r="U956" s="126"/>
      <c r="V956" s="126"/>
      <c r="W956" s="126"/>
      <c r="X956" s="126"/>
      <c r="Y956" s="126"/>
      <c r="Z956" s="126"/>
    </row>
    <row r="957" spans="1:26" ht="18" customHeight="1">
      <c r="A957" s="126"/>
      <c r="B957" s="126"/>
      <c r="C957" s="126"/>
      <c r="D957" s="126"/>
      <c r="E957" s="126"/>
      <c r="F957" s="126"/>
      <c r="G957" s="126"/>
      <c r="H957" s="126"/>
      <c r="I957" s="126"/>
      <c r="J957" s="127"/>
      <c r="K957" s="126"/>
      <c r="L957" s="126"/>
      <c r="M957" s="126"/>
      <c r="N957" s="126"/>
      <c r="O957" s="126"/>
      <c r="P957" s="126"/>
      <c r="Q957" s="126"/>
      <c r="R957" s="126"/>
      <c r="S957" s="126"/>
      <c r="T957" s="126"/>
      <c r="U957" s="126"/>
      <c r="V957" s="126"/>
      <c r="W957" s="126"/>
      <c r="X957" s="126"/>
      <c r="Y957" s="126"/>
      <c r="Z957" s="126"/>
    </row>
    <row r="958" spans="1:26" ht="18" customHeight="1">
      <c r="A958" s="126"/>
      <c r="B958" s="126"/>
      <c r="C958" s="126"/>
      <c r="D958" s="126"/>
      <c r="E958" s="126"/>
      <c r="F958" s="126"/>
      <c r="G958" s="126"/>
      <c r="H958" s="126"/>
      <c r="I958" s="126"/>
      <c r="J958" s="127"/>
      <c r="K958" s="126"/>
      <c r="L958" s="126"/>
      <c r="M958" s="126"/>
      <c r="N958" s="126"/>
      <c r="O958" s="126"/>
      <c r="P958" s="126"/>
      <c r="Q958" s="126"/>
      <c r="R958" s="126"/>
      <c r="S958" s="126"/>
      <c r="T958" s="126"/>
      <c r="U958" s="126"/>
      <c r="V958" s="126"/>
      <c r="W958" s="126"/>
      <c r="X958" s="126"/>
      <c r="Y958" s="126"/>
      <c r="Z958" s="126"/>
    </row>
    <row r="959" spans="1:26" ht="18" customHeight="1">
      <c r="A959" s="126"/>
      <c r="B959" s="126"/>
      <c r="C959" s="126"/>
      <c r="D959" s="126"/>
      <c r="E959" s="126"/>
      <c r="F959" s="126"/>
      <c r="G959" s="126"/>
      <c r="H959" s="126"/>
      <c r="I959" s="126"/>
      <c r="J959" s="127"/>
      <c r="K959" s="126"/>
      <c r="L959" s="126"/>
      <c r="M959" s="126"/>
      <c r="N959" s="126"/>
      <c r="O959" s="126"/>
      <c r="P959" s="126"/>
      <c r="Q959" s="126"/>
      <c r="R959" s="126"/>
      <c r="S959" s="126"/>
      <c r="T959" s="126"/>
      <c r="U959" s="126"/>
      <c r="V959" s="126"/>
      <c r="W959" s="126"/>
      <c r="X959" s="126"/>
      <c r="Y959" s="126"/>
      <c r="Z959" s="126"/>
    </row>
    <row r="960" spans="1:26" ht="18" customHeight="1">
      <c r="A960" s="126"/>
      <c r="B960" s="126"/>
      <c r="C960" s="126"/>
      <c r="D960" s="126"/>
      <c r="E960" s="126"/>
      <c r="F960" s="126"/>
      <c r="G960" s="126"/>
      <c r="H960" s="126"/>
      <c r="I960" s="126"/>
      <c r="J960" s="127"/>
      <c r="K960" s="126"/>
      <c r="L960" s="126"/>
      <c r="M960" s="126"/>
      <c r="N960" s="126"/>
      <c r="O960" s="126"/>
      <c r="P960" s="126"/>
      <c r="Q960" s="126"/>
      <c r="R960" s="126"/>
      <c r="S960" s="126"/>
      <c r="T960" s="126"/>
      <c r="U960" s="126"/>
      <c r="V960" s="126"/>
      <c r="W960" s="126"/>
      <c r="X960" s="126"/>
      <c r="Y960" s="126"/>
      <c r="Z960" s="126"/>
    </row>
    <row r="961" spans="1:26" ht="18" customHeight="1">
      <c r="A961" s="126"/>
      <c r="B961" s="126"/>
      <c r="C961" s="126"/>
      <c r="D961" s="126"/>
      <c r="E961" s="126"/>
      <c r="F961" s="126"/>
      <c r="G961" s="126"/>
      <c r="H961" s="126"/>
      <c r="I961" s="126"/>
      <c r="J961" s="127"/>
      <c r="K961" s="126"/>
      <c r="L961" s="126"/>
      <c r="M961" s="126"/>
      <c r="N961" s="126"/>
      <c r="O961" s="126"/>
      <c r="P961" s="126"/>
      <c r="Q961" s="126"/>
      <c r="R961" s="126"/>
      <c r="S961" s="126"/>
      <c r="T961" s="126"/>
      <c r="U961" s="126"/>
      <c r="V961" s="126"/>
      <c r="W961" s="126"/>
      <c r="X961" s="126"/>
      <c r="Y961" s="126"/>
      <c r="Z961" s="126"/>
    </row>
    <row r="962" spans="1:26" ht="18" customHeight="1">
      <c r="A962" s="126"/>
      <c r="B962" s="126"/>
      <c r="C962" s="126"/>
      <c r="D962" s="126"/>
      <c r="E962" s="126"/>
      <c r="F962" s="126"/>
      <c r="G962" s="126"/>
      <c r="H962" s="126"/>
      <c r="I962" s="126"/>
      <c r="J962" s="127"/>
      <c r="K962" s="126"/>
      <c r="L962" s="126"/>
      <c r="M962" s="126"/>
      <c r="N962" s="126"/>
      <c r="O962" s="126"/>
      <c r="P962" s="126"/>
      <c r="Q962" s="126"/>
      <c r="R962" s="126"/>
      <c r="S962" s="126"/>
      <c r="T962" s="126"/>
      <c r="U962" s="126"/>
      <c r="V962" s="126"/>
      <c r="W962" s="126"/>
      <c r="X962" s="126"/>
      <c r="Y962" s="126"/>
      <c r="Z962" s="126"/>
    </row>
    <row r="963" spans="1:26" ht="18" customHeight="1">
      <c r="A963" s="126"/>
      <c r="B963" s="126"/>
      <c r="C963" s="126"/>
      <c r="D963" s="126"/>
      <c r="E963" s="126"/>
      <c r="F963" s="126"/>
      <c r="G963" s="126"/>
      <c r="H963" s="126"/>
      <c r="I963" s="126"/>
      <c r="J963" s="127"/>
      <c r="K963" s="126"/>
      <c r="L963" s="126"/>
      <c r="M963" s="126"/>
      <c r="N963" s="126"/>
      <c r="O963" s="126"/>
      <c r="P963" s="126"/>
      <c r="Q963" s="126"/>
      <c r="R963" s="126"/>
      <c r="S963" s="126"/>
      <c r="T963" s="126"/>
      <c r="U963" s="126"/>
      <c r="V963" s="126"/>
      <c r="W963" s="126"/>
      <c r="X963" s="126"/>
      <c r="Y963" s="126"/>
      <c r="Z963" s="126"/>
    </row>
    <row r="964" spans="1:26" ht="18" customHeight="1">
      <c r="A964" s="126"/>
      <c r="B964" s="126"/>
      <c r="C964" s="126"/>
      <c r="D964" s="126"/>
      <c r="E964" s="126"/>
      <c r="F964" s="126"/>
      <c r="G964" s="126"/>
      <c r="H964" s="126"/>
      <c r="I964" s="126"/>
      <c r="J964" s="127"/>
      <c r="K964" s="126"/>
      <c r="L964" s="126"/>
      <c r="M964" s="126"/>
      <c r="N964" s="126"/>
      <c r="O964" s="126"/>
      <c r="P964" s="126"/>
      <c r="Q964" s="126"/>
      <c r="R964" s="126"/>
      <c r="S964" s="126"/>
      <c r="T964" s="126"/>
      <c r="U964" s="126"/>
      <c r="V964" s="126"/>
      <c r="W964" s="126"/>
      <c r="X964" s="126"/>
      <c r="Y964" s="126"/>
      <c r="Z964" s="126"/>
    </row>
    <row r="965" spans="1:26" ht="18" customHeight="1">
      <c r="A965" s="126"/>
      <c r="B965" s="126"/>
      <c r="C965" s="126"/>
      <c r="D965" s="126"/>
      <c r="E965" s="126"/>
      <c r="F965" s="126"/>
      <c r="G965" s="126"/>
      <c r="H965" s="126"/>
      <c r="I965" s="126"/>
      <c r="J965" s="127"/>
      <c r="K965" s="126"/>
      <c r="L965" s="126"/>
      <c r="M965" s="126"/>
      <c r="N965" s="126"/>
      <c r="O965" s="126"/>
      <c r="P965" s="126"/>
      <c r="Q965" s="126"/>
      <c r="R965" s="126"/>
      <c r="S965" s="126"/>
      <c r="T965" s="126"/>
      <c r="U965" s="126"/>
      <c r="V965" s="126"/>
      <c r="W965" s="126"/>
      <c r="X965" s="126"/>
      <c r="Y965" s="126"/>
      <c r="Z965" s="126"/>
    </row>
    <row r="966" spans="1:26" ht="18" customHeight="1">
      <c r="A966" s="126"/>
      <c r="B966" s="126"/>
      <c r="C966" s="126"/>
      <c r="D966" s="126"/>
      <c r="E966" s="126"/>
      <c r="F966" s="126"/>
      <c r="G966" s="126"/>
      <c r="H966" s="126"/>
      <c r="I966" s="126"/>
      <c r="J966" s="127"/>
      <c r="K966" s="126"/>
      <c r="L966" s="126"/>
      <c r="M966" s="126"/>
      <c r="N966" s="126"/>
      <c r="O966" s="126"/>
      <c r="P966" s="126"/>
      <c r="Q966" s="126"/>
      <c r="R966" s="126"/>
      <c r="S966" s="126"/>
      <c r="T966" s="126"/>
      <c r="U966" s="126"/>
      <c r="V966" s="126"/>
      <c r="W966" s="126"/>
      <c r="X966" s="126"/>
      <c r="Y966" s="126"/>
      <c r="Z966" s="126"/>
    </row>
    <row r="967" spans="1:26" ht="18" customHeight="1">
      <c r="A967" s="126"/>
      <c r="B967" s="126"/>
      <c r="C967" s="126"/>
      <c r="D967" s="126"/>
      <c r="E967" s="126"/>
      <c r="F967" s="126"/>
      <c r="G967" s="126"/>
      <c r="H967" s="126"/>
      <c r="I967" s="126"/>
      <c r="J967" s="127"/>
      <c r="K967" s="126"/>
      <c r="L967" s="126"/>
      <c r="M967" s="126"/>
      <c r="N967" s="126"/>
      <c r="O967" s="126"/>
      <c r="P967" s="126"/>
      <c r="Q967" s="126"/>
      <c r="R967" s="126"/>
      <c r="S967" s="126"/>
      <c r="T967" s="126"/>
      <c r="U967" s="126"/>
      <c r="V967" s="126"/>
      <c r="W967" s="126"/>
      <c r="X967" s="126"/>
      <c r="Y967" s="126"/>
      <c r="Z967" s="126"/>
    </row>
    <row r="968" spans="1:26" ht="18" customHeight="1">
      <c r="A968" s="126"/>
      <c r="B968" s="126"/>
      <c r="C968" s="126"/>
      <c r="D968" s="126"/>
      <c r="E968" s="126"/>
      <c r="F968" s="126"/>
      <c r="G968" s="126"/>
      <c r="H968" s="126"/>
      <c r="I968" s="126"/>
      <c r="J968" s="127"/>
      <c r="K968" s="126"/>
      <c r="L968" s="126"/>
      <c r="M968" s="126"/>
      <c r="N968" s="126"/>
      <c r="O968" s="126"/>
      <c r="P968" s="126"/>
      <c r="Q968" s="126"/>
      <c r="R968" s="126"/>
      <c r="S968" s="126"/>
      <c r="T968" s="126"/>
      <c r="U968" s="126"/>
      <c r="V968" s="126"/>
      <c r="W968" s="126"/>
      <c r="X968" s="126"/>
      <c r="Y968" s="126"/>
      <c r="Z968" s="126"/>
    </row>
    <row r="969" spans="1:26" ht="18" customHeight="1">
      <c r="A969" s="126"/>
      <c r="B969" s="126"/>
      <c r="C969" s="126"/>
      <c r="D969" s="126"/>
      <c r="E969" s="126"/>
      <c r="F969" s="126"/>
      <c r="G969" s="126"/>
      <c r="H969" s="126"/>
      <c r="I969" s="126"/>
      <c r="J969" s="127"/>
      <c r="K969" s="126"/>
      <c r="L969" s="126"/>
      <c r="M969" s="126"/>
      <c r="N969" s="126"/>
      <c r="O969" s="126"/>
      <c r="P969" s="126"/>
      <c r="Q969" s="126"/>
      <c r="R969" s="126"/>
      <c r="S969" s="126"/>
      <c r="T969" s="126"/>
      <c r="U969" s="126"/>
      <c r="V969" s="126"/>
      <c r="W969" s="126"/>
      <c r="X969" s="126"/>
      <c r="Y969" s="126"/>
      <c r="Z969" s="126"/>
    </row>
    <row r="970" spans="1:26" ht="18" customHeight="1">
      <c r="A970" s="126"/>
      <c r="B970" s="126"/>
      <c r="C970" s="126"/>
      <c r="D970" s="126"/>
      <c r="E970" s="126"/>
      <c r="F970" s="126"/>
      <c r="G970" s="126"/>
      <c r="H970" s="126"/>
      <c r="I970" s="126"/>
      <c r="J970" s="127"/>
      <c r="K970" s="126"/>
      <c r="L970" s="126"/>
      <c r="M970" s="126"/>
      <c r="N970" s="126"/>
      <c r="O970" s="126"/>
      <c r="P970" s="126"/>
      <c r="Q970" s="126"/>
      <c r="R970" s="126"/>
      <c r="S970" s="126"/>
      <c r="T970" s="126"/>
      <c r="U970" s="126"/>
      <c r="V970" s="126"/>
      <c r="W970" s="126"/>
      <c r="X970" s="126"/>
      <c r="Y970" s="126"/>
      <c r="Z970" s="126"/>
    </row>
    <row r="971" spans="1:26" ht="18" customHeight="1">
      <c r="A971" s="126"/>
      <c r="B971" s="126"/>
      <c r="C971" s="126"/>
      <c r="D971" s="126"/>
      <c r="E971" s="126"/>
      <c r="F971" s="126"/>
      <c r="G971" s="126"/>
      <c r="H971" s="126"/>
      <c r="I971" s="126"/>
      <c r="J971" s="127"/>
      <c r="K971" s="126"/>
      <c r="L971" s="126"/>
      <c r="M971" s="126"/>
      <c r="N971" s="126"/>
      <c r="O971" s="126"/>
      <c r="P971" s="126"/>
      <c r="Q971" s="126"/>
      <c r="R971" s="126"/>
      <c r="S971" s="126"/>
      <c r="T971" s="126"/>
      <c r="U971" s="126"/>
      <c r="V971" s="126"/>
      <c r="W971" s="126"/>
      <c r="X971" s="126"/>
      <c r="Y971" s="126"/>
      <c r="Z971" s="126"/>
    </row>
    <row r="972" spans="1:26" ht="18" customHeight="1">
      <c r="A972" s="126"/>
      <c r="B972" s="126"/>
      <c r="C972" s="126"/>
      <c r="D972" s="126"/>
      <c r="E972" s="126"/>
      <c r="F972" s="126"/>
      <c r="G972" s="126"/>
      <c r="H972" s="126"/>
      <c r="I972" s="126"/>
      <c r="J972" s="127"/>
      <c r="K972" s="126"/>
      <c r="L972" s="126"/>
      <c r="M972" s="126"/>
      <c r="N972" s="126"/>
      <c r="O972" s="126"/>
      <c r="P972" s="126"/>
      <c r="Q972" s="126"/>
      <c r="R972" s="126"/>
      <c r="S972" s="126"/>
      <c r="T972" s="126"/>
      <c r="U972" s="126"/>
      <c r="V972" s="126"/>
      <c r="W972" s="126"/>
      <c r="X972" s="126"/>
      <c r="Y972" s="126"/>
      <c r="Z972" s="126"/>
    </row>
    <row r="973" spans="1:26" ht="18" customHeight="1">
      <c r="A973" s="126"/>
      <c r="B973" s="126"/>
      <c r="C973" s="126"/>
      <c r="D973" s="126"/>
      <c r="E973" s="126"/>
      <c r="F973" s="126"/>
      <c r="G973" s="126"/>
      <c r="H973" s="126"/>
      <c r="I973" s="126"/>
      <c r="J973" s="127"/>
      <c r="K973" s="126"/>
      <c r="L973" s="126"/>
      <c r="M973" s="126"/>
      <c r="N973" s="126"/>
      <c r="O973" s="126"/>
      <c r="P973" s="126"/>
      <c r="Q973" s="126"/>
      <c r="R973" s="126"/>
      <c r="S973" s="126"/>
      <c r="T973" s="126"/>
      <c r="U973" s="126"/>
      <c r="V973" s="126"/>
      <c r="W973" s="126"/>
      <c r="X973" s="126"/>
      <c r="Y973" s="126"/>
      <c r="Z973" s="126"/>
    </row>
    <row r="974" spans="1:26" ht="18" customHeight="1">
      <c r="A974" s="126"/>
      <c r="B974" s="126"/>
      <c r="C974" s="126"/>
      <c r="D974" s="126"/>
      <c r="E974" s="126"/>
      <c r="F974" s="126"/>
      <c r="G974" s="126"/>
      <c r="H974" s="126"/>
      <c r="I974" s="126"/>
      <c r="J974" s="127"/>
      <c r="K974" s="126"/>
      <c r="L974" s="126"/>
      <c r="M974" s="126"/>
      <c r="N974" s="126"/>
      <c r="O974" s="126"/>
      <c r="P974" s="126"/>
      <c r="Q974" s="126"/>
      <c r="R974" s="126"/>
      <c r="S974" s="126"/>
      <c r="T974" s="126"/>
      <c r="U974" s="126"/>
      <c r="V974" s="126"/>
      <c r="W974" s="126"/>
      <c r="X974" s="126"/>
      <c r="Y974" s="126"/>
      <c r="Z974" s="126"/>
    </row>
    <row r="975" spans="1:26" ht="18" customHeight="1">
      <c r="A975" s="126"/>
      <c r="B975" s="126"/>
      <c r="C975" s="126"/>
      <c r="D975" s="126"/>
      <c r="E975" s="126"/>
      <c r="F975" s="126"/>
      <c r="G975" s="126"/>
      <c r="H975" s="126"/>
      <c r="I975" s="126"/>
      <c r="J975" s="127"/>
      <c r="K975" s="126"/>
      <c r="L975" s="126"/>
      <c r="M975" s="126"/>
      <c r="N975" s="126"/>
      <c r="O975" s="126"/>
      <c r="P975" s="126"/>
      <c r="Q975" s="126"/>
      <c r="R975" s="126"/>
      <c r="S975" s="126"/>
      <c r="T975" s="126"/>
      <c r="U975" s="126"/>
      <c r="V975" s="126"/>
      <c r="W975" s="126"/>
      <c r="X975" s="126"/>
      <c r="Y975" s="126"/>
      <c r="Z975" s="126"/>
    </row>
    <row r="976" spans="1:26" ht="18" customHeight="1">
      <c r="A976" s="126"/>
      <c r="B976" s="126"/>
      <c r="C976" s="126"/>
      <c r="D976" s="126"/>
      <c r="E976" s="126"/>
      <c r="F976" s="126"/>
      <c r="G976" s="126"/>
      <c r="H976" s="126"/>
      <c r="I976" s="126"/>
      <c r="J976" s="127"/>
      <c r="K976" s="126"/>
      <c r="L976" s="126"/>
      <c r="M976" s="126"/>
      <c r="N976" s="126"/>
      <c r="O976" s="126"/>
      <c r="P976" s="126"/>
      <c r="Q976" s="126"/>
      <c r="R976" s="126"/>
      <c r="S976" s="126"/>
      <c r="T976" s="126"/>
      <c r="U976" s="126"/>
      <c r="V976" s="126"/>
      <c r="W976" s="126"/>
      <c r="X976" s="126"/>
      <c r="Y976" s="126"/>
      <c r="Z976" s="126"/>
    </row>
    <row r="977" spans="1:26" ht="18" customHeight="1">
      <c r="A977" s="126"/>
      <c r="B977" s="126"/>
      <c r="C977" s="126"/>
      <c r="D977" s="126"/>
      <c r="E977" s="126"/>
      <c r="F977" s="126"/>
      <c r="G977" s="126"/>
      <c r="H977" s="126"/>
      <c r="I977" s="126"/>
      <c r="J977" s="127"/>
      <c r="K977" s="126"/>
      <c r="L977" s="126"/>
      <c r="M977" s="126"/>
      <c r="N977" s="126"/>
      <c r="O977" s="126"/>
      <c r="P977" s="126"/>
      <c r="Q977" s="126"/>
      <c r="R977" s="126"/>
      <c r="S977" s="126"/>
      <c r="T977" s="126"/>
      <c r="U977" s="126"/>
      <c r="V977" s="126"/>
      <c r="W977" s="126"/>
      <c r="X977" s="126"/>
      <c r="Y977" s="126"/>
      <c r="Z977" s="126"/>
    </row>
    <row r="978" spans="1:26" ht="18" customHeight="1">
      <c r="A978" s="126"/>
      <c r="B978" s="126"/>
      <c r="C978" s="126"/>
      <c r="D978" s="126"/>
      <c r="E978" s="126"/>
      <c r="F978" s="126"/>
      <c r="G978" s="126"/>
      <c r="H978" s="126"/>
      <c r="I978" s="126"/>
      <c r="J978" s="127"/>
      <c r="K978" s="126"/>
      <c r="L978" s="126"/>
      <c r="M978" s="126"/>
      <c r="N978" s="126"/>
      <c r="O978" s="126"/>
      <c r="P978" s="126"/>
      <c r="Q978" s="126"/>
      <c r="R978" s="126"/>
      <c r="S978" s="126"/>
      <c r="T978" s="126"/>
      <c r="U978" s="126"/>
      <c r="V978" s="126"/>
      <c r="W978" s="126"/>
      <c r="X978" s="126"/>
      <c r="Y978" s="126"/>
      <c r="Z978" s="126"/>
    </row>
    <row r="979" spans="1:26" ht="18" customHeight="1">
      <c r="A979" s="126"/>
      <c r="B979" s="126"/>
      <c r="C979" s="126"/>
      <c r="D979" s="126"/>
      <c r="E979" s="126"/>
      <c r="F979" s="126"/>
      <c r="G979" s="126"/>
      <c r="H979" s="126"/>
      <c r="I979" s="126"/>
      <c r="J979" s="127"/>
      <c r="K979" s="126"/>
      <c r="L979" s="126"/>
      <c r="M979" s="126"/>
      <c r="N979" s="126"/>
      <c r="O979" s="126"/>
      <c r="P979" s="126"/>
      <c r="Q979" s="126"/>
      <c r="R979" s="126"/>
      <c r="S979" s="126"/>
      <c r="T979" s="126"/>
      <c r="U979" s="126"/>
      <c r="V979" s="126"/>
      <c r="W979" s="126"/>
      <c r="X979" s="126"/>
      <c r="Y979" s="126"/>
      <c r="Z979" s="126"/>
    </row>
    <row r="980" spans="1:26" ht="18" customHeight="1">
      <c r="A980" s="126"/>
      <c r="B980" s="126"/>
      <c r="C980" s="126"/>
      <c r="D980" s="126"/>
      <c r="E980" s="126"/>
      <c r="F980" s="126"/>
      <c r="G980" s="126"/>
      <c r="H980" s="126"/>
      <c r="I980" s="126"/>
      <c r="J980" s="127"/>
      <c r="K980" s="126"/>
      <c r="L980" s="126"/>
      <c r="M980" s="126"/>
      <c r="N980" s="126"/>
      <c r="O980" s="126"/>
      <c r="P980" s="126"/>
      <c r="Q980" s="126"/>
      <c r="R980" s="126"/>
      <c r="S980" s="126"/>
      <c r="T980" s="126"/>
      <c r="U980" s="126"/>
      <c r="V980" s="126"/>
      <c r="W980" s="126"/>
      <c r="X980" s="126"/>
      <c r="Y980" s="126"/>
      <c r="Z980" s="126"/>
    </row>
    <row r="981" spans="1:26" ht="18" customHeight="1">
      <c r="A981" s="126"/>
      <c r="B981" s="126"/>
      <c r="C981" s="126"/>
      <c r="D981" s="126"/>
      <c r="E981" s="126"/>
      <c r="F981" s="126"/>
      <c r="G981" s="126"/>
      <c r="H981" s="126"/>
      <c r="I981" s="126"/>
      <c r="J981" s="127"/>
      <c r="K981" s="126"/>
      <c r="L981" s="126"/>
      <c r="M981" s="126"/>
      <c r="N981" s="126"/>
      <c r="O981" s="126"/>
      <c r="P981" s="126"/>
      <c r="Q981" s="126"/>
      <c r="R981" s="126"/>
      <c r="S981" s="126"/>
      <c r="T981" s="126"/>
      <c r="U981" s="126"/>
      <c r="V981" s="126"/>
      <c r="W981" s="126"/>
      <c r="X981" s="126"/>
      <c r="Y981" s="126"/>
      <c r="Z981" s="126"/>
    </row>
    <row r="982" spans="1:26" ht="18" customHeight="1">
      <c r="A982" s="126"/>
      <c r="B982" s="126"/>
      <c r="C982" s="126"/>
      <c r="D982" s="126"/>
      <c r="E982" s="126"/>
      <c r="F982" s="126"/>
      <c r="G982" s="126"/>
      <c r="H982" s="126"/>
      <c r="I982" s="126"/>
      <c r="J982" s="127"/>
      <c r="K982" s="126"/>
      <c r="L982" s="126"/>
      <c r="M982" s="126"/>
      <c r="N982" s="126"/>
      <c r="O982" s="126"/>
      <c r="P982" s="126"/>
      <c r="Q982" s="126"/>
      <c r="R982" s="126"/>
      <c r="S982" s="126"/>
      <c r="T982" s="126"/>
      <c r="U982" s="126"/>
      <c r="V982" s="126"/>
      <c r="W982" s="126"/>
      <c r="X982" s="126"/>
      <c r="Y982" s="126"/>
      <c r="Z982" s="126"/>
    </row>
    <row r="983" spans="1:26" ht="18" customHeight="1">
      <c r="A983" s="126"/>
      <c r="B983" s="126"/>
      <c r="C983" s="126"/>
      <c r="D983" s="126"/>
      <c r="E983" s="126"/>
      <c r="F983" s="126"/>
      <c r="G983" s="126"/>
      <c r="H983" s="126"/>
      <c r="I983" s="126"/>
      <c r="J983" s="127"/>
      <c r="K983" s="126"/>
      <c r="L983" s="126"/>
      <c r="M983" s="126"/>
      <c r="N983" s="126"/>
      <c r="O983" s="126"/>
      <c r="P983" s="126"/>
      <c r="Q983" s="126"/>
      <c r="R983" s="126"/>
      <c r="S983" s="126"/>
      <c r="T983" s="126"/>
      <c r="U983" s="126"/>
      <c r="V983" s="126"/>
      <c r="W983" s="126"/>
      <c r="X983" s="126"/>
      <c r="Y983" s="126"/>
      <c r="Z983" s="126"/>
    </row>
    <row r="984" spans="1:26" ht="18" customHeight="1">
      <c r="A984" s="126"/>
      <c r="B984" s="126"/>
      <c r="C984" s="126"/>
      <c r="D984" s="126"/>
      <c r="E984" s="126"/>
      <c r="F984" s="126"/>
      <c r="G984" s="126"/>
      <c r="H984" s="126"/>
      <c r="I984" s="126"/>
      <c r="J984" s="127"/>
      <c r="K984" s="126"/>
      <c r="L984" s="126"/>
      <c r="M984" s="126"/>
      <c r="N984" s="126"/>
      <c r="O984" s="126"/>
      <c r="P984" s="126"/>
      <c r="Q984" s="126"/>
      <c r="R984" s="126"/>
      <c r="S984" s="126"/>
      <c r="T984" s="126"/>
      <c r="U984" s="126"/>
      <c r="V984" s="126"/>
      <c r="W984" s="126"/>
      <c r="X984" s="126"/>
      <c r="Y984" s="126"/>
      <c r="Z984" s="126"/>
    </row>
    <row r="985" spans="1:26" ht="18" customHeight="1">
      <c r="A985" s="126"/>
      <c r="B985" s="126"/>
      <c r="C985" s="126"/>
      <c r="D985" s="126"/>
      <c r="E985" s="126"/>
      <c r="F985" s="126"/>
      <c r="G985" s="126"/>
      <c r="H985" s="126"/>
      <c r="I985" s="126"/>
      <c r="J985" s="127"/>
      <c r="K985" s="126"/>
      <c r="L985" s="126"/>
      <c r="M985" s="126"/>
      <c r="N985" s="126"/>
      <c r="O985" s="126"/>
      <c r="P985" s="126"/>
      <c r="Q985" s="126"/>
      <c r="R985" s="126"/>
      <c r="S985" s="126"/>
      <c r="T985" s="126"/>
      <c r="U985" s="126"/>
      <c r="V985" s="126"/>
      <c r="W985" s="126"/>
      <c r="X985" s="126"/>
      <c r="Y985" s="126"/>
      <c r="Z985" s="126"/>
    </row>
    <row r="986" spans="1:26" ht="18" customHeight="1">
      <c r="A986" s="126"/>
      <c r="B986" s="126"/>
      <c r="C986" s="126"/>
      <c r="D986" s="126"/>
      <c r="E986" s="126"/>
      <c r="F986" s="126"/>
      <c r="G986" s="126"/>
      <c r="H986" s="126"/>
      <c r="I986" s="126"/>
      <c r="J986" s="127"/>
      <c r="K986" s="126"/>
      <c r="L986" s="126"/>
      <c r="M986" s="126"/>
      <c r="N986" s="126"/>
      <c r="O986" s="126"/>
      <c r="P986" s="126"/>
      <c r="Q986" s="126"/>
      <c r="R986" s="126"/>
      <c r="S986" s="126"/>
      <c r="T986" s="126"/>
      <c r="U986" s="126"/>
      <c r="V986" s="126"/>
      <c r="W986" s="126"/>
      <c r="X986" s="126"/>
      <c r="Y986" s="126"/>
      <c r="Z986" s="126"/>
    </row>
    <row r="987" spans="1:26" ht="18" customHeight="1">
      <c r="A987" s="126"/>
      <c r="B987" s="126"/>
      <c r="C987" s="126"/>
      <c r="D987" s="126"/>
      <c r="E987" s="126"/>
      <c r="F987" s="126"/>
      <c r="G987" s="126"/>
      <c r="H987" s="126"/>
      <c r="I987" s="126"/>
      <c r="J987" s="127"/>
      <c r="K987" s="126"/>
      <c r="L987" s="126"/>
      <c r="M987" s="126"/>
      <c r="N987" s="126"/>
      <c r="O987" s="126"/>
      <c r="P987" s="126"/>
      <c r="Q987" s="126"/>
      <c r="R987" s="126"/>
      <c r="S987" s="126"/>
      <c r="T987" s="126"/>
      <c r="U987" s="126"/>
      <c r="V987" s="126"/>
      <c r="W987" s="126"/>
      <c r="X987" s="126"/>
      <c r="Y987" s="126"/>
      <c r="Z987" s="126"/>
    </row>
    <row r="988" spans="1:26" ht="18" customHeight="1">
      <c r="A988" s="126"/>
      <c r="B988" s="126"/>
      <c r="C988" s="126"/>
      <c r="D988" s="126"/>
      <c r="E988" s="126"/>
      <c r="F988" s="126"/>
      <c r="G988" s="126"/>
      <c r="H988" s="126"/>
      <c r="I988" s="126"/>
      <c r="J988" s="127"/>
      <c r="K988" s="126"/>
      <c r="L988" s="126"/>
      <c r="M988" s="126"/>
      <c r="N988" s="126"/>
      <c r="O988" s="126"/>
      <c r="P988" s="126"/>
      <c r="Q988" s="126"/>
      <c r="R988" s="126"/>
      <c r="S988" s="126"/>
      <c r="T988" s="126"/>
      <c r="U988" s="126"/>
      <c r="V988" s="126"/>
      <c r="W988" s="126"/>
      <c r="X988" s="126"/>
      <c r="Y988" s="126"/>
      <c r="Z988" s="126"/>
    </row>
    <row r="989" spans="1:26" ht="18" customHeight="1">
      <c r="A989" s="126"/>
      <c r="B989" s="126"/>
      <c r="C989" s="126"/>
      <c r="D989" s="126"/>
      <c r="E989" s="126"/>
      <c r="F989" s="126"/>
      <c r="G989" s="126"/>
      <c r="H989" s="126"/>
      <c r="I989" s="126"/>
      <c r="J989" s="127"/>
      <c r="K989" s="126"/>
      <c r="L989" s="126"/>
      <c r="M989" s="126"/>
      <c r="N989" s="126"/>
      <c r="O989" s="126"/>
      <c r="P989" s="126"/>
      <c r="Q989" s="126"/>
      <c r="R989" s="126"/>
      <c r="S989" s="126"/>
      <c r="T989" s="126"/>
      <c r="U989" s="126"/>
      <c r="V989" s="126"/>
      <c r="W989" s="126"/>
      <c r="X989" s="126"/>
      <c r="Y989" s="126"/>
      <c r="Z989" s="126"/>
    </row>
    <row r="990" spans="1:26" ht="18" customHeight="1">
      <c r="A990" s="126"/>
      <c r="B990" s="126"/>
      <c r="C990" s="126"/>
      <c r="D990" s="126"/>
      <c r="E990" s="126"/>
      <c r="F990" s="126"/>
      <c r="G990" s="126"/>
      <c r="H990" s="126"/>
      <c r="I990" s="126"/>
      <c r="J990" s="127"/>
      <c r="K990" s="126"/>
      <c r="L990" s="126"/>
      <c r="M990" s="126"/>
      <c r="N990" s="126"/>
      <c r="O990" s="126"/>
      <c r="P990" s="126"/>
      <c r="Q990" s="126"/>
      <c r="R990" s="126"/>
      <c r="S990" s="126"/>
      <c r="T990" s="126"/>
      <c r="U990" s="126"/>
      <c r="V990" s="126"/>
      <c r="W990" s="126"/>
      <c r="X990" s="126"/>
      <c r="Y990" s="126"/>
      <c r="Z990" s="126"/>
    </row>
    <row r="991" spans="1:26" ht="18" customHeight="1">
      <c r="A991" s="126"/>
      <c r="B991" s="126"/>
      <c r="C991" s="126"/>
      <c r="D991" s="126"/>
      <c r="E991" s="126"/>
      <c r="F991" s="126"/>
      <c r="G991" s="126"/>
      <c r="H991" s="126"/>
      <c r="I991" s="126"/>
      <c r="J991" s="127"/>
      <c r="K991" s="126"/>
      <c r="L991" s="126"/>
      <c r="M991" s="126"/>
      <c r="N991" s="126"/>
      <c r="O991" s="126"/>
      <c r="P991" s="126"/>
      <c r="Q991" s="126"/>
      <c r="R991" s="126"/>
      <c r="S991" s="126"/>
      <c r="T991" s="126"/>
      <c r="U991" s="126"/>
      <c r="V991" s="126"/>
      <c r="W991" s="126"/>
      <c r="X991" s="126"/>
      <c r="Y991" s="126"/>
      <c r="Z991" s="126"/>
    </row>
    <row r="992" spans="1:26" ht="18" customHeight="1">
      <c r="A992" s="126"/>
      <c r="B992" s="126"/>
      <c r="C992" s="126"/>
      <c r="D992" s="126"/>
      <c r="E992" s="126"/>
      <c r="F992" s="126"/>
      <c r="G992" s="126"/>
      <c r="H992" s="126"/>
      <c r="I992" s="126"/>
      <c r="J992" s="127"/>
      <c r="K992" s="126"/>
      <c r="L992" s="126"/>
      <c r="M992" s="126"/>
      <c r="N992" s="126"/>
      <c r="O992" s="126"/>
      <c r="P992" s="126"/>
      <c r="Q992" s="126"/>
      <c r="R992" s="126"/>
      <c r="S992" s="126"/>
      <c r="T992" s="126"/>
      <c r="U992" s="126"/>
      <c r="V992" s="126"/>
      <c r="W992" s="126"/>
      <c r="X992" s="126"/>
      <c r="Y992" s="126"/>
      <c r="Z992" s="126"/>
    </row>
    <row r="993" spans="1:26" ht="18" customHeight="1">
      <c r="A993" s="126"/>
      <c r="B993" s="126"/>
      <c r="C993" s="126"/>
      <c r="D993" s="126"/>
      <c r="E993" s="126"/>
      <c r="F993" s="126"/>
      <c r="G993" s="126"/>
      <c r="H993" s="126"/>
      <c r="I993" s="126"/>
      <c r="J993" s="127"/>
      <c r="K993" s="126"/>
      <c r="L993" s="126"/>
      <c r="M993" s="126"/>
      <c r="N993" s="126"/>
      <c r="O993" s="126"/>
      <c r="P993" s="126"/>
      <c r="Q993" s="126"/>
      <c r="R993" s="126"/>
      <c r="S993" s="126"/>
      <c r="T993" s="126"/>
      <c r="U993" s="126"/>
      <c r="V993" s="126"/>
      <c r="W993" s="126"/>
      <c r="X993" s="126"/>
      <c r="Y993" s="126"/>
      <c r="Z993" s="126"/>
    </row>
    <row r="994" spans="1:26" ht="18" customHeight="1">
      <c r="A994" s="126"/>
      <c r="B994" s="126"/>
      <c r="C994" s="126"/>
      <c r="D994" s="126"/>
      <c r="E994" s="126"/>
      <c r="F994" s="126"/>
      <c r="G994" s="126"/>
      <c r="H994" s="126"/>
      <c r="I994" s="126"/>
      <c r="J994" s="127"/>
      <c r="K994" s="126"/>
      <c r="L994" s="126"/>
      <c r="M994" s="126"/>
      <c r="N994" s="126"/>
      <c r="O994" s="126"/>
      <c r="P994" s="126"/>
      <c r="Q994" s="126"/>
      <c r="R994" s="126"/>
      <c r="S994" s="126"/>
      <c r="T994" s="126"/>
      <c r="U994" s="126"/>
      <c r="V994" s="126"/>
      <c r="W994" s="126"/>
      <c r="X994" s="126"/>
      <c r="Y994" s="126"/>
      <c r="Z994" s="126"/>
    </row>
    <row r="995" spans="1:26" ht="18" customHeight="1">
      <c r="A995" s="126"/>
      <c r="B995" s="126"/>
      <c r="C995" s="126"/>
      <c r="D995" s="126"/>
      <c r="E995" s="126"/>
      <c r="F995" s="126"/>
      <c r="G995" s="126"/>
      <c r="H995" s="126"/>
      <c r="I995" s="126"/>
      <c r="J995" s="127"/>
      <c r="K995" s="126"/>
      <c r="L995" s="126"/>
      <c r="M995" s="126"/>
      <c r="N995" s="126"/>
      <c r="O995" s="126"/>
      <c r="P995" s="126"/>
      <c r="Q995" s="126"/>
      <c r="R995" s="126"/>
      <c r="S995" s="126"/>
      <c r="T995" s="126"/>
      <c r="U995" s="126"/>
      <c r="V995" s="126"/>
      <c r="W995" s="126"/>
      <c r="X995" s="126"/>
      <c r="Y995" s="126"/>
      <c r="Z995" s="126"/>
    </row>
    <row r="996" spans="1:26" ht="18" customHeight="1">
      <c r="A996" s="126"/>
      <c r="B996" s="126"/>
      <c r="C996" s="126"/>
      <c r="D996" s="126"/>
      <c r="E996" s="126"/>
      <c r="F996" s="126"/>
      <c r="G996" s="126"/>
      <c r="H996" s="126"/>
      <c r="I996" s="126"/>
      <c r="J996" s="127"/>
      <c r="K996" s="126"/>
      <c r="L996" s="126"/>
      <c r="M996" s="126"/>
      <c r="N996" s="126"/>
      <c r="O996" s="126"/>
      <c r="P996" s="126"/>
      <c r="Q996" s="126"/>
      <c r="R996" s="126"/>
      <c r="S996" s="126"/>
      <c r="T996" s="126"/>
      <c r="U996" s="126"/>
      <c r="V996" s="126"/>
      <c r="W996" s="126"/>
      <c r="X996" s="126"/>
      <c r="Y996" s="126"/>
      <c r="Z996" s="126"/>
    </row>
    <row r="997" spans="1:26" ht="18" customHeight="1">
      <c r="A997" s="126"/>
      <c r="B997" s="126"/>
      <c r="C997" s="126"/>
      <c r="D997" s="126"/>
      <c r="E997" s="126"/>
      <c r="F997" s="126"/>
      <c r="G997" s="126"/>
      <c r="H997" s="126"/>
      <c r="I997" s="126"/>
      <c r="J997" s="127"/>
      <c r="K997" s="126"/>
      <c r="L997" s="126"/>
      <c r="M997" s="126"/>
      <c r="N997" s="126"/>
      <c r="O997" s="126"/>
      <c r="P997" s="126"/>
      <c r="Q997" s="126"/>
      <c r="R997" s="126"/>
      <c r="S997" s="126"/>
      <c r="T997" s="126"/>
      <c r="U997" s="126"/>
      <c r="V997" s="126"/>
      <c r="W997" s="126"/>
      <c r="X997" s="126"/>
      <c r="Y997" s="126"/>
      <c r="Z997" s="126"/>
    </row>
    <row r="998" spans="1:26" ht="18" customHeight="1">
      <c r="A998" s="126"/>
      <c r="B998" s="126"/>
      <c r="C998" s="126"/>
      <c r="D998" s="126"/>
      <c r="E998" s="126"/>
      <c r="F998" s="126"/>
      <c r="G998" s="126"/>
      <c r="H998" s="126"/>
      <c r="I998" s="126"/>
      <c r="J998" s="127"/>
      <c r="K998" s="126"/>
      <c r="L998" s="126"/>
      <c r="M998" s="126"/>
      <c r="N998" s="126"/>
      <c r="O998" s="126"/>
      <c r="P998" s="126"/>
      <c r="Q998" s="126"/>
      <c r="R998" s="126"/>
      <c r="S998" s="126"/>
      <c r="T998" s="126"/>
      <c r="U998" s="126"/>
      <c r="V998" s="126"/>
      <c r="W998" s="126"/>
      <c r="X998" s="126"/>
      <c r="Y998" s="126"/>
      <c r="Z998" s="126"/>
    </row>
    <row r="999" spans="1:26" ht="18" customHeight="1">
      <c r="A999" s="126"/>
      <c r="B999" s="126"/>
      <c r="C999" s="126"/>
      <c r="D999" s="126"/>
      <c r="E999" s="126"/>
      <c r="F999" s="126"/>
      <c r="G999" s="126"/>
      <c r="H999" s="126"/>
      <c r="I999" s="126"/>
      <c r="J999" s="127"/>
      <c r="K999" s="126"/>
      <c r="L999" s="126"/>
      <c r="M999" s="126"/>
      <c r="N999" s="126"/>
      <c r="O999" s="126"/>
      <c r="P999" s="126"/>
      <c r="Q999" s="126"/>
      <c r="R999" s="126"/>
      <c r="S999" s="126"/>
      <c r="T999" s="126"/>
      <c r="U999" s="126"/>
      <c r="V999" s="126"/>
      <c r="W999" s="126"/>
      <c r="X999" s="126"/>
      <c r="Y999" s="126"/>
      <c r="Z999" s="126"/>
    </row>
    <row r="1000" spans="1:26" ht="18" customHeight="1">
      <c r="A1000" s="126"/>
      <c r="B1000" s="126"/>
      <c r="C1000" s="126"/>
      <c r="D1000" s="126"/>
      <c r="E1000" s="126"/>
      <c r="F1000" s="126"/>
      <c r="G1000" s="126"/>
      <c r="H1000" s="126"/>
      <c r="I1000" s="126"/>
      <c r="J1000" s="127"/>
      <c r="K1000" s="126"/>
      <c r="L1000" s="126"/>
      <c r="M1000" s="126"/>
      <c r="N1000" s="126"/>
      <c r="O1000" s="126"/>
      <c r="P1000" s="126"/>
      <c r="Q1000" s="126"/>
      <c r="R1000" s="126"/>
      <c r="S1000" s="126"/>
      <c r="T1000" s="126"/>
      <c r="U1000" s="126"/>
      <c r="V1000" s="126"/>
      <c r="W1000" s="126"/>
      <c r="X1000" s="126"/>
      <c r="Y1000" s="126"/>
      <c r="Z1000" s="126"/>
    </row>
  </sheetData>
  <mergeCells count="2">
    <mergeCell ref="A1:J1"/>
    <mergeCell ref="A13:J13"/>
  </mergeCells>
  <pageMargins left="0.2" right="0.2" top="0.52" bottom="0.75" header="0" footer="0"/>
  <pageSetup paperSize="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00"/>
  <sheetViews>
    <sheetView workbookViewId="0"/>
    <sheetView workbookViewId="1">
      <selection sqref="A1:C1"/>
    </sheetView>
  </sheetViews>
  <sheetFormatPr defaultColWidth="14.44140625" defaultRowHeight="15" customHeight="1"/>
  <cols>
    <col min="1" max="1" width="9.109375" customWidth="1"/>
    <col min="2" max="2" width="64.88671875" customWidth="1"/>
    <col min="3" max="3" width="20.88671875" customWidth="1"/>
    <col min="4" max="6" width="9.109375" customWidth="1"/>
    <col min="7" max="26" width="8.6640625" customWidth="1"/>
  </cols>
  <sheetData>
    <row r="1" spans="1:26" ht="28.5" customHeight="1">
      <c r="A1" s="788" t="s">
        <v>430</v>
      </c>
      <c r="B1" s="783"/>
      <c r="C1" s="783"/>
      <c r="D1" s="129"/>
      <c r="E1" s="129"/>
      <c r="F1" s="129"/>
      <c r="G1" s="129"/>
      <c r="H1" s="129"/>
      <c r="I1" s="129"/>
      <c r="J1" s="129"/>
      <c r="K1" s="129"/>
      <c r="L1" s="129"/>
      <c r="M1" s="129"/>
      <c r="N1" s="129"/>
      <c r="O1" s="129"/>
      <c r="P1" s="129"/>
      <c r="Q1" s="129"/>
      <c r="R1" s="129"/>
      <c r="S1" s="129"/>
      <c r="T1" s="129"/>
      <c r="U1" s="129"/>
      <c r="V1" s="129"/>
      <c r="W1" s="129"/>
      <c r="X1" s="129"/>
      <c r="Y1" s="129"/>
      <c r="Z1" s="129"/>
    </row>
    <row r="2" spans="1:26" ht="18" customHeight="1">
      <c r="A2" s="104"/>
      <c r="B2" s="126"/>
      <c r="C2" s="126"/>
      <c r="D2" s="126"/>
      <c r="E2" s="126"/>
      <c r="F2" s="126"/>
      <c r="G2" s="126"/>
      <c r="H2" s="126"/>
      <c r="I2" s="126"/>
      <c r="J2" s="126"/>
      <c r="K2" s="126"/>
      <c r="L2" s="126"/>
      <c r="M2" s="126"/>
      <c r="N2" s="126"/>
      <c r="O2" s="126"/>
      <c r="P2" s="126"/>
      <c r="Q2" s="126"/>
      <c r="R2" s="126"/>
      <c r="S2" s="126"/>
      <c r="T2" s="126"/>
      <c r="U2" s="126"/>
      <c r="V2" s="126"/>
      <c r="W2" s="126"/>
      <c r="X2" s="126"/>
      <c r="Y2" s="126"/>
      <c r="Z2" s="126"/>
    </row>
    <row r="3" spans="1:26" ht="60.75" customHeight="1">
      <c r="A3" s="130" t="s">
        <v>33</v>
      </c>
      <c r="B3" s="130" t="s">
        <v>137</v>
      </c>
      <c r="C3" s="131" t="s">
        <v>431</v>
      </c>
      <c r="D3" s="104"/>
      <c r="E3" s="104"/>
      <c r="F3" s="104"/>
      <c r="G3" s="104"/>
      <c r="H3" s="104"/>
      <c r="I3" s="104"/>
      <c r="J3" s="104"/>
      <c r="K3" s="104"/>
      <c r="L3" s="104"/>
      <c r="M3" s="104"/>
      <c r="N3" s="104"/>
      <c r="O3" s="104"/>
      <c r="P3" s="104"/>
      <c r="Q3" s="104"/>
      <c r="R3" s="104"/>
      <c r="S3" s="104"/>
      <c r="T3" s="104"/>
      <c r="U3" s="104"/>
      <c r="V3" s="104"/>
      <c r="W3" s="104"/>
      <c r="X3" s="104"/>
      <c r="Y3" s="104"/>
      <c r="Z3" s="104"/>
    </row>
    <row r="4" spans="1:26" ht="34.5" customHeight="1">
      <c r="A4" s="132"/>
      <c r="B4" s="132" t="s">
        <v>40</v>
      </c>
      <c r="C4" s="133">
        <f>+C5+C24+C27</f>
        <v>1785091</v>
      </c>
      <c r="D4" s="128"/>
      <c r="E4" s="128"/>
      <c r="F4" s="128"/>
      <c r="G4" s="128"/>
      <c r="H4" s="128"/>
      <c r="I4" s="128"/>
      <c r="J4" s="128"/>
      <c r="K4" s="128"/>
      <c r="L4" s="128"/>
      <c r="M4" s="128"/>
      <c r="N4" s="128"/>
      <c r="O4" s="128"/>
      <c r="P4" s="128"/>
      <c r="Q4" s="128"/>
      <c r="R4" s="128"/>
      <c r="S4" s="128"/>
      <c r="T4" s="128"/>
      <c r="U4" s="128"/>
      <c r="V4" s="128"/>
      <c r="W4" s="128"/>
      <c r="X4" s="128"/>
      <c r="Y4" s="128"/>
      <c r="Z4" s="128"/>
    </row>
    <row r="5" spans="1:26" ht="34.5" customHeight="1">
      <c r="A5" s="132"/>
      <c r="B5" s="134" t="s">
        <v>141</v>
      </c>
      <c r="C5" s="133">
        <f>+SUM(C6:C23)</f>
        <v>186811</v>
      </c>
      <c r="D5" s="128"/>
      <c r="E5" s="128"/>
      <c r="F5" s="128"/>
      <c r="G5" s="128"/>
      <c r="H5" s="128"/>
      <c r="I5" s="128"/>
      <c r="J5" s="128"/>
      <c r="K5" s="128"/>
      <c r="L5" s="128"/>
      <c r="M5" s="128"/>
      <c r="N5" s="128"/>
      <c r="O5" s="128"/>
      <c r="P5" s="128"/>
      <c r="Q5" s="128"/>
      <c r="R5" s="128"/>
      <c r="S5" s="128"/>
      <c r="T5" s="128"/>
      <c r="U5" s="128"/>
      <c r="V5" s="128"/>
      <c r="W5" s="128"/>
      <c r="X5" s="128"/>
      <c r="Y5" s="128"/>
      <c r="Z5" s="128"/>
    </row>
    <row r="6" spans="1:26" ht="18" customHeight="1">
      <c r="A6" s="130">
        <v>1</v>
      </c>
      <c r="B6" s="19" t="s">
        <v>144</v>
      </c>
      <c r="C6" s="21">
        <v>20000</v>
      </c>
      <c r="D6" s="126"/>
      <c r="E6" s="126"/>
      <c r="F6" s="126"/>
      <c r="G6" s="126"/>
      <c r="H6" s="126"/>
      <c r="I6" s="126"/>
      <c r="J6" s="126"/>
      <c r="K6" s="126"/>
      <c r="L6" s="126"/>
      <c r="M6" s="126"/>
      <c r="N6" s="126"/>
      <c r="O6" s="126"/>
      <c r="P6" s="126"/>
      <c r="Q6" s="126"/>
      <c r="R6" s="126"/>
      <c r="S6" s="126"/>
      <c r="T6" s="126"/>
      <c r="U6" s="126"/>
      <c r="V6" s="126"/>
      <c r="W6" s="126"/>
      <c r="X6" s="126"/>
      <c r="Y6" s="126"/>
      <c r="Z6" s="126"/>
    </row>
    <row r="7" spans="1:26" ht="18" customHeight="1">
      <c r="A7" s="130">
        <v>2</v>
      </c>
      <c r="B7" s="27" t="s">
        <v>146</v>
      </c>
      <c r="C7" s="21">
        <v>1799</v>
      </c>
      <c r="D7" s="126"/>
      <c r="E7" s="126"/>
      <c r="F7" s="126"/>
      <c r="G7" s="126"/>
      <c r="H7" s="126"/>
      <c r="I7" s="126"/>
      <c r="J7" s="126"/>
      <c r="K7" s="126"/>
      <c r="L7" s="126"/>
      <c r="M7" s="126"/>
      <c r="N7" s="126"/>
      <c r="O7" s="126"/>
      <c r="P7" s="126"/>
      <c r="Q7" s="126"/>
      <c r="R7" s="126"/>
      <c r="S7" s="126"/>
      <c r="T7" s="126"/>
      <c r="U7" s="126"/>
      <c r="V7" s="126"/>
      <c r="W7" s="126"/>
      <c r="X7" s="126"/>
      <c r="Y7" s="126"/>
      <c r="Z7" s="126"/>
    </row>
    <row r="8" spans="1:26" ht="18" customHeight="1">
      <c r="A8" s="130">
        <v>3</v>
      </c>
      <c r="B8" s="19" t="s">
        <v>147</v>
      </c>
      <c r="C8" s="21">
        <v>29850</v>
      </c>
      <c r="D8" s="126"/>
      <c r="E8" s="126"/>
      <c r="F8" s="126"/>
      <c r="G8" s="126"/>
      <c r="H8" s="126"/>
      <c r="I8" s="126"/>
      <c r="J8" s="126"/>
      <c r="K8" s="126"/>
      <c r="L8" s="126"/>
      <c r="M8" s="126"/>
      <c r="N8" s="126"/>
      <c r="O8" s="126"/>
      <c r="P8" s="126"/>
      <c r="Q8" s="126"/>
      <c r="R8" s="126"/>
      <c r="S8" s="126"/>
      <c r="T8" s="126"/>
      <c r="U8" s="126"/>
      <c r="V8" s="126"/>
      <c r="W8" s="126"/>
      <c r="X8" s="126"/>
      <c r="Y8" s="126"/>
      <c r="Z8" s="126"/>
    </row>
    <row r="9" spans="1:26" ht="18" customHeight="1">
      <c r="A9" s="130">
        <v>4</v>
      </c>
      <c r="B9" s="19" t="s">
        <v>148</v>
      </c>
      <c r="C9" s="21">
        <v>10000</v>
      </c>
      <c r="D9" s="126"/>
      <c r="E9" s="126"/>
      <c r="F9" s="126"/>
      <c r="G9" s="126"/>
      <c r="H9" s="126"/>
      <c r="I9" s="126"/>
      <c r="J9" s="126"/>
      <c r="K9" s="126"/>
      <c r="L9" s="126"/>
      <c r="M9" s="126"/>
      <c r="N9" s="126"/>
      <c r="O9" s="126"/>
      <c r="P9" s="126"/>
      <c r="Q9" s="126"/>
      <c r="R9" s="126"/>
      <c r="S9" s="126"/>
      <c r="T9" s="126"/>
      <c r="U9" s="126"/>
      <c r="V9" s="126"/>
      <c r="W9" s="126"/>
      <c r="X9" s="126"/>
      <c r="Y9" s="126"/>
      <c r="Z9" s="126"/>
    </row>
    <row r="10" spans="1:26" ht="18" customHeight="1">
      <c r="A10" s="130">
        <v>5</v>
      </c>
      <c r="B10" s="19" t="s">
        <v>149</v>
      </c>
      <c r="C10" s="21">
        <v>10000</v>
      </c>
      <c r="D10" s="126"/>
      <c r="E10" s="126"/>
      <c r="F10" s="126"/>
      <c r="G10" s="126"/>
      <c r="H10" s="126"/>
      <c r="I10" s="126"/>
      <c r="J10" s="126"/>
      <c r="K10" s="126"/>
      <c r="L10" s="126"/>
      <c r="M10" s="126"/>
      <c r="N10" s="126"/>
      <c r="O10" s="126"/>
      <c r="P10" s="126"/>
      <c r="Q10" s="126"/>
      <c r="R10" s="126"/>
      <c r="S10" s="126"/>
      <c r="T10" s="126"/>
      <c r="U10" s="126"/>
      <c r="V10" s="126"/>
      <c r="W10" s="126"/>
      <c r="X10" s="126"/>
      <c r="Y10" s="126"/>
      <c r="Z10" s="126"/>
    </row>
    <row r="11" spans="1:26" ht="18" customHeight="1">
      <c r="A11" s="130">
        <v>6</v>
      </c>
      <c r="B11" s="23" t="s">
        <v>150</v>
      </c>
      <c r="C11" s="21">
        <v>13000</v>
      </c>
      <c r="D11" s="126"/>
      <c r="E11" s="126"/>
      <c r="F11" s="126"/>
      <c r="G11" s="126"/>
      <c r="H11" s="126"/>
      <c r="I11" s="126"/>
      <c r="J11" s="126"/>
      <c r="K11" s="126"/>
      <c r="L11" s="126"/>
      <c r="M11" s="126"/>
      <c r="N11" s="126"/>
      <c r="O11" s="126"/>
      <c r="P11" s="126"/>
      <c r="Q11" s="126"/>
      <c r="R11" s="126"/>
      <c r="S11" s="126"/>
      <c r="T11" s="126"/>
      <c r="U11" s="126"/>
      <c r="V11" s="126"/>
      <c r="W11" s="126"/>
      <c r="X11" s="126"/>
      <c r="Y11" s="126"/>
      <c r="Z11" s="126"/>
    </row>
    <row r="12" spans="1:26" ht="18" customHeight="1">
      <c r="A12" s="130">
        <v>7</v>
      </c>
      <c r="B12" s="23" t="s">
        <v>151</v>
      </c>
      <c r="C12" s="21">
        <v>5000</v>
      </c>
      <c r="D12" s="126"/>
      <c r="E12" s="126"/>
      <c r="F12" s="126"/>
      <c r="G12" s="126"/>
      <c r="H12" s="126"/>
      <c r="I12" s="126"/>
      <c r="J12" s="126"/>
      <c r="K12" s="126"/>
      <c r="L12" s="126"/>
      <c r="M12" s="126"/>
      <c r="N12" s="126"/>
      <c r="O12" s="126"/>
      <c r="P12" s="126"/>
      <c r="Q12" s="126"/>
      <c r="R12" s="126"/>
      <c r="S12" s="126"/>
      <c r="T12" s="126"/>
      <c r="U12" s="126"/>
      <c r="V12" s="126"/>
      <c r="W12" s="126"/>
      <c r="X12" s="126"/>
      <c r="Y12" s="126"/>
      <c r="Z12" s="126"/>
    </row>
    <row r="13" spans="1:26" ht="18" customHeight="1">
      <c r="A13" s="130">
        <v>8</v>
      </c>
      <c r="B13" s="23" t="s">
        <v>152</v>
      </c>
      <c r="C13" s="21">
        <v>10000</v>
      </c>
      <c r="D13" s="126"/>
      <c r="E13" s="126"/>
      <c r="F13" s="126"/>
      <c r="G13" s="126"/>
      <c r="H13" s="126"/>
      <c r="I13" s="126"/>
      <c r="J13" s="126"/>
      <c r="K13" s="126"/>
      <c r="L13" s="126"/>
      <c r="M13" s="126"/>
      <c r="N13" s="126"/>
      <c r="O13" s="126"/>
      <c r="P13" s="126"/>
      <c r="Q13" s="126"/>
      <c r="R13" s="126"/>
      <c r="S13" s="126"/>
      <c r="T13" s="126"/>
      <c r="U13" s="126"/>
      <c r="V13" s="126"/>
      <c r="W13" s="126"/>
      <c r="X13" s="126"/>
      <c r="Y13" s="126"/>
      <c r="Z13" s="126"/>
    </row>
    <row r="14" spans="1:26" ht="27" customHeight="1">
      <c r="A14" s="130">
        <v>9</v>
      </c>
      <c r="B14" s="23" t="s">
        <v>154</v>
      </c>
      <c r="C14" s="21">
        <v>6000</v>
      </c>
      <c r="D14" s="126"/>
      <c r="E14" s="126"/>
      <c r="F14" s="126"/>
      <c r="G14" s="126"/>
      <c r="H14" s="126"/>
      <c r="I14" s="126"/>
      <c r="J14" s="126"/>
      <c r="K14" s="126"/>
      <c r="L14" s="126"/>
      <c r="M14" s="126"/>
      <c r="N14" s="126"/>
      <c r="O14" s="126"/>
      <c r="P14" s="126"/>
      <c r="Q14" s="126"/>
      <c r="R14" s="126"/>
      <c r="S14" s="126"/>
      <c r="T14" s="126"/>
      <c r="U14" s="126"/>
      <c r="V14" s="126"/>
      <c r="W14" s="126"/>
      <c r="X14" s="126"/>
      <c r="Y14" s="126"/>
      <c r="Z14" s="126"/>
    </row>
    <row r="15" spans="1:26" ht="18" customHeight="1">
      <c r="A15" s="130">
        <v>10</v>
      </c>
      <c r="B15" s="23" t="s">
        <v>365</v>
      </c>
      <c r="C15" s="21">
        <v>6000</v>
      </c>
      <c r="D15" s="126"/>
      <c r="E15" s="126"/>
      <c r="F15" s="126"/>
      <c r="G15" s="126"/>
      <c r="H15" s="126"/>
      <c r="I15" s="126"/>
      <c r="J15" s="126"/>
      <c r="K15" s="126"/>
      <c r="L15" s="126"/>
      <c r="M15" s="126"/>
      <c r="N15" s="126"/>
      <c r="O15" s="126"/>
      <c r="P15" s="126"/>
      <c r="Q15" s="126"/>
      <c r="R15" s="126"/>
      <c r="S15" s="126"/>
      <c r="T15" s="126"/>
      <c r="U15" s="126"/>
      <c r="V15" s="126"/>
      <c r="W15" s="126"/>
      <c r="X15" s="126"/>
      <c r="Y15" s="126"/>
      <c r="Z15" s="126"/>
    </row>
    <row r="16" spans="1:26" ht="18" customHeight="1">
      <c r="A16" s="130">
        <v>11</v>
      </c>
      <c r="B16" s="43" t="s">
        <v>156</v>
      </c>
      <c r="C16" s="21">
        <v>6000</v>
      </c>
      <c r="D16" s="126"/>
      <c r="E16" s="126"/>
      <c r="F16" s="126"/>
      <c r="G16" s="126"/>
      <c r="H16" s="126"/>
      <c r="I16" s="126"/>
      <c r="J16" s="126"/>
      <c r="K16" s="126"/>
      <c r="L16" s="126"/>
      <c r="M16" s="126"/>
      <c r="N16" s="126"/>
      <c r="O16" s="126"/>
      <c r="P16" s="126"/>
      <c r="Q16" s="126"/>
      <c r="R16" s="126"/>
      <c r="S16" s="126"/>
      <c r="T16" s="126"/>
      <c r="U16" s="126"/>
      <c r="V16" s="126"/>
      <c r="W16" s="126"/>
      <c r="X16" s="126"/>
      <c r="Y16" s="126"/>
      <c r="Z16" s="126"/>
    </row>
    <row r="17" spans="1:26" ht="18" customHeight="1">
      <c r="A17" s="130">
        <v>12</v>
      </c>
      <c r="B17" s="19" t="s">
        <v>157</v>
      </c>
      <c r="C17" s="21">
        <v>40000</v>
      </c>
      <c r="D17" s="126"/>
      <c r="E17" s="126"/>
      <c r="F17" s="126"/>
      <c r="G17" s="126"/>
      <c r="H17" s="126"/>
      <c r="I17" s="126"/>
      <c r="J17" s="126"/>
      <c r="K17" s="126"/>
      <c r="L17" s="126"/>
      <c r="M17" s="126"/>
      <c r="N17" s="126"/>
      <c r="O17" s="126"/>
      <c r="P17" s="126"/>
      <c r="Q17" s="126"/>
      <c r="R17" s="126"/>
      <c r="S17" s="126"/>
      <c r="T17" s="126"/>
      <c r="U17" s="126"/>
      <c r="V17" s="126"/>
      <c r="W17" s="126"/>
      <c r="X17" s="126"/>
      <c r="Y17" s="126"/>
      <c r="Z17" s="126"/>
    </row>
    <row r="18" spans="1:26" ht="18" customHeight="1">
      <c r="A18" s="130">
        <v>13</v>
      </c>
      <c r="B18" s="19" t="s">
        <v>158</v>
      </c>
      <c r="C18" s="21">
        <v>2584</v>
      </c>
      <c r="D18" s="126"/>
      <c r="E18" s="126"/>
      <c r="F18" s="126"/>
      <c r="G18" s="126"/>
      <c r="H18" s="126"/>
      <c r="I18" s="126"/>
      <c r="J18" s="126"/>
      <c r="K18" s="126"/>
      <c r="L18" s="126"/>
      <c r="M18" s="126"/>
      <c r="N18" s="126"/>
      <c r="O18" s="126"/>
      <c r="P18" s="126"/>
      <c r="Q18" s="126"/>
      <c r="R18" s="126"/>
      <c r="S18" s="126"/>
      <c r="T18" s="126"/>
      <c r="U18" s="126"/>
      <c r="V18" s="126"/>
      <c r="W18" s="126"/>
      <c r="X18" s="126"/>
      <c r="Y18" s="126"/>
      <c r="Z18" s="126"/>
    </row>
    <row r="19" spans="1:26" ht="18" customHeight="1">
      <c r="A19" s="130">
        <v>14</v>
      </c>
      <c r="B19" s="26" t="s">
        <v>159</v>
      </c>
      <c r="C19" s="21">
        <v>9947</v>
      </c>
      <c r="D19" s="126"/>
      <c r="E19" s="126"/>
      <c r="F19" s="126"/>
      <c r="G19" s="126"/>
      <c r="H19" s="126"/>
      <c r="I19" s="126"/>
      <c r="J19" s="126"/>
      <c r="K19" s="126"/>
      <c r="L19" s="126"/>
      <c r="M19" s="126"/>
      <c r="N19" s="126"/>
      <c r="O19" s="126"/>
      <c r="P19" s="126"/>
      <c r="Q19" s="126"/>
      <c r="R19" s="126"/>
      <c r="S19" s="126"/>
      <c r="T19" s="126"/>
      <c r="U19" s="126"/>
      <c r="V19" s="126"/>
      <c r="W19" s="126"/>
      <c r="X19" s="126"/>
      <c r="Y19" s="126"/>
      <c r="Z19" s="126"/>
    </row>
    <row r="20" spans="1:26" ht="18" customHeight="1">
      <c r="A20" s="130">
        <v>15</v>
      </c>
      <c r="B20" s="19" t="s">
        <v>160</v>
      </c>
      <c r="C20" s="21">
        <v>100</v>
      </c>
      <c r="D20" s="126"/>
      <c r="E20" s="126"/>
      <c r="F20" s="126"/>
      <c r="G20" s="126"/>
      <c r="H20" s="126"/>
      <c r="I20" s="126"/>
      <c r="J20" s="126"/>
      <c r="K20" s="126"/>
      <c r="L20" s="126"/>
      <c r="M20" s="126"/>
      <c r="N20" s="126"/>
      <c r="O20" s="126"/>
      <c r="P20" s="126"/>
      <c r="Q20" s="126"/>
      <c r="R20" s="126"/>
      <c r="S20" s="126"/>
      <c r="T20" s="126"/>
      <c r="U20" s="126"/>
      <c r="V20" s="126"/>
      <c r="W20" s="126"/>
      <c r="X20" s="126"/>
      <c r="Y20" s="126"/>
      <c r="Z20" s="126"/>
    </row>
    <row r="21" spans="1:26" ht="18" customHeight="1">
      <c r="A21" s="130">
        <v>16</v>
      </c>
      <c r="B21" s="26" t="s">
        <v>161</v>
      </c>
      <c r="C21" s="21">
        <v>1531</v>
      </c>
      <c r="D21" s="126"/>
      <c r="E21" s="126"/>
      <c r="F21" s="126"/>
      <c r="G21" s="126"/>
      <c r="H21" s="126"/>
      <c r="I21" s="126"/>
      <c r="J21" s="126"/>
      <c r="K21" s="126"/>
      <c r="L21" s="126"/>
      <c r="M21" s="126"/>
      <c r="N21" s="126"/>
      <c r="O21" s="126"/>
      <c r="P21" s="126"/>
      <c r="Q21" s="126"/>
      <c r="R21" s="126"/>
      <c r="S21" s="126"/>
      <c r="T21" s="126"/>
      <c r="U21" s="126"/>
      <c r="V21" s="126"/>
      <c r="W21" s="126"/>
      <c r="X21" s="126"/>
      <c r="Y21" s="126"/>
      <c r="Z21" s="126"/>
    </row>
    <row r="22" spans="1:26" ht="26.25" customHeight="1">
      <c r="A22" s="130">
        <v>18</v>
      </c>
      <c r="B22" s="26" t="s">
        <v>162</v>
      </c>
      <c r="C22" s="21">
        <v>5000</v>
      </c>
      <c r="D22" s="126"/>
      <c r="E22" s="126"/>
      <c r="F22" s="126"/>
      <c r="G22" s="126"/>
      <c r="H22" s="126"/>
      <c r="I22" s="126"/>
      <c r="J22" s="126"/>
      <c r="K22" s="126"/>
      <c r="L22" s="126"/>
      <c r="M22" s="126"/>
      <c r="N22" s="126"/>
      <c r="O22" s="126"/>
      <c r="P22" s="126"/>
      <c r="Q22" s="126"/>
      <c r="R22" s="126"/>
      <c r="S22" s="126"/>
      <c r="T22" s="126"/>
      <c r="U22" s="126"/>
      <c r="V22" s="126"/>
      <c r="W22" s="126"/>
      <c r="X22" s="126"/>
      <c r="Y22" s="126"/>
      <c r="Z22" s="126"/>
    </row>
    <row r="23" spans="1:26" ht="26.25" customHeight="1">
      <c r="A23" s="130">
        <v>19</v>
      </c>
      <c r="B23" s="26" t="s">
        <v>163</v>
      </c>
      <c r="C23" s="21">
        <v>10000</v>
      </c>
      <c r="D23" s="126"/>
      <c r="E23" s="126"/>
      <c r="F23" s="126"/>
      <c r="G23" s="126"/>
      <c r="H23" s="126"/>
      <c r="I23" s="126"/>
      <c r="J23" s="126"/>
      <c r="K23" s="126"/>
      <c r="L23" s="126"/>
      <c r="M23" s="126"/>
      <c r="N23" s="126"/>
      <c r="O23" s="126"/>
      <c r="P23" s="126"/>
      <c r="Q23" s="126"/>
      <c r="R23" s="126"/>
      <c r="S23" s="126"/>
      <c r="T23" s="126"/>
      <c r="U23" s="126"/>
      <c r="V23" s="126"/>
      <c r="W23" s="126"/>
      <c r="X23" s="126"/>
      <c r="Y23" s="126"/>
      <c r="Z23" s="126"/>
    </row>
    <row r="24" spans="1:26" ht="34.5" customHeight="1">
      <c r="A24" s="132"/>
      <c r="B24" s="134" t="s">
        <v>165</v>
      </c>
      <c r="C24" s="133">
        <f>+C25+C26</f>
        <v>12000</v>
      </c>
      <c r="D24" s="128"/>
      <c r="E24" s="128"/>
      <c r="F24" s="128"/>
      <c r="G24" s="128"/>
      <c r="H24" s="128"/>
      <c r="I24" s="128"/>
      <c r="J24" s="128"/>
      <c r="K24" s="128"/>
      <c r="L24" s="128"/>
      <c r="M24" s="128"/>
      <c r="N24" s="128"/>
      <c r="O24" s="128"/>
      <c r="P24" s="128"/>
      <c r="Q24" s="128"/>
      <c r="R24" s="128"/>
      <c r="S24" s="128"/>
      <c r="T24" s="128"/>
      <c r="U24" s="128"/>
      <c r="V24" s="128"/>
      <c r="W24" s="128"/>
      <c r="X24" s="128"/>
      <c r="Y24" s="128"/>
      <c r="Z24" s="128"/>
    </row>
    <row r="25" spans="1:26" ht="18" customHeight="1">
      <c r="A25" s="130">
        <v>20</v>
      </c>
      <c r="B25" s="23" t="s">
        <v>166</v>
      </c>
      <c r="C25" s="20">
        <v>6000</v>
      </c>
      <c r="D25" s="126"/>
      <c r="E25" s="126"/>
      <c r="F25" s="126"/>
      <c r="G25" s="126"/>
      <c r="H25" s="126"/>
      <c r="I25" s="126"/>
      <c r="J25" s="126"/>
      <c r="K25" s="126"/>
      <c r="L25" s="126"/>
      <c r="M25" s="126"/>
      <c r="N25" s="126"/>
      <c r="O25" s="126"/>
      <c r="P25" s="126"/>
      <c r="Q25" s="126"/>
      <c r="R25" s="126"/>
      <c r="S25" s="126"/>
      <c r="T25" s="126"/>
      <c r="U25" s="126"/>
      <c r="V25" s="126"/>
      <c r="W25" s="126"/>
      <c r="X25" s="126"/>
      <c r="Y25" s="126"/>
      <c r="Z25" s="126"/>
    </row>
    <row r="26" spans="1:26" ht="18" customHeight="1">
      <c r="A26" s="130">
        <v>21</v>
      </c>
      <c r="B26" s="43" t="s">
        <v>167</v>
      </c>
      <c r="C26" s="20">
        <v>6000</v>
      </c>
      <c r="D26" s="126"/>
      <c r="E26" s="126"/>
      <c r="F26" s="126"/>
      <c r="G26" s="126"/>
      <c r="H26" s="126"/>
      <c r="I26" s="126"/>
      <c r="J26" s="126"/>
      <c r="K26" s="126"/>
      <c r="L26" s="126"/>
      <c r="M26" s="126"/>
      <c r="N26" s="126"/>
      <c r="O26" s="126"/>
      <c r="P26" s="126"/>
      <c r="Q26" s="126"/>
      <c r="R26" s="126"/>
      <c r="S26" s="126"/>
      <c r="T26" s="126"/>
      <c r="U26" s="126"/>
      <c r="V26" s="126"/>
      <c r="W26" s="126"/>
      <c r="X26" s="126"/>
      <c r="Y26" s="126"/>
      <c r="Z26" s="126"/>
    </row>
    <row r="27" spans="1:26" ht="34.5" customHeight="1">
      <c r="A27" s="132"/>
      <c r="B27" s="134" t="s">
        <v>432</v>
      </c>
      <c r="C27" s="133">
        <f>+SUM(C28:C40)</f>
        <v>1586280</v>
      </c>
      <c r="D27" s="128"/>
      <c r="E27" s="128"/>
      <c r="F27" s="128"/>
      <c r="G27" s="128"/>
      <c r="H27" s="128"/>
      <c r="I27" s="128"/>
      <c r="J27" s="128"/>
      <c r="K27" s="128"/>
      <c r="L27" s="128"/>
      <c r="M27" s="128"/>
      <c r="N27" s="128"/>
      <c r="O27" s="128"/>
      <c r="P27" s="128"/>
      <c r="Q27" s="128"/>
      <c r="R27" s="128"/>
      <c r="S27" s="128"/>
      <c r="T27" s="128"/>
      <c r="U27" s="128"/>
      <c r="V27" s="128"/>
      <c r="W27" s="128"/>
      <c r="X27" s="128"/>
      <c r="Y27" s="128"/>
      <c r="Z27" s="128"/>
    </row>
    <row r="28" spans="1:26" ht="18" customHeight="1">
      <c r="A28" s="130">
        <v>22</v>
      </c>
      <c r="B28" s="19" t="s">
        <v>169</v>
      </c>
      <c r="C28" s="21">
        <v>50000</v>
      </c>
      <c r="D28" s="126"/>
      <c r="E28" s="126"/>
      <c r="F28" s="126"/>
      <c r="G28" s="126"/>
      <c r="H28" s="126"/>
      <c r="I28" s="126"/>
      <c r="J28" s="126"/>
      <c r="K28" s="126"/>
      <c r="L28" s="126"/>
      <c r="M28" s="126"/>
      <c r="N28" s="126"/>
      <c r="O28" s="126"/>
      <c r="P28" s="126"/>
      <c r="Q28" s="126"/>
      <c r="R28" s="126"/>
      <c r="S28" s="126"/>
      <c r="T28" s="126"/>
      <c r="U28" s="126"/>
      <c r="V28" s="126"/>
      <c r="W28" s="126"/>
      <c r="X28" s="126"/>
      <c r="Y28" s="126"/>
      <c r="Z28" s="126"/>
    </row>
    <row r="29" spans="1:26" ht="18" customHeight="1">
      <c r="A29" s="130">
        <v>23</v>
      </c>
      <c r="B29" s="135" t="s">
        <v>173</v>
      </c>
      <c r="C29" s="136">
        <v>20000</v>
      </c>
      <c r="D29" s="126"/>
      <c r="E29" s="126"/>
      <c r="F29" s="126"/>
      <c r="G29" s="126"/>
      <c r="H29" s="126"/>
      <c r="I29" s="126"/>
      <c r="J29" s="126"/>
      <c r="K29" s="126"/>
      <c r="L29" s="126"/>
      <c r="M29" s="126"/>
      <c r="N29" s="126"/>
      <c r="O29" s="126"/>
      <c r="P29" s="126"/>
      <c r="Q29" s="126"/>
      <c r="R29" s="126"/>
      <c r="S29" s="126"/>
      <c r="T29" s="126"/>
      <c r="U29" s="126"/>
      <c r="V29" s="126"/>
      <c r="W29" s="126"/>
      <c r="X29" s="126"/>
      <c r="Y29" s="126"/>
      <c r="Z29" s="126"/>
    </row>
    <row r="30" spans="1:26" ht="18" customHeight="1">
      <c r="A30" s="130">
        <v>24</v>
      </c>
      <c r="B30" s="26" t="s">
        <v>174</v>
      </c>
      <c r="C30" s="21">
        <v>23000</v>
      </c>
      <c r="D30" s="126"/>
      <c r="E30" s="126"/>
      <c r="F30" s="126"/>
      <c r="G30" s="126"/>
      <c r="H30" s="126"/>
      <c r="I30" s="126"/>
      <c r="J30" s="126"/>
      <c r="K30" s="126"/>
      <c r="L30" s="126"/>
      <c r="M30" s="126"/>
      <c r="N30" s="126"/>
      <c r="O30" s="126"/>
      <c r="P30" s="126"/>
      <c r="Q30" s="126"/>
      <c r="R30" s="126"/>
      <c r="S30" s="126"/>
      <c r="T30" s="126"/>
      <c r="U30" s="126"/>
      <c r="V30" s="126"/>
      <c r="W30" s="126"/>
      <c r="X30" s="126"/>
      <c r="Y30" s="126"/>
      <c r="Z30" s="126"/>
    </row>
    <row r="31" spans="1:26" ht="18" customHeight="1">
      <c r="A31" s="130">
        <v>25</v>
      </c>
      <c r="B31" s="137" t="s">
        <v>175</v>
      </c>
      <c r="C31" s="136">
        <v>20000</v>
      </c>
      <c r="D31" s="126"/>
      <c r="E31" s="126"/>
      <c r="F31" s="126"/>
      <c r="G31" s="126"/>
      <c r="H31" s="126"/>
      <c r="I31" s="126"/>
      <c r="J31" s="126"/>
      <c r="K31" s="126"/>
      <c r="L31" s="126"/>
      <c r="M31" s="126"/>
      <c r="N31" s="126"/>
      <c r="O31" s="126"/>
      <c r="P31" s="126"/>
      <c r="Q31" s="126"/>
      <c r="R31" s="126"/>
      <c r="S31" s="126"/>
      <c r="T31" s="126"/>
      <c r="U31" s="126"/>
      <c r="V31" s="126"/>
      <c r="W31" s="126"/>
      <c r="X31" s="126"/>
      <c r="Y31" s="126"/>
      <c r="Z31" s="126"/>
    </row>
    <row r="32" spans="1:26" ht="18" customHeight="1">
      <c r="A32" s="130">
        <v>26</v>
      </c>
      <c r="B32" s="135" t="s">
        <v>178</v>
      </c>
      <c r="C32" s="136">
        <v>30000</v>
      </c>
      <c r="D32" s="126"/>
      <c r="E32" s="126"/>
      <c r="F32" s="126"/>
      <c r="G32" s="126"/>
      <c r="H32" s="126"/>
      <c r="I32" s="126"/>
      <c r="J32" s="126"/>
      <c r="K32" s="126"/>
      <c r="L32" s="126"/>
      <c r="M32" s="126"/>
      <c r="N32" s="126"/>
      <c r="O32" s="126"/>
      <c r="P32" s="126"/>
      <c r="Q32" s="126"/>
      <c r="R32" s="126"/>
      <c r="S32" s="126"/>
      <c r="T32" s="126"/>
      <c r="U32" s="126"/>
      <c r="V32" s="126"/>
      <c r="W32" s="126"/>
      <c r="X32" s="126"/>
      <c r="Y32" s="126"/>
      <c r="Z32" s="126"/>
    </row>
    <row r="33" spans="1:26" ht="18" customHeight="1">
      <c r="A33" s="130">
        <v>27</v>
      </c>
      <c r="B33" s="135" t="s">
        <v>179</v>
      </c>
      <c r="C33" s="136">
        <v>20000</v>
      </c>
      <c r="D33" s="126"/>
      <c r="E33" s="126"/>
      <c r="F33" s="126"/>
      <c r="G33" s="126"/>
      <c r="H33" s="126"/>
      <c r="I33" s="126"/>
      <c r="J33" s="126"/>
      <c r="K33" s="126"/>
      <c r="L33" s="126"/>
      <c r="M33" s="126"/>
      <c r="N33" s="126"/>
      <c r="O33" s="126"/>
      <c r="P33" s="126"/>
      <c r="Q33" s="126"/>
      <c r="R33" s="126"/>
      <c r="S33" s="126"/>
      <c r="T33" s="126"/>
      <c r="U33" s="126"/>
      <c r="V33" s="126"/>
      <c r="W33" s="126"/>
      <c r="X33" s="126"/>
      <c r="Y33" s="126"/>
      <c r="Z33" s="126"/>
    </row>
    <row r="34" spans="1:26" ht="18" customHeight="1">
      <c r="A34" s="130">
        <v>28</v>
      </c>
      <c r="B34" s="135" t="s">
        <v>180</v>
      </c>
      <c r="C34" s="136">
        <v>20000</v>
      </c>
      <c r="D34" s="126"/>
      <c r="E34" s="126"/>
      <c r="F34" s="126"/>
      <c r="G34" s="126"/>
      <c r="H34" s="126"/>
      <c r="I34" s="126"/>
      <c r="J34" s="126"/>
      <c r="K34" s="126"/>
      <c r="L34" s="126"/>
      <c r="M34" s="126"/>
      <c r="N34" s="126"/>
      <c r="O34" s="126"/>
      <c r="P34" s="126"/>
      <c r="Q34" s="126"/>
      <c r="R34" s="126"/>
      <c r="S34" s="126"/>
      <c r="T34" s="126"/>
      <c r="U34" s="126"/>
      <c r="V34" s="126"/>
      <c r="W34" s="126"/>
      <c r="X34" s="126"/>
      <c r="Y34" s="126"/>
      <c r="Z34" s="126"/>
    </row>
    <row r="35" spans="1:26" ht="18" customHeight="1">
      <c r="A35" s="130">
        <v>29</v>
      </c>
      <c r="B35" s="137" t="s">
        <v>182</v>
      </c>
      <c r="C35" s="138">
        <v>291055</v>
      </c>
      <c r="D35" s="126"/>
      <c r="E35" s="126"/>
      <c r="F35" s="126"/>
      <c r="G35" s="126"/>
      <c r="H35" s="126"/>
      <c r="I35" s="126"/>
      <c r="J35" s="126"/>
      <c r="K35" s="126"/>
      <c r="L35" s="126"/>
      <c r="M35" s="126"/>
      <c r="N35" s="126"/>
      <c r="O35" s="126"/>
      <c r="P35" s="126"/>
      <c r="Q35" s="126"/>
      <c r="R35" s="126"/>
      <c r="S35" s="126"/>
      <c r="T35" s="126"/>
      <c r="U35" s="126"/>
      <c r="V35" s="126"/>
      <c r="W35" s="126"/>
      <c r="X35" s="126"/>
      <c r="Y35" s="126"/>
      <c r="Z35" s="126"/>
    </row>
    <row r="36" spans="1:26" ht="18" customHeight="1">
      <c r="A36" s="130">
        <v>30</v>
      </c>
      <c r="B36" s="19" t="s">
        <v>184</v>
      </c>
      <c r="C36" s="7">
        <v>274853</v>
      </c>
      <c r="D36" s="126"/>
      <c r="E36" s="126"/>
      <c r="F36" s="126"/>
      <c r="G36" s="126"/>
      <c r="H36" s="126"/>
      <c r="I36" s="126"/>
      <c r="J36" s="126"/>
      <c r="K36" s="126"/>
      <c r="L36" s="126"/>
      <c r="M36" s="126"/>
      <c r="N36" s="126"/>
      <c r="O36" s="126"/>
      <c r="P36" s="126"/>
      <c r="Q36" s="126"/>
      <c r="R36" s="126"/>
      <c r="S36" s="126"/>
      <c r="T36" s="126"/>
      <c r="U36" s="126"/>
      <c r="V36" s="126"/>
      <c r="W36" s="126"/>
      <c r="X36" s="126"/>
      <c r="Y36" s="126"/>
      <c r="Z36" s="126"/>
    </row>
    <row r="37" spans="1:26" ht="18" customHeight="1">
      <c r="A37" s="130">
        <v>31</v>
      </c>
      <c r="B37" s="137" t="s">
        <v>186</v>
      </c>
      <c r="C37" s="138">
        <v>150000</v>
      </c>
      <c r="D37" s="126"/>
      <c r="E37" s="126"/>
      <c r="F37" s="126"/>
      <c r="G37" s="126"/>
      <c r="H37" s="126"/>
      <c r="I37" s="126"/>
      <c r="J37" s="126"/>
      <c r="K37" s="126"/>
      <c r="L37" s="126"/>
      <c r="M37" s="126"/>
      <c r="N37" s="126"/>
      <c r="O37" s="126"/>
      <c r="P37" s="126"/>
      <c r="Q37" s="126"/>
      <c r="R37" s="126"/>
      <c r="S37" s="126"/>
      <c r="T37" s="126"/>
      <c r="U37" s="126"/>
      <c r="V37" s="126"/>
      <c r="W37" s="126"/>
      <c r="X37" s="126"/>
      <c r="Y37" s="126"/>
      <c r="Z37" s="126"/>
    </row>
    <row r="38" spans="1:26" ht="18" customHeight="1">
      <c r="A38" s="130">
        <v>32</v>
      </c>
      <c r="B38" s="137" t="s">
        <v>189</v>
      </c>
      <c r="C38" s="138">
        <v>373000</v>
      </c>
      <c r="D38" s="126"/>
      <c r="E38" s="126"/>
      <c r="F38" s="126"/>
      <c r="G38" s="126"/>
      <c r="H38" s="126"/>
      <c r="I38" s="126"/>
      <c r="J38" s="126"/>
      <c r="K38" s="126"/>
      <c r="L38" s="126"/>
      <c r="M38" s="126"/>
      <c r="N38" s="126"/>
      <c r="O38" s="126"/>
      <c r="P38" s="126"/>
      <c r="Q38" s="126"/>
      <c r="R38" s="126"/>
      <c r="S38" s="126"/>
      <c r="T38" s="126"/>
      <c r="U38" s="126"/>
      <c r="V38" s="126"/>
      <c r="W38" s="126"/>
      <c r="X38" s="126"/>
      <c r="Y38" s="126"/>
      <c r="Z38" s="126"/>
    </row>
    <row r="39" spans="1:26" ht="18" customHeight="1">
      <c r="A39" s="130">
        <v>33</v>
      </c>
      <c r="B39" s="19" t="s">
        <v>190</v>
      </c>
      <c r="C39" s="21">
        <v>214710</v>
      </c>
      <c r="D39" s="126"/>
      <c r="E39" s="126"/>
      <c r="F39" s="126"/>
      <c r="G39" s="126"/>
      <c r="H39" s="126"/>
      <c r="I39" s="126"/>
      <c r="J39" s="126"/>
      <c r="K39" s="126"/>
      <c r="L39" s="126"/>
      <c r="M39" s="126"/>
      <c r="N39" s="126"/>
      <c r="O39" s="126"/>
      <c r="P39" s="126"/>
      <c r="Q39" s="126"/>
      <c r="R39" s="126"/>
      <c r="S39" s="126"/>
      <c r="T39" s="126"/>
      <c r="U39" s="126"/>
      <c r="V39" s="126"/>
      <c r="W39" s="126"/>
      <c r="X39" s="126"/>
      <c r="Y39" s="126"/>
      <c r="Z39" s="126"/>
    </row>
    <row r="40" spans="1:26" ht="18" customHeight="1">
      <c r="A40" s="104"/>
      <c r="B40" s="72" t="s">
        <v>170</v>
      </c>
      <c r="C40" s="139">
        <v>99662</v>
      </c>
      <c r="D40" s="126"/>
      <c r="E40" s="126"/>
      <c r="F40" s="126"/>
      <c r="G40" s="126"/>
      <c r="H40" s="126"/>
      <c r="I40" s="126"/>
      <c r="J40" s="126"/>
      <c r="K40" s="126"/>
      <c r="L40" s="126"/>
      <c r="M40" s="126"/>
      <c r="N40" s="126"/>
      <c r="O40" s="126"/>
      <c r="P40" s="126"/>
      <c r="Q40" s="126"/>
      <c r="R40" s="126"/>
      <c r="S40" s="126"/>
      <c r="T40" s="126"/>
      <c r="U40" s="126"/>
      <c r="V40" s="126"/>
      <c r="W40" s="126"/>
      <c r="X40" s="126"/>
      <c r="Y40" s="126"/>
      <c r="Z40" s="126"/>
    </row>
    <row r="41" spans="1:26" ht="18" customHeight="1">
      <c r="A41" s="104"/>
      <c r="B41" s="126"/>
      <c r="C41" s="126"/>
      <c r="D41" s="126"/>
      <c r="E41" s="126"/>
      <c r="F41" s="126"/>
      <c r="G41" s="126"/>
      <c r="H41" s="126"/>
      <c r="I41" s="126"/>
      <c r="J41" s="126"/>
      <c r="K41" s="126"/>
      <c r="L41" s="126"/>
      <c r="M41" s="126"/>
      <c r="N41" s="126"/>
      <c r="O41" s="126"/>
      <c r="P41" s="126"/>
      <c r="Q41" s="126"/>
      <c r="R41" s="126"/>
      <c r="S41" s="126"/>
      <c r="T41" s="126"/>
      <c r="U41" s="126"/>
      <c r="V41" s="126"/>
      <c r="W41" s="126"/>
      <c r="X41" s="126"/>
      <c r="Y41" s="126"/>
      <c r="Z41" s="126"/>
    </row>
    <row r="42" spans="1:26" ht="18" customHeight="1">
      <c r="A42" s="104"/>
      <c r="B42" s="126"/>
      <c r="C42" s="126"/>
      <c r="D42" s="126"/>
      <c r="E42" s="126"/>
      <c r="F42" s="126"/>
      <c r="G42" s="126"/>
      <c r="H42" s="126"/>
      <c r="I42" s="126"/>
      <c r="J42" s="126"/>
      <c r="K42" s="126"/>
      <c r="L42" s="126"/>
      <c r="M42" s="126"/>
      <c r="N42" s="126"/>
      <c r="O42" s="126"/>
      <c r="P42" s="126"/>
      <c r="Q42" s="126"/>
      <c r="R42" s="126"/>
      <c r="S42" s="126"/>
      <c r="T42" s="126"/>
      <c r="U42" s="126"/>
      <c r="V42" s="126"/>
      <c r="W42" s="126"/>
      <c r="X42" s="126"/>
      <c r="Y42" s="126"/>
      <c r="Z42" s="126"/>
    </row>
    <row r="43" spans="1:26" ht="18" customHeight="1">
      <c r="A43" s="104"/>
      <c r="B43" s="126"/>
      <c r="C43" s="126"/>
      <c r="D43" s="126"/>
      <c r="E43" s="126"/>
      <c r="F43" s="126"/>
      <c r="G43" s="126"/>
      <c r="H43" s="126"/>
      <c r="I43" s="126"/>
      <c r="J43" s="126"/>
      <c r="K43" s="126"/>
      <c r="L43" s="126"/>
      <c r="M43" s="126"/>
      <c r="N43" s="126"/>
      <c r="O43" s="126"/>
      <c r="P43" s="126"/>
      <c r="Q43" s="126"/>
      <c r="R43" s="126"/>
      <c r="S43" s="126"/>
      <c r="T43" s="126"/>
      <c r="U43" s="126"/>
      <c r="V43" s="126"/>
      <c r="W43" s="126"/>
      <c r="X43" s="126"/>
      <c r="Y43" s="126"/>
      <c r="Z43" s="126"/>
    </row>
    <row r="44" spans="1:26" ht="18" customHeight="1">
      <c r="A44" s="104"/>
      <c r="B44" s="126"/>
      <c r="C44" s="126"/>
      <c r="D44" s="126"/>
      <c r="E44" s="126"/>
      <c r="F44" s="126"/>
      <c r="G44" s="126"/>
      <c r="H44" s="126"/>
      <c r="I44" s="126"/>
      <c r="J44" s="126"/>
      <c r="K44" s="126"/>
      <c r="L44" s="126"/>
      <c r="M44" s="126"/>
      <c r="N44" s="126"/>
      <c r="O44" s="126"/>
      <c r="P44" s="126"/>
      <c r="Q44" s="126"/>
      <c r="R44" s="126"/>
      <c r="S44" s="126"/>
      <c r="T44" s="126"/>
      <c r="U44" s="126"/>
      <c r="V44" s="126"/>
      <c r="W44" s="126"/>
      <c r="X44" s="126"/>
      <c r="Y44" s="126"/>
      <c r="Z44" s="126"/>
    </row>
    <row r="45" spans="1:26" ht="18" customHeight="1">
      <c r="A45" s="104"/>
      <c r="B45" s="126"/>
      <c r="C45" s="126"/>
      <c r="D45" s="126"/>
      <c r="E45" s="126"/>
      <c r="F45" s="126"/>
      <c r="G45" s="126"/>
      <c r="H45" s="126"/>
      <c r="I45" s="126"/>
      <c r="J45" s="126"/>
      <c r="K45" s="126"/>
      <c r="L45" s="126"/>
      <c r="M45" s="126"/>
      <c r="N45" s="126"/>
      <c r="O45" s="126"/>
      <c r="P45" s="126"/>
      <c r="Q45" s="126"/>
      <c r="R45" s="126"/>
      <c r="S45" s="126"/>
      <c r="T45" s="126"/>
      <c r="U45" s="126"/>
      <c r="V45" s="126"/>
      <c r="W45" s="126"/>
      <c r="X45" s="126"/>
      <c r="Y45" s="126"/>
      <c r="Z45" s="126"/>
    </row>
    <row r="46" spans="1:26" ht="18" customHeight="1">
      <c r="A46" s="104"/>
      <c r="B46" s="126"/>
      <c r="C46" s="126"/>
      <c r="D46" s="126"/>
      <c r="E46" s="126"/>
      <c r="F46" s="126"/>
      <c r="G46" s="126"/>
      <c r="H46" s="126"/>
      <c r="I46" s="126"/>
      <c r="J46" s="126"/>
      <c r="K46" s="126"/>
      <c r="L46" s="126"/>
      <c r="M46" s="126"/>
      <c r="N46" s="126"/>
      <c r="O46" s="126"/>
      <c r="P46" s="126"/>
      <c r="Q46" s="126"/>
      <c r="R46" s="126"/>
      <c r="S46" s="126"/>
      <c r="T46" s="126"/>
      <c r="U46" s="126"/>
      <c r="V46" s="126"/>
      <c r="W46" s="126"/>
      <c r="X46" s="126"/>
      <c r="Y46" s="126"/>
      <c r="Z46" s="126"/>
    </row>
    <row r="47" spans="1:26" ht="18" customHeight="1">
      <c r="A47" s="104"/>
      <c r="B47" s="126"/>
      <c r="C47" s="126"/>
      <c r="D47" s="126"/>
      <c r="E47" s="126"/>
      <c r="F47" s="126"/>
      <c r="G47" s="126"/>
      <c r="H47" s="126"/>
      <c r="I47" s="126"/>
      <c r="J47" s="126"/>
      <c r="K47" s="126"/>
      <c r="L47" s="126"/>
      <c r="M47" s="126"/>
      <c r="N47" s="126"/>
      <c r="O47" s="126"/>
      <c r="P47" s="126"/>
      <c r="Q47" s="126"/>
      <c r="R47" s="126"/>
      <c r="S47" s="126"/>
      <c r="T47" s="126"/>
      <c r="U47" s="126"/>
      <c r="V47" s="126"/>
      <c r="W47" s="126"/>
      <c r="X47" s="126"/>
      <c r="Y47" s="126"/>
      <c r="Z47" s="126"/>
    </row>
    <row r="48" spans="1:26" ht="18" customHeight="1">
      <c r="A48" s="104"/>
      <c r="B48" s="126"/>
      <c r="C48" s="126"/>
      <c r="D48" s="126"/>
      <c r="E48" s="126"/>
      <c r="F48" s="126"/>
      <c r="G48" s="126"/>
      <c r="H48" s="126"/>
      <c r="I48" s="126"/>
      <c r="J48" s="126"/>
      <c r="K48" s="126"/>
      <c r="L48" s="126"/>
      <c r="M48" s="126"/>
      <c r="N48" s="126"/>
      <c r="O48" s="126"/>
      <c r="P48" s="126"/>
      <c r="Q48" s="126"/>
      <c r="R48" s="126"/>
      <c r="S48" s="126"/>
      <c r="T48" s="126"/>
      <c r="U48" s="126"/>
      <c r="V48" s="126"/>
      <c r="W48" s="126"/>
      <c r="X48" s="126"/>
      <c r="Y48" s="126"/>
      <c r="Z48" s="126"/>
    </row>
    <row r="49" spans="1:26" ht="18" customHeight="1">
      <c r="A49" s="104"/>
      <c r="B49" s="126"/>
      <c r="C49" s="126"/>
      <c r="D49" s="126"/>
      <c r="E49" s="126"/>
      <c r="F49" s="126"/>
      <c r="G49" s="126"/>
      <c r="H49" s="126"/>
      <c r="I49" s="126"/>
      <c r="J49" s="126"/>
      <c r="K49" s="126"/>
      <c r="L49" s="126"/>
      <c r="M49" s="126"/>
      <c r="N49" s="126"/>
      <c r="O49" s="126"/>
      <c r="P49" s="126"/>
      <c r="Q49" s="126"/>
      <c r="R49" s="126"/>
      <c r="S49" s="126"/>
      <c r="T49" s="126"/>
      <c r="U49" s="126"/>
      <c r="V49" s="126"/>
      <c r="W49" s="126"/>
      <c r="X49" s="126"/>
      <c r="Y49" s="126"/>
      <c r="Z49" s="126"/>
    </row>
    <row r="50" spans="1:26" ht="18" customHeight="1">
      <c r="A50" s="104"/>
      <c r="B50" s="126"/>
      <c r="C50" s="126"/>
      <c r="D50" s="126"/>
      <c r="E50" s="126"/>
      <c r="F50" s="126"/>
      <c r="G50" s="126"/>
      <c r="H50" s="126"/>
      <c r="I50" s="126"/>
      <c r="J50" s="126"/>
      <c r="K50" s="126"/>
      <c r="L50" s="126"/>
      <c r="M50" s="126"/>
      <c r="N50" s="126"/>
      <c r="O50" s="126"/>
      <c r="P50" s="126"/>
      <c r="Q50" s="126"/>
      <c r="R50" s="126"/>
      <c r="S50" s="126"/>
      <c r="T50" s="126"/>
      <c r="U50" s="126"/>
      <c r="V50" s="126"/>
      <c r="W50" s="126"/>
      <c r="X50" s="126"/>
      <c r="Y50" s="126"/>
      <c r="Z50" s="126"/>
    </row>
    <row r="51" spans="1:26" ht="18" customHeight="1">
      <c r="A51" s="104"/>
      <c r="B51" s="126"/>
      <c r="C51" s="126"/>
      <c r="D51" s="126"/>
      <c r="E51" s="126"/>
      <c r="F51" s="126"/>
      <c r="G51" s="126"/>
      <c r="H51" s="126"/>
      <c r="I51" s="126"/>
      <c r="J51" s="126"/>
      <c r="K51" s="126"/>
      <c r="L51" s="126"/>
      <c r="M51" s="126"/>
      <c r="N51" s="126"/>
      <c r="O51" s="126"/>
      <c r="P51" s="126"/>
      <c r="Q51" s="126"/>
      <c r="R51" s="126"/>
      <c r="S51" s="126"/>
      <c r="T51" s="126"/>
      <c r="U51" s="126"/>
      <c r="V51" s="126"/>
      <c r="W51" s="126"/>
      <c r="X51" s="126"/>
      <c r="Y51" s="126"/>
      <c r="Z51" s="126"/>
    </row>
    <row r="52" spans="1:26" ht="18" customHeight="1">
      <c r="A52" s="104"/>
      <c r="B52" s="126"/>
      <c r="C52" s="126"/>
      <c r="D52" s="126"/>
      <c r="E52" s="126"/>
      <c r="F52" s="126"/>
      <c r="G52" s="126"/>
      <c r="H52" s="126"/>
      <c r="I52" s="126"/>
      <c r="J52" s="126"/>
      <c r="K52" s="126"/>
      <c r="L52" s="126"/>
      <c r="M52" s="126"/>
      <c r="N52" s="126"/>
      <c r="O52" s="126"/>
      <c r="P52" s="126"/>
      <c r="Q52" s="126"/>
      <c r="R52" s="126"/>
      <c r="S52" s="126"/>
      <c r="T52" s="126"/>
      <c r="U52" s="126"/>
      <c r="V52" s="126"/>
      <c r="W52" s="126"/>
      <c r="X52" s="126"/>
      <c r="Y52" s="126"/>
      <c r="Z52" s="126"/>
    </row>
    <row r="53" spans="1:26" ht="18" customHeight="1">
      <c r="A53" s="104"/>
      <c r="B53" s="126"/>
      <c r="C53" s="126"/>
      <c r="D53" s="126"/>
      <c r="E53" s="126"/>
      <c r="F53" s="126"/>
      <c r="G53" s="126"/>
      <c r="H53" s="126"/>
      <c r="I53" s="126"/>
      <c r="J53" s="126"/>
      <c r="K53" s="126"/>
      <c r="L53" s="126"/>
      <c r="M53" s="126"/>
      <c r="N53" s="126"/>
      <c r="O53" s="126"/>
      <c r="P53" s="126"/>
      <c r="Q53" s="126"/>
      <c r="R53" s="126"/>
      <c r="S53" s="126"/>
      <c r="T53" s="126"/>
      <c r="U53" s="126"/>
      <c r="V53" s="126"/>
      <c r="W53" s="126"/>
      <c r="X53" s="126"/>
      <c r="Y53" s="126"/>
      <c r="Z53" s="126"/>
    </row>
    <row r="54" spans="1:26" ht="18" customHeight="1">
      <c r="A54" s="104"/>
      <c r="B54" s="126"/>
      <c r="C54" s="126"/>
      <c r="D54" s="126"/>
      <c r="E54" s="126"/>
      <c r="F54" s="126"/>
      <c r="G54" s="126"/>
      <c r="H54" s="126"/>
      <c r="I54" s="126"/>
      <c r="J54" s="126"/>
      <c r="K54" s="126"/>
      <c r="L54" s="126"/>
      <c r="M54" s="126"/>
      <c r="N54" s="126"/>
      <c r="O54" s="126"/>
      <c r="P54" s="126"/>
      <c r="Q54" s="126"/>
      <c r="R54" s="126"/>
      <c r="S54" s="126"/>
      <c r="T54" s="126"/>
      <c r="U54" s="126"/>
      <c r="V54" s="126"/>
      <c r="W54" s="126"/>
      <c r="X54" s="126"/>
      <c r="Y54" s="126"/>
      <c r="Z54" s="126"/>
    </row>
    <row r="55" spans="1:26" ht="18" customHeight="1">
      <c r="A55" s="104"/>
      <c r="B55" s="126"/>
      <c r="C55" s="126"/>
      <c r="D55" s="126"/>
      <c r="E55" s="126"/>
      <c r="F55" s="126"/>
      <c r="G55" s="126"/>
      <c r="H55" s="126"/>
      <c r="I55" s="126"/>
      <c r="J55" s="126"/>
      <c r="K55" s="126"/>
      <c r="L55" s="126"/>
      <c r="M55" s="126"/>
      <c r="N55" s="126"/>
      <c r="O55" s="126"/>
      <c r="P55" s="126"/>
      <c r="Q55" s="126"/>
      <c r="R55" s="126"/>
      <c r="S55" s="126"/>
      <c r="T55" s="126"/>
      <c r="U55" s="126"/>
      <c r="V55" s="126"/>
      <c r="W55" s="126"/>
      <c r="X55" s="126"/>
      <c r="Y55" s="126"/>
      <c r="Z55" s="126"/>
    </row>
    <row r="56" spans="1:26" ht="18" customHeight="1">
      <c r="A56" s="104"/>
      <c r="B56" s="126"/>
      <c r="C56" s="126"/>
      <c r="D56" s="126"/>
      <c r="E56" s="126"/>
      <c r="F56" s="126"/>
      <c r="G56" s="126"/>
      <c r="H56" s="126"/>
      <c r="I56" s="126"/>
      <c r="J56" s="126"/>
      <c r="K56" s="126"/>
      <c r="L56" s="126"/>
      <c r="M56" s="126"/>
      <c r="N56" s="126"/>
      <c r="O56" s="126"/>
      <c r="P56" s="126"/>
      <c r="Q56" s="126"/>
      <c r="R56" s="126"/>
      <c r="S56" s="126"/>
      <c r="T56" s="126"/>
      <c r="U56" s="126"/>
      <c r="V56" s="126"/>
      <c r="W56" s="126"/>
      <c r="X56" s="126"/>
      <c r="Y56" s="126"/>
      <c r="Z56" s="126"/>
    </row>
    <row r="57" spans="1:26" ht="18" customHeight="1">
      <c r="A57" s="104"/>
      <c r="B57" s="126"/>
      <c r="C57" s="126"/>
      <c r="D57" s="126"/>
      <c r="E57" s="126"/>
      <c r="F57" s="126"/>
      <c r="G57" s="126"/>
      <c r="H57" s="126"/>
      <c r="I57" s="126"/>
      <c r="J57" s="126"/>
      <c r="K57" s="126"/>
      <c r="L57" s="126"/>
      <c r="M57" s="126"/>
      <c r="N57" s="126"/>
      <c r="O57" s="126"/>
      <c r="P57" s="126"/>
      <c r="Q57" s="126"/>
      <c r="R57" s="126"/>
      <c r="S57" s="126"/>
      <c r="T57" s="126"/>
      <c r="U57" s="126"/>
      <c r="V57" s="126"/>
      <c r="W57" s="126"/>
      <c r="X57" s="126"/>
      <c r="Y57" s="126"/>
      <c r="Z57" s="126"/>
    </row>
    <row r="58" spans="1:26" ht="18" customHeight="1">
      <c r="A58" s="104"/>
      <c r="B58" s="126"/>
      <c r="C58" s="126"/>
      <c r="D58" s="126"/>
      <c r="E58" s="126"/>
      <c r="F58" s="126"/>
      <c r="G58" s="126"/>
      <c r="H58" s="126"/>
      <c r="I58" s="126"/>
      <c r="J58" s="126"/>
      <c r="K58" s="126"/>
      <c r="L58" s="126"/>
      <c r="M58" s="126"/>
      <c r="N58" s="126"/>
      <c r="O58" s="126"/>
      <c r="P58" s="126"/>
      <c r="Q58" s="126"/>
      <c r="R58" s="126"/>
      <c r="S58" s="126"/>
      <c r="T58" s="126"/>
      <c r="U58" s="126"/>
      <c r="V58" s="126"/>
      <c r="W58" s="126"/>
      <c r="X58" s="126"/>
      <c r="Y58" s="126"/>
      <c r="Z58" s="126"/>
    </row>
    <row r="59" spans="1:26" ht="18" customHeight="1">
      <c r="A59" s="104"/>
      <c r="B59" s="126"/>
      <c r="C59" s="126"/>
      <c r="D59" s="126"/>
      <c r="E59" s="126"/>
      <c r="F59" s="126"/>
      <c r="G59" s="126"/>
      <c r="H59" s="126"/>
      <c r="I59" s="126"/>
      <c r="J59" s="126"/>
      <c r="K59" s="126"/>
      <c r="L59" s="126"/>
      <c r="M59" s="126"/>
      <c r="N59" s="126"/>
      <c r="O59" s="126"/>
      <c r="P59" s="126"/>
      <c r="Q59" s="126"/>
      <c r="R59" s="126"/>
      <c r="S59" s="126"/>
      <c r="T59" s="126"/>
      <c r="U59" s="126"/>
      <c r="V59" s="126"/>
      <c r="W59" s="126"/>
      <c r="X59" s="126"/>
      <c r="Y59" s="126"/>
      <c r="Z59" s="126"/>
    </row>
    <row r="60" spans="1:26" ht="18" customHeight="1">
      <c r="A60" s="104"/>
      <c r="B60" s="126"/>
      <c r="C60" s="126"/>
      <c r="D60" s="126"/>
      <c r="E60" s="126"/>
      <c r="F60" s="126"/>
      <c r="G60" s="126"/>
      <c r="H60" s="126"/>
      <c r="I60" s="126"/>
      <c r="J60" s="126"/>
      <c r="K60" s="126"/>
      <c r="L60" s="126"/>
      <c r="M60" s="126"/>
      <c r="N60" s="126"/>
      <c r="O60" s="126"/>
      <c r="P60" s="126"/>
      <c r="Q60" s="126"/>
      <c r="R60" s="126"/>
      <c r="S60" s="126"/>
      <c r="T60" s="126"/>
      <c r="U60" s="126"/>
      <c r="V60" s="126"/>
      <c r="W60" s="126"/>
      <c r="X60" s="126"/>
      <c r="Y60" s="126"/>
      <c r="Z60" s="126"/>
    </row>
    <row r="61" spans="1:26" ht="18" customHeight="1">
      <c r="A61" s="104"/>
      <c r="B61" s="126"/>
      <c r="C61" s="126"/>
      <c r="D61" s="126"/>
      <c r="E61" s="126"/>
      <c r="F61" s="126"/>
      <c r="G61" s="126"/>
      <c r="H61" s="126"/>
      <c r="I61" s="126"/>
      <c r="J61" s="126"/>
      <c r="K61" s="126"/>
      <c r="L61" s="126"/>
      <c r="M61" s="126"/>
      <c r="N61" s="126"/>
      <c r="O61" s="126"/>
      <c r="P61" s="126"/>
      <c r="Q61" s="126"/>
      <c r="R61" s="126"/>
      <c r="S61" s="126"/>
      <c r="T61" s="126"/>
      <c r="U61" s="126"/>
      <c r="V61" s="126"/>
      <c r="W61" s="126"/>
      <c r="X61" s="126"/>
      <c r="Y61" s="126"/>
      <c r="Z61" s="126"/>
    </row>
    <row r="62" spans="1:26" ht="18" customHeight="1">
      <c r="A62" s="104"/>
      <c r="B62" s="126"/>
      <c r="C62" s="126"/>
      <c r="D62" s="126"/>
      <c r="E62" s="126"/>
      <c r="F62" s="126"/>
      <c r="G62" s="126"/>
      <c r="H62" s="126"/>
      <c r="I62" s="126"/>
      <c r="J62" s="126"/>
      <c r="K62" s="126"/>
      <c r="L62" s="126"/>
      <c r="M62" s="126"/>
      <c r="N62" s="126"/>
      <c r="O62" s="126"/>
      <c r="P62" s="126"/>
      <c r="Q62" s="126"/>
      <c r="R62" s="126"/>
      <c r="S62" s="126"/>
      <c r="T62" s="126"/>
      <c r="U62" s="126"/>
      <c r="V62" s="126"/>
      <c r="W62" s="126"/>
      <c r="X62" s="126"/>
      <c r="Y62" s="126"/>
      <c r="Z62" s="126"/>
    </row>
    <row r="63" spans="1:26" ht="18" customHeight="1">
      <c r="A63" s="104"/>
      <c r="B63" s="126"/>
      <c r="C63" s="126"/>
      <c r="D63" s="126"/>
      <c r="E63" s="126"/>
      <c r="F63" s="126"/>
      <c r="G63" s="126"/>
      <c r="H63" s="126"/>
      <c r="I63" s="126"/>
      <c r="J63" s="126"/>
      <c r="K63" s="126"/>
      <c r="L63" s="126"/>
      <c r="M63" s="126"/>
      <c r="N63" s="126"/>
      <c r="O63" s="126"/>
      <c r="P63" s="126"/>
      <c r="Q63" s="126"/>
      <c r="R63" s="126"/>
      <c r="S63" s="126"/>
      <c r="T63" s="126"/>
      <c r="U63" s="126"/>
      <c r="V63" s="126"/>
      <c r="W63" s="126"/>
      <c r="X63" s="126"/>
      <c r="Y63" s="126"/>
      <c r="Z63" s="126"/>
    </row>
    <row r="64" spans="1:26" ht="18" customHeight="1">
      <c r="A64" s="104"/>
      <c r="B64" s="126"/>
      <c r="C64" s="126"/>
      <c r="D64" s="126"/>
      <c r="E64" s="126"/>
      <c r="F64" s="126"/>
      <c r="G64" s="126"/>
      <c r="H64" s="126"/>
      <c r="I64" s="126"/>
      <c r="J64" s="126"/>
      <c r="K64" s="126"/>
      <c r="L64" s="126"/>
      <c r="M64" s="126"/>
      <c r="N64" s="126"/>
      <c r="O64" s="126"/>
      <c r="P64" s="126"/>
      <c r="Q64" s="126"/>
      <c r="R64" s="126"/>
      <c r="S64" s="126"/>
      <c r="T64" s="126"/>
      <c r="U64" s="126"/>
      <c r="V64" s="126"/>
      <c r="W64" s="126"/>
      <c r="X64" s="126"/>
      <c r="Y64" s="126"/>
      <c r="Z64" s="126"/>
    </row>
    <row r="65" spans="1:26" ht="18" customHeight="1">
      <c r="A65" s="104"/>
      <c r="B65" s="126"/>
      <c r="C65" s="126"/>
      <c r="D65" s="126"/>
      <c r="E65" s="126"/>
      <c r="F65" s="126"/>
      <c r="G65" s="126"/>
      <c r="H65" s="126"/>
      <c r="I65" s="126"/>
      <c r="J65" s="126"/>
      <c r="K65" s="126"/>
      <c r="L65" s="126"/>
      <c r="M65" s="126"/>
      <c r="N65" s="126"/>
      <c r="O65" s="126"/>
      <c r="P65" s="126"/>
      <c r="Q65" s="126"/>
      <c r="R65" s="126"/>
      <c r="S65" s="126"/>
      <c r="T65" s="126"/>
      <c r="U65" s="126"/>
      <c r="V65" s="126"/>
      <c r="W65" s="126"/>
      <c r="X65" s="126"/>
      <c r="Y65" s="126"/>
      <c r="Z65" s="126"/>
    </row>
    <row r="66" spans="1:26" ht="18" customHeight="1">
      <c r="A66" s="104"/>
      <c r="B66" s="126"/>
      <c r="C66" s="126"/>
      <c r="D66" s="126"/>
      <c r="E66" s="126"/>
      <c r="F66" s="126"/>
      <c r="G66" s="126"/>
      <c r="H66" s="126"/>
      <c r="I66" s="126"/>
      <c r="J66" s="126"/>
      <c r="K66" s="126"/>
      <c r="L66" s="126"/>
      <c r="M66" s="126"/>
      <c r="N66" s="126"/>
      <c r="O66" s="126"/>
      <c r="P66" s="126"/>
      <c r="Q66" s="126"/>
      <c r="R66" s="126"/>
      <c r="S66" s="126"/>
      <c r="T66" s="126"/>
      <c r="U66" s="126"/>
      <c r="V66" s="126"/>
      <c r="W66" s="126"/>
      <c r="X66" s="126"/>
      <c r="Y66" s="126"/>
      <c r="Z66" s="126"/>
    </row>
    <row r="67" spans="1:26" ht="18" customHeight="1">
      <c r="A67" s="104"/>
      <c r="B67" s="126"/>
      <c r="C67" s="126"/>
      <c r="D67" s="126"/>
      <c r="E67" s="126"/>
      <c r="F67" s="126"/>
      <c r="G67" s="126"/>
      <c r="H67" s="126"/>
      <c r="I67" s="126"/>
      <c r="J67" s="126"/>
      <c r="K67" s="126"/>
      <c r="L67" s="126"/>
      <c r="M67" s="126"/>
      <c r="N67" s="126"/>
      <c r="O67" s="126"/>
      <c r="P67" s="126"/>
      <c r="Q67" s="126"/>
      <c r="R67" s="126"/>
      <c r="S67" s="126"/>
      <c r="T67" s="126"/>
      <c r="U67" s="126"/>
      <c r="V67" s="126"/>
      <c r="W67" s="126"/>
      <c r="X67" s="126"/>
      <c r="Y67" s="126"/>
      <c r="Z67" s="126"/>
    </row>
    <row r="68" spans="1:26" ht="18" customHeight="1">
      <c r="A68" s="104"/>
      <c r="B68" s="126"/>
      <c r="C68" s="126"/>
      <c r="D68" s="126"/>
      <c r="E68" s="126"/>
      <c r="F68" s="126"/>
      <c r="G68" s="126"/>
      <c r="H68" s="126"/>
      <c r="I68" s="126"/>
      <c r="J68" s="126"/>
      <c r="K68" s="126"/>
      <c r="L68" s="126"/>
      <c r="M68" s="126"/>
      <c r="N68" s="126"/>
      <c r="O68" s="126"/>
      <c r="P68" s="126"/>
      <c r="Q68" s="126"/>
      <c r="R68" s="126"/>
      <c r="S68" s="126"/>
      <c r="T68" s="126"/>
      <c r="U68" s="126"/>
      <c r="V68" s="126"/>
      <c r="W68" s="126"/>
      <c r="X68" s="126"/>
      <c r="Y68" s="126"/>
      <c r="Z68" s="126"/>
    </row>
    <row r="69" spans="1:26" ht="18" customHeight="1">
      <c r="A69" s="104"/>
      <c r="B69" s="126"/>
      <c r="C69" s="126"/>
      <c r="D69" s="126"/>
      <c r="E69" s="126"/>
      <c r="F69" s="126"/>
      <c r="G69" s="126"/>
      <c r="H69" s="126"/>
      <c r="I69" s="126"/>
      <c r="J69" s="126"/>
      <c r="K69" s="126"/>
      <c r="L69" s="126"/>
      <c r="M69" s="126"/>
      <c r="N69" s="126"/>
      <c r="O69" s="126"/>
      <c r="P69" s="126"/>
      <c r="Q69" s="126"/>
      <c r="R69" s="126"/>
      <c r="S69" s="126"/>
      <c r="T69" s="126"/>
      <c r="U69" s="126"/>
      <c r="V69" s="126"/>
      <c r="W69" s="126"/>
      <c r="X69" s="126"/>
      <c r="Y69" s="126"/>
      <c r="Z69" s="126"/>
    </row>
    <row r="70" spans="1:26" ht="18" customHeight="1">
      <c r="A70" s="104"/>
      <c r="B70" s="126"/>
      <c r="C70" s="126"/>
      <c r="D70" s="126"/>
      <c r="E70" s="126"/>
      <c r="F70" s="126"/>
      <c r="G70" s="126"/>
      <c r="H70" s="126"/>
      <c r="I70" s="126"/>
      <c r="J70" s="126"/>
      <c r="K70" s="126"/>
      <c r="L70" s="126"/>
      <c r="M70" s="126"/>
      <c r="N70" s="126"/>
      <c r="O70" s="126"/>
      <c r="P70" s="126"/>
      <c r="Q70" s="126"/>
      <c r="R70" s="126"/>
      <c r="S70" s="126"/>
      <c r="T70" s="126"/>
      <c r="U70" s="126"/>
      <c r="V70" s="126"/>
      <c r="W70" s="126"/>
      <c r="X70" s="126"/>
      <c r="Y70" s="126"/>
      <c r="Z70" s="126"/>
    </row>
    <row r="71" spans="1:26" ht="18" customHeight="1">
      <c r="A71" s="104"/>
      <c r="B71" s="126"/>
      <c r="C71" s="126"/>
      <c r="D71" s="126"/>
      <c r="E71" s="126"/>
      <c r="F71" s="126"/>
      <c r="G71" s="126"/>
      <c r="H71" s="126"/>
      <c r="I71" s="126"/>
      <c r="J71" s="126"/>
      <c r="K71" s="126"/>
      <c r="L71" s="126"/>
      <c r="M71" s="126"/>
      <c r="N71" s="126"/>
      <c r="O71" s="126"/>
      <c r="P71" s="126"/>
      <c r="Q71" s="126"/>
      <c r="R71" s="126"/>
      <c r="S71" s="126"/>
      <c r="T71" s="126"/>
      <c r="U71" s="126"/>
      <c r="V71" s="126"/>
      <c r="W71" s="126"/>
      <c r="X71" s="126"/>
      <c r="Y71" s="126"/>
      <c r="Z71" s="126"/>
    </row>
    <row r="72" spans="1:26" ht="18" customHeight="1">
      <c r="A72" s="104"/>
      <c r="B72" s="126"/>
      <c r="C72" s="126"/>
      <c r="D72" s="126"/>
      <c r="E72" s="126"/>
      <c r="F72" s="126"/>
      <c r="G72" s="126"/>
      <c r="H72" s="126"/>
      <c r="I72" s="126"/>
      <c r="J72" s="126"/>
      <c r="K72" s="126"/>
      <c r="L72" s="126"/>
      <c r="M72" s="126"/>
      <c r="N72" s="126"/>
      <c r="O72" s="126"/>
      <c r="P72" s="126"/>
      <c r="Q72" s="126"/>
      <c r="R72" s="126"/>
      <c r="S72" s="126"/>
      <c r="T72" s="126"/>
      <c r="U72" s="126"/>
      <c r="V72" s="126"/>
      <c r="W72" s="126"/>
      <c r="X72" s="126"/>
      <c r="Y72" s="126"/>
      <c r="Z72" s="126"/>
    </row>
    <row r="73" spans="1:26" ht="18" customHeight="1">
      <c r="A73" s="104"/>
      <c r="B73" s="126"/>
      <c r="C73" s="126"/>
      <c r="D73" s="126"/>
      <c r="E73" s="126"/>
      <c r="F73" s="126"/>
      <c r="G73" s="126"/>
      <c r="H73" s="126"/>
      <c r="I73" s="126"/>
      <c r="J73" s="126"/>
      <c r="K73" s="126"/>
      <c r="L73" s="126"/>
      <c r="M73" s="126"/>
      <c r="N73" s="126"/>
      <c r="O73" s="126"/>
      <c r="P73" s="126"/>
      <c r="Q73" s="126"/>
      <c r="R73" s="126"/>
      <c r="S73" s="126"/>
      <c r="T73" s="126"/>
      <c r="U73" s="126"/>
      <c r="V73" s="126"/>
      <c r="W73" s="126"/>
      <c r="X73" s="126"/>
      <c r="Y73" s="126"/>
      <c r="Z73" s="126"/>
    </row>
    <row r="74" spans="1:26" ht="18" customHeight="1">
      <c r="A74" s="104"/>
      <c r="B74" s="126"/>
      <c r="C74" s="126"/>
      <c r="D74" s="126"/>
      <c r="E74" s="126"/>
      <c r="F74" s="126"/>
      <c r="G74" s="126"/>
      <c r="H74" s="126"/>
      <c r="I74" s="126"/>
      <c r="J74" s="126"/>
      <c r="K74" s="126"/>
      <c r="L74" s="126"/>
      <c r="M74" s="126"/>
      <c r="N74" s="126"/>
      <c r="O74" s="126"/>
      <c r="P74" s="126"/>
      <c r="Q74" s="126"/>
      <c r="R74" s="126"/>
      <c r="S74" s="126"/>
      <c r="T74" s="126"/>
      <c r="U74" s="126"/>
      <c r="V74" s="126"/>
      <c r="W74" s="126"/>
      <c r="X74" s="126"/>
      <c r="Y74" s="126"/>
      <c r="Z74" s="126"/>
    </row>
    <row r="75" spans="1:26" ht="18" customHeight="1">
      <c r="A75" s="104"/>
      <c r="B75" s="126"/>
      <c r="C75" s="126"/>
      <c r="D75" s="126"/>
      <c r="E75" s="126"/>
      <c r="F75" s="126"/>
      <c r="G75" s="126"/>
      <c r="H75" s="126"/>
      <c r="I75" s="126"/>
      <c r="J75" s="126"/>
      <c r="K75" s="126"/>
      <c r="L75" s="126"/>
      <c r="M75" s="126"/>
      <c r="N75" s="126"/>
      <c r="O75" s="126"/>
      <c r="P75" s="126"/>
      <c r="Q75" s="126"/>
      <c r="R75" s="126"/>
      <c r="S75" s="126"/>
      <c r="T75" s="126"/>
      <c r="U75" s="126"/>
      <c r="V75" s="126"/>
      <c r="W75" s="126"/>
      <c r="X75" s="126"/>
      <c r="Y75" s="126"/>
      <c r="Z75" s="126"/>
    </row>
    <row r="76" spans="1:26" ht="18" customHeight="1">
      <c r="A76" s="104"/>
      <c r="B76" s="126"/>
      <c r="C76" s="126"/>
      <c r="D76" s="126"/>
      <c r="E76" s="126"/>
      <c r="F76" s="126"/>
      <c r="G76" s="126"/>
      <c r="H76" s="126"/>
      <c r="I76" s="126"/>
      <c r="J76" s="126"/>
      <c r="K76" s="126"/>
      <c r="L76" s="126"/>
      <c r="M76" s="126"/>
      <c r="N76" s="126"/>
      <c r="O76" s="126"/>
      <c r="P76" s="126"/>
      <c r="Q76" s="126"/>
      <c r="R76" s="126"/>
      <c r="S76" s="126"/>
      <c r="T76" s="126"/>
      <c r="U76" s="126"/>
      <c r="V76" s="126"/>
      <c r="W76" s="126"/>
      <c r="X76" s="126"/>
      <c r="Y76" s="126"/>
      <c r="Z76" s="126"/>
    </row>
    <row r="77" spans="1:26" ht="18" customHeight="1">
      <c r="A77" s="104"/>
      <c r="B77" s="126"/>
      <c r="C77" s="126"/>
      <c r="D77" s="126"/>
      <c r="E77" s="126"/>
      <c r="F77" s="126"/>
      <c r="G77" s="126"/>
      <c r="H77" s="126"/>
      <c r="I77" s="126"/>
      <c r="J77" s="126"/>
      <c r="K77" s="126"/>
      <c r="L77" s="126"/>
      <c r="M77" s="126"/>
      <c r="N77" s="126"/>
      <c r="O77" s="126"/>
      <c r="P77" s="126"/>
      <c r="Q77" s="126"/>
      <c r="R77" s="126"/>
      <c r="S77" s="126"/>
      <c r="T77" s="126"/>
      <c r="U77" s="126"/>
      <c r="V77" s="126"/>
      <c r="W77" s="126"/>
      <c r="X77" s="126"/>
      <c r="Y77" s="126"/>
      <c r="Z77" s="126"/>
    </row>
    <row r="78" spans="1:26" ht="18" customHeight="1">
      <c r="A78" s="104"/>
      <c r="B78" s="126"/>
      <c r="C78" s="126"/>
      <c r="D78" s="126"/>
      <c r="E78" s="126"/>
      <c r="F78" s="126"/>
      <c r="G78" s="126"/>
      <c r="H78" s="126"/>
      <c r="I78" s="126"/>
      <c r="J78" s="126"/>
      <c r="K78" s="126"/>
      <c r="L78" s="126"/>
      <c r="M78" s="126"/>
      <c r="N78" s="126"/>
      <c r="O78" s="126"/>
      <c r="P78" s="126"/>
      <c r="Q78" s="126"/>
      <c r="R78" s="126"/>
      <c r="S78" s="126"/>
      <c r="T78" s="126"/>
      <c r="U78" s="126"/>
      <c r="V78" s="126"/>
      <c r="W78" s="126"/>
      <c r="X78" s="126"/>
      <c r="Y78" s="126"/>
      <c r="Z78" s="126"/>
    </row>
    <row r="79" spans="1:26" ht="18" customHeight="1">
      <c r="A79" s="104"/>
      <c r="B79" s="126"/>
      <c r="C79" s="126"/>
      <c r="D79" s="126"/>
      <c r="E79" s="126"/>
      <c r="F79" s="126"/>
      <c r="G79" s="126"/>
      <c r="H79" s="126"/>
      <c r="I79" s="126"/>
      <c r="J79" s="126"/>
      <c r="K79" s="126"/>
      <c r="L79" s="126"/>
      <c r="M79" s="126"/>
      <c r="N79" s="126"/>
      <c r="O79" s="126"/>
      <c r="P79" s="126"/>
      <c r="Q79" s="126"/>
      <c r="R79" s="126"/>
      <c r="S79" s="126"/>
      <c r="T79" s="126"/>
      <c r="U79" s="126"/>
      <c r="V79" s="126"/>
      <c r="W79" s="126"/>
      <c r="X79" s="126"/>
      <c r="Y79" s="126"/>
      <c r="Z79" s="126"/>
    </row>
    <row r="80" spans="1:26" ht="18" customHeight="1">
      <c r="A80" s="104"/>
      <c r="B80" s="126"/>
      <c r="C80" s="126"/>
      <c r="D80" s="126"/>
      <c r="E80" s="126"/>
      <c r="F80" s="126"/>
      <c r="G80" s="126"/>
      <c r="H80" s="126"/>
      <c r="I80" s="126"/>
      <c r="J80" s="126"/>
      <c r="K80" s="126"/>
      <c r="L80" s="126"/>
      <c r="M80" s="126"/>
      <c r="N80" s="126"/>
      <c r="O80" s="126"/>
      <c r="P80" s="126"/>
      <c r="Q80" s="126"/>
      <c r="R80" s="126"/>
      <c r="S80" s="126"/>
      <c r="T80" s="126"/>
      <c r="U80" s="126"/>
      <c r="V80" s="126"/>
      <c r="W80" s="126"/>
      <c r="X80" s="126"/>
      <c r="Y80" s="126"/>
      <c r="Z80" s="126"/>
    </row>
    <row r="81" spans="1:26" ht="18" customHeight="1">
      <c r="A81" s="104"/>
      <c r="B81" s="126"/>
      <c r="C81" s="126"/>
      <c r="D81" s="126"/>
      <c r="E81" s="126"/>
      <c r="F81" s="126"/>
      <c r="G81" s="126"/>
      <c r="H81" s="126"/>
      <c r="I81" s="126"/>
      <c r="J81" s="126"/>
      <c r="K81" s="126"/>
      <c r="L81" s="126"/>
      <c r="M81" s="126"/>
      <c r="N81" s="126"/>
      <c r="O81" s="126"/>
      <c r="P81" s="126"/>
      <c r="Q81" s="126"/>
      <c r="R81" s="126"/>
      <c r="S81" s="126"/>
      <c r="T81" s="126"/>
      <c r="U81" s="126"/>
      <c r="V81" s="126"/>
      <c r="W81" s="126"/>
      <c r="X81" s="126"/>
      <c r="Y81" s="126"/>
      <c r="Z81" s="126"/>
    </row>
    <row r="82" spans="1:26" ht="18" customHeight="1">
      <c r="A82" s="104"/>
      <c r="B82" s="126"/>
      <c r="C82" s="126"/>
      <c r="D82" s="126"/>
      <c r="E82" s="126"/>
      <c r="F82" s="126"/>
      <c r="G82" s="126"/>
      <c r="H82" s="126"/>
      <c r="I82" s="126"/>
      <c r="J82" s="126"/>
      <c r="K82" s="126"/>
      <c r="L82" s="126"/>
      <c r="M82" s="126"/>
      <c r="N82" s="126"/>
      <c r="O82" s="126"/>
      <c r="P82" s="126"/>
      <c r="Q82" s="126"/>
      <c r="R82" s="126"/>
      <c r="S82" s="126"/>
      <c r="T82" s="126"/>
      <c r="U82" s="126"/>
      <c r="V82" s="126"/>
      <c r="W82" s="126"/>
      <c r="X82" s="126"/>
      <c r="Y82" s="126"/>
      <c r="Z82" s="126"/>
    </row>
    <row r="83" spans="1:26" ht="18" customHeight="1">
      <c r="A83" s="104"/>
      <c r="B83" s="126"/>
      <c r="C83" s="126"/>
      <c r="D83" s="126"/>
      <c r="E83" s="126"/>
      <c r="F83" s="126"/>
      <c r="G83" s="126"/>
      <c r="H83" s="126"/>
      <c r="I83" s="126"/>
      <c r="J83" s="126"/>
      <c r="K83" s="126"/>
      <c r="L83" s="126"/>
      <c r="M83" s="126"/>
      <c r="N83" s="126"/>
      <c r="O83" s="126"/>
      <c r="P83" s="126"/>
      <c r="Q83" s="126"/>
      <c r="R83" s="126"/>
      <c r="S83" s="126"/>
      <c r="T83" s="126"/>
      <c r="U83" s="126"/>
      <c r="V83" s="126"/>
      <c r="W83" s="126"/>
      <c r="X83" s="126"/>
      <c r="Y83" s="126"/>
      <c r="Z83" s="126"/>
    </row>
    <row r="84" spans="1:26" ht="18" customHeight="1">
      <c r="A84" s="104"/>
      <c r="B84" s="126"/>
      <c r="C84" s="126"/>
      <c r="D84" s="126"/>
      <c r="E84" s="126"/>
      <c r="F84" s="126"/>
      <c r="G84" s="126"/>
      <c r="H84" s="126"/>
      <c r="I84" s="126"/>
      <c r="J84" s="126"/>
      <c r="K84" s="126"/>
      <c r="L84" s="126"/>
      <c r="M84" s="126"/>
      <c r="N84" s="126"/>
      <c r="O84" s="126"/>
      <c r="P84" s="126"/>
      <c r="Q84" s="126"/>
      <c r="R84" s="126"/>
      <c r="S84" s="126"/>
      <c r="T84" s="126"/>
      <c r="U84" s="126"/>
      <c r="V84" s="126"/>
      <c r="W84" s="126"/>
      <c r="X84" s="126"/>
      <c r="Y84" s="126"/>
      <c r="Z84" s="126"/>
    </row>
    <row r="85" spans="1:26" ht="18" customHeight="1">
      <c r="A85" s="104"/>
      <c r="B85" s="126"/>
      <c r="C85" s="126"/>
      <c r="D85" s="126"/>
      <c r="E85" s="126"/>
      <c r="F85" s="126"/>
      <c r="G85" s="126"/>
      <c r="H85" s="126"/>
      <c r="I85" s="126"/>
      <c r="J85" s="126"/>
      <c r="K85" s="126"/>
      <c r="L85" s="126"/>
      <c r="M85" s="126"/>
      <c r="N85" s="126"/>
      <c r="O85" s="126"/>
      <c r="P85" s="126"/>
      <c r="Q85" s="126"/>
      <c r="R85" s="126"/>
      <c r="S85" s="126"/>
      <c r="T85" s="126"/>
      <c r="U85" s="126"/>
      <c r="V85" s="126"/>
      <c r="W85" s="126"/>
      <c r="X85" s="126"/>
      <c r="Y85" s="126"/>
      <c r="Z85" s="126"/>
    </row>
    <row r="86" spans="1:26" ht="18" customHeight="1">
      <c r="A86" s="104"/>
      <c r="B86" s="126"/>
      <c r="C86" s="126"/>
      <c r="D86" s="126"/>
      <c r="E86" s="126"/>
      <c r="F86" s="126"/>
      <c r="G86" s="126"/>
      <c r="H86" s="126"/>
      <c r="I86" s="126"/>
      <c r="J86" s="126"/>
      <c r="K86" s="126"/>
      <c r="L86" s="126"/>
      <c r="M86" s="126"/>
      <c r="N86" s="126"/>
      <c r="O86" s="126"/>
      <c r="P86" s="126"/>
      <c r="Q86" s="126"/>
      <c r="R86" s="126"/>
      <c r="S86" s="126"/>
      <c r="T86" s="126"/>
      <c r="U86" s="126"/>
      <c r="V86" s="126"/>
      <c r="W86" s="126"/>
      <c r="X86" s="126"/>
      <c r="Y86" s="126"/>
      <c r="Z86" s="126"/>
    </row>
    <row r="87" spans="1:26" ht="18" customHeight="1">
      <c r="A87" s="104"/>
      <c r="B87" s="126"/>
      <c r="C87" s="126"/>
      <c r="D87" s="126"/>
      <c r="E87" s="126"/>
      <c r="F87" s="126"/>
      <c r="G87" s="126"/>
      <c r="H87" s="126"/>
      <c r="I87" s="126"/>
      <c r="J87" s="126"/>
      <c r="K87" s="126"/>
      <c r="L87" s="126"/>
      <c r="M87" s="126"/>
      <c r="N87" s="126"/>
      <c r="O87" s="126"/>
      <c r="P87" s="126"/>
      <c r="Q87" s="126"/>
      <c r="R87" s="126"/>
      <c r="S87" s="126"/>
      <c r="T87" s="126"/>
      <c r="U87" s="126"/>
      <c r="V87" s="126"/>
      <c r="W87" s="126"/>
      <c r="X87" s="126"/>
      <c r="Y87" s="126"/>
      <c r="Z87" s="126"/>
    </row>
    <row r="88" spans="1:26" ht="18" customHeight="1">
      <c r="A88" s="104"/>
      <c r="B88" s="126"/>
      <c r="C88" s="126"/>
      <c r="D88" s="126"/>
      <c r="E88" s="126"/>
      <c r="F88" s="126"/>
      <c r="G88" s="126"/>
      <c r="H88" s="126"/>
      <c r="I88" s="126"/>
      <c r="J88" s="126"/>
      <c r="K88" s="126"/>
      <c r="L88" s="126"/>
      <c r="M88" s="126"/>
      <c r="N88" s="126"/>
      <c r="O88" s="126"/>
      <c r="P88" s="126"/>
      <c r="Q88" s="126"/>
      <c r="R88" s="126"/>
      <c r="S88" s="126"/>
      <c r="T88" s="126"/>
      <c r="U88" s="126"/>
      <c r="V88" s="126"/>
      <c r="W88" s="126"/>
      <c r="X88" s="126"/>
      <c r="Y88" s="126"/>
      <c r="Z88" s="126"/>
    </row>
    <row r="89" spans="1:26" ht="18" customHeight="1">
      <c r="A89" s="104"/>
      <c r="B89" s="126"/>
      <c r="C89" s="126"/>
      <c r="D89" s="126"/>
      <c r="E89" s="126"/>
      <c r="F89" s="126"/>
      <c r="G89" s="126"/>
      <c r="H89" s="126"/>
      <c r="I89" s="126"/>
      <c r="J89" s="126"/>
      <c r="K89" s="126"/>
      <c r="L89" s="126"/>
      <c r="M89" s="126"/>
      <c r="N89" s="126"/>
      <c r="O89" s="126"/>
      <c r="P89" s="126"/>
      <c r="Q89" s="126"/>
      <c r="R89" s="126"/>
      <c r="S89" s="126"/>
      <c r="T89" s="126"/>
      <c r="U89" s="126"/>
      <c r="V89" s="126"/>
      <c r="W89" s="126"/>
      <c r="X89" s="126"/>
      <c r="Y89" s="126"/>
      <c r="Z89" s="126"/>
    </row>
    <row r="90" spans="1:26" ht="18" customHeight="1">
      <c r="A90" s="104"/>
      <c r="B90" s="126"/>
      <c r="C90" s="126"/>
      <c r="D90" s="126"/>
      <c r="E90" s="126"/>
      <c r="F90" s="126"/>
      <c r="G90" s="126"/>
      <c r="H90" s="126"/>
      <c r="I90" s="126"/>
      <c r="J90" s="126"/>
      <c r="K90" s="126"/>
      <c r="L90" s="126"/>
      <c r="M90" s="126"/>
      <c r="N90" s="126"/>
      <c r="O90" s="126"/>
      <c r="P90" s="126"/>
      <c r="Q90" s="126"/>
      <c r="R90" s="126"/>
      <c r="S90" s="126"/>
      <c r="T90" s="126"/>
      <c r="U90" s="126"/>
      <c r="V90" s="126"/>
      <c r="W90" s="126"/>
      <c r="X90" s="126"/>
      <c r="Y90" s="126"/>
      <c r="Z90" s="126"/>
    </row>
    <row r="91" spans="1:26" ht="18" customHeight="1">
      <c r="A91" s="104"/>
      <c r="B91" s="126"/>
      <c r="C91" s="126"/>
      <c r="D91" s="126"/>
      <c r="E91" s="126"/>
      <c r="F91" s="126"/>
      <c r="G91" s="126"/>
      <c r="H91" s="126"/>
      <c r="I91" s="126"/>
      <c r="J91" s="126"/>
      <c r="K91" s="126"/>
      <c r="L91" s="126"/>
      <c r="M91" s="126"/>
      <c r="N91" s="126"/>
      <c r="O91" s="126"/>
      <c r="P91" s="126"/>
      <c r="Q91" s="126"/>
      <c r="R91" s="126"/>
      <c r="S91" s="126"/>
      <c r="T91" s="126"/>
      <c r="U91" s="126"/>
      <c r="V91" s="126"/>
      <c r="W91" s="126"/>
      <c r="X91" s="126"/>
      <c r="Y91" s="126"/>
      <c r="Z91" s="126"/>
    </row>
    <row r="92" spans="1:26" ht="18" customHeight="1">
      <c r="A92" s="104"/>
      <c r="B92" s="126"/>
      <c r="C92" s="126"/>
      <c r="D92" s="126"/>
      <c r="E92" s="126"/>
      <c r="F92" s="126"/>
      <c r="G92" s="126"/>
      <c r="H92" s="126"/>
      <c r="I92" s="126"/>
      <c r="J92" s="126"/>
      <c r="K92" s="126"/>
      <c r="L92" s="126"/>
      <c r="M92" s="126"/>
      <c r="N92" s="126"/>
      <c r="O92" s="126"/>
      <c r="P92" s="126"/>
      <c r="Q92" s="126"/>
      <c r="R92" s="126"/>
      <c r="S92" s="126"/>
      <c r="T92" s="126"/>
      <c r="U92" s="126"/>
      <c r="V92" s="126"/>
      <c r="W92" s="126"/>
      <c r="X92" s="126"/>
      <c r="Y92" s="126"/>
      <c r="Z92" s="126"/>
    </row>
    <row r="93" spans="1:26" ht="18" customHeight="1">
      <c r="A93" s="104"/>
      <c r="B93" s="126"/>
      <c r="C93" s="126"/>
      <c r="D93" s="126"/>
      <c r="E93" s="126"/>
      <c r="F93" s="126"/>
      <c r="G93" s="126"/>
      <c r="H93" s="126"/>
      <c r="I93" s="126"/>
      <c r="J93" s="126"/>
      <c r="K93" s="126"/>
      <c r="L93" s="126"/>
      <c r="M93" s="126"/>
      <c r="N93" s="126"/>
      <c r="O93" s="126"/>
      <c r="P93" s="126"/>
      <c r="Q93" s="126"/>
      <c r="R93" s="126"/>
      <c r="S93" s="126"/>
      <c r="T93" s="126"/>
      <c r="U93" s="126"/>
      <c r="V93" s="126"/>
      <c r="W93" s="126"/>
      <c r="X93" s="126"/>
      <c r="Y93" s="126"/>
      <c r="Z93" s="126"/>
    </row>
    <row r="94" spans="1:26" ht="18" customHeight="1">
      <c r="A94" s="104"/>
      <c r="B94" s="126"/>
      <c r="C94" s="126"/>
      <c r="D94" s="126"/>
      <c r="E94" s="126"/>
      <c r="F94" s="126"/>
      <c r="G94" s="126"/>
      <c r="H94" s="126"/>
      <c r="I94" s="126"/>
      <c r="J94" s="126"/>
      <c r="K94" s="126"/>
      <c r="L94" s="126"/>
      <c r="M94" s="126"/>
      <c r="N94" s="126"/>
      <c r="O94" s="126"/>
      <c r="P94" s="126"/>
      <c r="Q94" s="126"/>
      <c r="R94" s="126"/>
      <c r="S94" s="126"/>
      <c r="T94" s="126"/>
      <c r="U94" s="126"/>
      <c r="V94" s="126"/>
      <c r="W94" s="126"/>
      <c r="X94" s="126"/>
      <c r="Y94" s="126"/>
      <c r="Z94" s="126"/>
    </row>
    <row r="95" spans="1:26" ht="18" customHeight="1">
      <c r="A95" s="104"/>
      <c r="B95" s="126"/>
      <c r="C95" s="126"/>
      <c r="D95" s="126"/>
      <c r="E95" s="126"/>
      <c r="F95" s="126"/>
      <c r="G95" s="126"/>
      <c r="H95" s="126"/>
      <c r="I95" s="126"/>
      <c r="J95" s="126"/>
      <c r="K95" s="126"/>
      <c r="L95" s="126"/>
      <c r="M95" s="126"/>
      <c r="N95" s="126"/>
      <c r="O95" s="126"/>
      <c r="P95" s="126"/>
      <c r="Q95" s="126"/>
      <c r="R95" s="126"/>
      <c r="S95" s="126"/>
      <c r="T95" s="126"/>
      <c r="U95" s="126"/>
      <c r="V95" s="126"/>
      <c r="W95" s="126"/>
      <c r="X95" s="126"/>
      <c r="Y95" s="126"/>
      <c r="Z95" s="126"/>
    </row>
    <row r="96" spans="1:26" ht="18" customHeight="1">
      <c r="A96" s="104"/>
      <c r="B96" s="126"/>
      <c r="C96" s="126"/>
      <c r="D96" s="126"/>
      <c r="E96" s="126"/>
      <c r="F96" s="126"/>
      <c r="G96" s="126"/>
      <c r="H96" s="126"/>
      <c r="I96" s="126"/>
      <c r="J96" s="126"/>
      <c r="K96" s="126"/>
      <c r="L96" s="126"/>
      <c r="M96" s="126"/>
      <c r="N96" s="126"/>
      <c r="O96" s="126"/>
      <c r="P96" s="126"/>
      <c r="Q96" s="126"/>
      <c r="R96" s="126"/>
      <c r="S96" s="126"/>
      <c r="T96" s="126"/>
      <c r="U96" s="126"/>
      <c r="V96" s="126"/>
      <c r="W96" s="126"/>
      <c r="X96" s="126"/>
      <c r="Y96" s="126"/>
      <c r="Z96" s="126"/>
    </row>
    <row r="97" spans="1:26" ht="18" customHeight="1">
      <c r="A97" s="104"/>
      <c r="B97" s="126"/>
      <c r="C97" s="126"/>
      <c r="D97" s="126"/>
      <c r="E97" s="126"/>
      <c r="F97" s="126"/>
      <c r="G97" s="126"/>
      <c r="H97" s="126"/>
      <c r="I97" s="126"/>
      <c r="J97" s="126"/>
      <c r="K97" s="126"/>
      <c r="L97" s="126"/>
      <c r="M97" s="126"/>
      <c r="N97" s="126"/>
      <c r="O97" s="126"/>
      <c r="P97" s="126"/>
      <c r="Q97" s="126"/>
      <c r="R97" s="126"/>
      <c r="S97" s="126"/>
      <c r="T97" s="126"/>
      <c r="U97" s="126"/>
      <c r="V97" s="126"/>
      <c r="W97" s="126"/>
      <c r="X97" s="126"/>
      <c r="Y97" s="126"/>
      <c r="Z97" s="126"/>
    </row>
    <row r="98" spans="1:26" ht="18" customHeight="1">
      <c r="A98" s="104"/>
      <c r="B98" s="126"/>
      <c r="C98" s="126"/>
      <c r="D98" s="126"/>
      <c r="E98" s="126"/>
      <c r="F98" s="126"/>
      <c r="G98" s="126"/>
      <c r="H98" s="126"/>
      <c r="I98" s="126"/>
      <c r="J98" s="126"/>
      <c r="K98" s="126"/>
      <c r="L98" s="126"/>
      <c r="M98" s="126"/>
      <c r="N98" s="126"/>
      <c r="O98" s="126"/>
      <c r="P98" s="126"/>
      <c r="Q98" s="126"/>
      <c r="R98" s="126"/>
      <c r="S98" s="126"/>
      <c r="T98" s="126"/>
      <c r="U98" s="126"/>
      <c r="V98" s="126"/>
      <c r="W98" s="126"/>
      <c r="X98" s="126"/>
      <c r="Y98" s="126"/>
      <c r="Z98" s="126"/>
    </row>
    <row r="99" spans="1:26" ht="18" customHeight="1">
      <c r="A99" s="104"/>
      <c r="B99" s="126"/>
      <c r="C99" s="126"/>
      <c r="D99" s="126"/>
      <c r="E99" s="126"/>
      <c r="F99" s="126"/>
      <c r="G99" s="126"/>
      <c r="H99" s="126"/>
      <c r="I99" s="126"/>
      <c r="J99" s="126"/>
      <c r="K99" s="126"/>
      <c r="L99" s="126"/>
      <c r="M99" s="126"/>
      <c r="N99" s="126"/>
      <c r="O99" s="126"/>
      <c r="P99" s="126"/>
      <c r="Q99" s="126"/>
      <c r="R99" s="126"/>
      <c r="S99" s="126"/>
      <c r="T99" s="126"/>
      <c r="U99" s="126"/>
      <c r="V99" s="126"/>
      <c r="W99" s="126"/>
      <c r="X99" s="126"/>
      <c r="Y99" s="126"/>
      <c r="Z99" s="126"/>
    </row>
    <row r="100" spans="1:26" ht="18" customHeight="1">
      <c r="A100" s="104"/>
      <c r="B100" s="126"/>
      <c r="C100" s="126"/>
      <c r="D100" s="126"/>
      <c r="E100" s="126"/>
      <c r="F100" s="126"/>
      <c r="G100" s="126"/>
      <c r="H100" s="126"/>
      <c r="I100" s="126"/>
      <c r="J100" s="126"/>
      <c r="K100" s="126"/>
      <c r="L100" s="126"/>
      <c r="M100" s="126"/>
      <c r="N100" s="126"/>
      <c r="O100" s="126"/>
      <c r="P100" s="126"/>
      <c r="Q100" s="126"/>
      <c r="R100" s="126"/>
      <c r="S100" s="126"/>
      <c r="T100" s="126"/>
      <c r="U100" s="126"/>
      <c r="V100" s="126"/>
      <c r="W100" s="126"/>
      <c r="X100" s="126"/>
      <c r="Y100" s="126"/>
      <c r="Z100" s="126"/>
    </row>
    <row r="101" spans="1:26" ht="18" customHeight="1">
      <c r="A101" s="104"/>
      <c r="B101" s="126"/>
      <c r="C101" s="126"/>
      <c r="D101" s="126"/>
      <c r="E101" s="126"/>
      <c r="F101" s="126"/>
      <c r="G101" s="126"/>
      <c r="H101" s="126"/>
      <c r="I101" s="126"/>
      <c r="J101" s="126"/>
      <c r="K101" s="126"/>
      <c r="L101" s="126"/>
      <c r="M101" s="126"/>
      <c r="N101" s="126"/>
      <c r="O101" s="126"/>
      <c r="P101" s="126"/>
      <c r="Q101" s="126"/>
      <c r="R101" s="126"/>
      <c r="S101" s="126"/>
      <c r="T101" s="126"/>
      <c r="U101" s="126"/>
      <c r="V101" s="126"/>
      <c r="W101" s="126"/>
      <c r="X101" s="126"/>
      <c r="Y101" s="126"/>
      <c r="Z101" s="126"/>
    </row>
    <row r="102" spans="1:26" ht="18" customHeight="1">
      <c r="A102" s="104"/>
      <c r="B102" s="126"/>
      <c r="C102" s="126"/>
      <c r="D102" s="126"/>
      <c r="E102" s="126"/>
      <c r="F102" s="126"/>
      <c r="G102" s="126"/>
      <c r="H102" s="126"/>
      <c r="I102" s="126"/>
      <c r="J102" s="126"/>
      <c r="K102" s="126"/>
      <c r="L102" s="126"/>
      <c r="M102" s="126"/>
      <c r="N102" s="126"/>
      <c r="O102" s="126"/>
      <c r="P102" s="126"/>
      <c r="Q102" s="126"/>
      <c r="R102" s="126"/>
      <c r="S102" s="126"/>
      <c r="T102" s="126"/>
      <c r="U102" s="126"/>
      <c r="V102" s="126"/>
      <c r="W102" s="126"/>
      <c r="X102" s="126"/>
      <c r="Y102" s="126"/>
      <c r="Z102" s="126"/>
    </row>
    <row r="103" spans="1:26" ht="18" customHeight="1">
      <c r="A103" s="104"/>
      <c r="B103" s="126"/>
      <c r="C103" s="126"/>
      <c r="D103" s="126"/>
      <c r="E103" s="126"/>
      <c r="F103" s="126"/>
      <c r="G103" s="126"/>
      <c r="H103" s="126"/>
      <c r="I103" s="126"/>
      <c r="J103" s="126"/>
      <c r="K103" s="126"/>
      <c r="L103" s="126"/>
      <c r="M103" s="126"/>
      <c r="N103" s="126"/>
      <c r="O103" s="126"/>
      <c r="P103" s="126"/>
      <c r="Q103" s="126"/>
      <c r="R103" s="126"/>
      <c r="S103" s="126"/>
      <c r="T103" s="126"/>
      <c r="U103" s="126"/>
      <c r="V103" s="126"/>
      <c r="W103" s="126"/>
      <c r="X103" s="126"/>
      <c r="Y103" s="126"/>
      <c r="Z103" s="126"/>
    </row>
    <row r="104" spans="1:26" ht="18" customHeight="1">
      <c r="A104" s="104"/>
      <c r="B104" s="126"/>
      <c r="C104" s="126"/>
      <c r="D104" s="126"/>
      <c r="E104" s="126"/>
      <c r="F104" s="126"/>
      <c r="G104" s="126"/>
      <c r="H104" s="126"/>
      <c r="I104" s="126"/>
      <c r="J104" s="126"/>
      <c r="K104" s="126"/>
      <c r="L104" s="126"/>
      <c r="M104" s="126"/>
      <c r="N104" s="126"/>
      <c r="O104" s="126"/>
      <c r="P104" s="126"/>
      <c r="Q104" s="126"/>
      <c r="R104" s="126"/>
      <c r="S104" s="126"/>
      <c r="T104" s="126"/>
      <c r="U104" s="126"/>
      <c r="V104" s="126"/>
      <c r="W104" s="126"/>
      <c r="X104" s="126"/>
      <c r="Y104" s="126"/>
      <c r="Z104" s="126"/>
    </row>
    <row r="105" spans="1:26" ht="18" customHeight="1">
      <c r="A105" s="104"/>
      <c r="B105" s="126"/>
      <c r="C105" s="126"/>
      <c r="D105" s="126"/>
      <c r="E105" s="126"/>
      <c r="F105" s="126"/>
      <c r="G105" s="126"/>
      <c r="H105" s="126"/>
      <c r="I105" s="126"/>
      <c r="J105" s="126"/>
      <c r="K105" s="126"/>
      <c r="L105" s="126"/>
      <c r="M105" s="126"/>
      <c r="N105" s="126"/>
      <c r="O105" s="126"/>
      <c r="P105" s="126"/>
      <c r="Q105" s="126"/>
      <c r="R105" s="126"/>
      <c r="S105" s="126"/>
      <c r="T105" s="126"/>
      <c r="U105" s="126"/>
      <c r="V105" s="126"/>
      <c r="W105" s="126"/>
      <c r="X105" s="126"/>
      <c r="Y105" s="126"/>
      <c r="Z105" s="126"/>
    </row>
    <row r="106" spans="1:26" ht="18" customHeight="1">
      <c r="A106" s="104"/>
      <c r="B106" s="126"/>
      <c r="C106" s="126"/>
      <c r="D106" s="126"/>
      <c r="E106" s="126"/>
      <c r="F106" s="126"/>
      <c r="G106" s="126"/>
      <c r="H106" s="126"/>
      <c r="I106" s="126"/>
      <c r="J106" s="126"/>
      <c r="K106" s="126"/>
      <c r="L106" s="126"/>
      <c r="M106" s="126"/>
      <c r="N106" s="126"/>
      <c r="O106" s="126"/>
      <c r="P106" s="126"/>
      <c r="Q106" s="126"/>
      <c r="R106" s="126"/>
      <c r="S106" s="126"/>
      <c r="T106" s="126"/>
      <c r="U106" s="126"/>
      <c r="V106" s="126"/>
      <c r="W106" s="126"/>
      <c r="X106" s="126"/>
      <c r="Y106" s="126"/>
      <c r="Z106" s="126"/>
    </row>
    <row r="107" spans="1:26" ht="18" customHeight="1">
      <c r="A107" s="104"/>
      <c r="B107" s="126"/>
      <c r="C107" s="126"/>
      <c r="D107" s="126"/>
      <c r="E107" s="126"/>
      <c r="F107" s="126"/>
      <c r="G107" s="126"/>
      <c r="H107" s="126"/>
      <c r="I107" s="126"/>
      <c r="J107" s="126"/>
      <c r="K107" s="126"/>
      <c r="L107" s="126"/>
      <c r="M107" s="126"/>
      <c r="N107" s="126"/>
      <c r="O107" s="126"/>
      <c r="P107" s="126"/>
      <c r="Q107" s="126"/>
      <c r="R107" s="126"/>
      <c r="S107" s="126"/>
      <c r="T107" s="126"/>
      <c r="U107" s="126"/>
      <c r="V107" s="126"/>
      <c r="W107" s="126"/>
      <c r="X107" s="126"/>
      <c r="Y107" s="126"/>
      <c r="Z107" s="126"/>
    </row>
    <row r="108" spans="1:26" ht="18" customHeight="1">
      <c r="A108" s="104"/>
      <c r="B108" s="126"/>
      <c r="C108" s="126"/>
      <c r="D108" s="126"/>
      <c r="E108" s="126"/>
      <c r="F108" s="126"/>
      <c r="G108" s="126"/>
      <c r="H108" s="126"/>
      <c r="I108" s="126"/>
      <c r="J108" s="126"/>
      <c r="K108" s="126"/>
      <c r="L108" s="126"/>
      <c r="M108" s="126"/>
      <c r="N108" s="126"/>
      <c r="O108" s="126"/>
      <c r="P108" s="126"/>
      <c r="Q108" s="126"/>
      <c r="R108" s="126"/>
      <c r="S108" s="126"/>
      <c r="T108" s="126"/>
      <c r="U108" s="126"/>
      <c r="V108" s="126"/>
      <c r="W108" s="126"/>
      <c r="X108" s="126"/>
      <c r="Y108" s="126"/>
      <c r="Z108" s="126"/>
    </row>
    <row r="109" spans="1:26" ht="18" customHeight="1">
      <c r="A109" s="104"/>
      <c r="B109" s="126"/>
      <c r="C109" s="126"/>
      <c r="D109" s="126"/>
      <c r="E109" s="126"/>
      <c r="F109" s="126"/>
      <c r="G109" s="126"/>
      <c r="H109" s="126"/>
      <c r="I109" s="126"/>
      <c r="J109" s="126"/>
      <c r="K109" s="126"/>
      <c r="L109" s="126"/>
      <c r="M109" s="126"/>
      <c r="N109" s="126"/>
      <c r="O109" s="126"/>
      <c r="P109" s="126"/>
      <c r="Q109" s="126"/>
      <c r="R109" s="126"/>
      <c r="S109" s="126"/>
      <c r="T109" s="126"/>
      <c r="U109" s="126"/>
      <c r="V109" s="126"/>
      <c r="W109" s="126"/>
      <c r="X109" s="126"/>
      <c r="Y109" s="126"/>
      <c r="Z109" s="126"/>
    </row>
    <row r="110" spans="1:26" ht="18" customHeight="1">
      <c r="A110" s="104"/>
      <c r="B110" s="126"/>
      <c r="C110" s="126"/>
      <c r="D110" s="126"/>
      <c r="E110" s="126"/>
      <c r="F110" s="126"/>
      <c r="G110" s="126"/>
      <c r="H110" s="126"/>
      <c r="I110" s="126"/>
      <c r="J110" s="126"/>
      <c r="K110" s="126"/>
      <c r="L110" s="126"/>
      <c r="M110" s="126"/>
      <c r="N110" s="126"/>
      <c r="O110" s="126"/>
      <c r="P110" s="126"/>
      <c r="Q110" s="126"/>
      <c r="R110" s="126"/>
      <c r="S110" s="126"/>
      <c r="T110" s="126"/>
      <c r="U110" s="126"/>
      <c r="V110" s="126"/>
      <c r="W110" s="126"/>
      <c r="X110" s="126"/>
      <c r="Y110" s="126"/>
      <c r="Z110" s="126"/>
    </row>
    <row r="111" spans="1:26" ht="18" customHeight="1">
      <c r="A111" s="104"/>
      <c r="B111" s="126"/>
      <c r="C111" s="126"/>
      <c r="D111" s="126"/>
      <c r="E111" s="126"/>
      <c r="F111" s="126"/>
      <c r="G111" s="126"/>
      <c r="H111" s="126"/>
      <c r="I111" s="126"/>
      <c r="J111" s="126"/>
      <c r="K111" s="126"/>
      <c r="L111" s="126"/>
      <c r="M111" s="126"/>
      <c r="N111" s="126"/>
      <c r="O111" s="126"/>
      <c r="P111" s="126"/>
      <c r="Q111" s="126"/>
      <c r="R111" s="126"/>
      <c r="S111" s="126"/>
      <c r="T111" s="126"/>
      <c r="U111" s="126"/>
      <c r="V111" s="126"/>
      <c r="W111" s="126"/>
      <c r="X111" s="126"/>
      <c r="Y111" s="126"/>
      <c r="Z111" s="126"/>
    </row>
    <row r="112" spans="1:26" ht="18" customHeight="1">
      <c r="A112" s="104"/>
      <c r="B112" s="126"/>
      <c r="C112" s="126"/>
      <c r="D112" s="126"/>
      <c r="E112" s="126"/>
      <c r="F112" s="126"/>
      <c r="G112" s="126"/>
      <c r="H112" s="126"/>
      <c r="I112" s="126"/>
      <c r="J112" s="126"/>
      <c r="K112" s="126"/>
      <c r="L112" s="126"/>
      <c r="M112" s="126"/>
      <c r="N112" s="126"/>
      <c r="O112" s="126"/>
      <c r="P112" s="126"/>
      <c r="Q112" s="126"/>
      <c r="R112" s="126"/>
      <c r="S112" s="126"/>
      <c r="T112" s="126"/>
      <c r="U112" s="126"/>
      <c r="V112" s="126"/>
      <c r="W112" s="126"/>
      <c r="X112" s="126"/>
      <c r="Y112" s="126"/>
      <c r="Z112" s="126"/>
    </row>
    <row r="113" spans="1:26" ht="18" customHeight="1">
      <c r="A113" s="104"/>
      <c r="B113" s="126"/>
      <c r="C113" s="126"/>
      <c r="D113" s="126"/>
      <c r="E113" s="126"/>
      <c r="F113" s="126"/>
      <c r="G113" s="126"/>
      <c r="H113" s="126"/>
      <c r="I113" s="126"/>
      <c r="J113" s="126"/>
      <c r="K113" s="126"/>
      <c r="L113" s="126"/>
      <c r="M113" s="126"/>
      <c r="N113" s="126"/>
      <c r="O113" s="126"/>
      <c r="P113" s="126"/>
      <c r="Q113" s="126"/>
      <c r="R113" s="126"/>
      <c r="S113" s="126"/>
      <c r="T113" s="126"/>
      <c r="U113" s="126"/>
      <c r="V113" s="126"/>
      <c r="W113" s="126"/>
      <c r="X113" s="126"/>
      <c r="Y113" s="126"/>
      <c r="Z113" s="126"/>
    </row>
    <row r="114" spans="1:26" ht="18" customHeight="1">
      <c r="A114" s="104"/>
      <c r="B114" s="126"/>
      <c r="C114" s="126"/>
      <c r="D114" s="126"/>
      <c r="E114" s="126"/>
      <c r="F114" s="126"/>
      <c r="G114" s="126"/>
      <c r="H114" s="126"/>
      <c r="I114" s="126"/>
      <c r="J114" s="126"/>
      <c r="K114" s="126"/>
      <c r="L114" s="126"/>
      <c r="M114" s="126"/>
      <c r="N114" s="126"/>
      <c r="O114" s="126"/>
      <c r="P114" s="126"/>
      <c r="Q114" s="126"/>
      <c r="R114" s="126"/>
      <c r="S114" s="126"/>
      <c r="T114" s="126"/>
      <c r="U114" s="126"/>
      <c r="V114" s="126"/>
      <c r="W114" s="126"/>
      <c r="X114" s="126"/>
      <c r="Y114" s="126"/>
      <c r="Z114" s="126"/>
    </row>
    <row r="115" spans="1:26" ht="18" customHeight="1">
      <c r="A115" s="104"/>
      <c r="B115" s="126"/>
      <c r="C115" s="126"/>
      <c r="D115" s="126"/>
      <c r="E115" s="126"/>
      <c r="F115" s="126"/>
      <c r="G115" s="126"/>
      <c r="H115" s="126"/>
      <c r="I115" s="126"/>
      <c r="J115" s="126"/>
      <c r="K115" s="126"/>
      <c r="L115" s="126"/>
      <c r="M115" s="126"/>
      <c r="N115" s="126"/>
      <c r="O115" s="126"/>
      <c r="P115" s="126"/>
      <c r="Q115" s="126"/>
      <c r="R115" s="126"/>
      <c r="S115" s="126"/>
      <c r="T115" s="126"/>
      <c r="U115" s="126"/>
      <c r="V115" s="126"/>
      <c r="W115" s="126"/>
      <c r="X115" s="126"/>
      <c r="Y115" s="126"/>
      <c r="Z115" s="126"/>
    </row>
    <row r="116" spans="1:26" ht="18" customHeight="1">
      <c r="A116" s="104"/>
      <c r="B116" s="126"/>
      <c r="C116" s="126"/>
      <c r="D116" s="126"/>
      <c r="E116" s="126"/>
      <c r="F116" s="126"/>
      <c r="G116" s="126"/>
      <c r="H116" s="126"/>
      <c r="I116" s="126"/>
      <c r="J116" s="126"/>
      <c r="K116" s="126"/>
      <c r="L116" s="126"/>
      <c r="M116" s="126"/>
      <c r="N116" s="126"/>
      <c r="O116" s="126"/>
      <c r="P116" s="126"/>
      <c r="Q116" s="126"/>
      <c r="R116" s="126"/>
      <c r="S116" s="126"/>
      <c r="T116" s="126"/>
      <c r="U116" s="126"/>
      <c r="V116" s="126"/>
      <c r="W116" s="126"/>
      <c r="X116" s="126"/>
      <c r="Y116" s="126"/>
      <c r="Z116" s="126"/>
    </row>
    <row r="117" spans="1:26" ht="18" customHeight="1">
      <c r="A117" s="104"/>
      <c r="B117" s="126"/>
      <c r="C117" s="126"/>
      <c r="D117" s="126"/>
      <c r="E117" s="126"/>
      <c r="F117" s="126"/>
      <c r="G117" s="126"/>
      <c r="H117" s="126"/>
      <c r="I117" s="126"/>
      <c r="J117" s="126"/>
      <c r="K117" s="126"/>
      <c r="L117" s="126"/>
      <c r="M117" s="126"/>
      <c r="N117" s="126"/>
      <c r="O117" s="126"/>
      <c r="P117" s="126"/>
      <c r="Q117" s="126"/>
      <c r="R117" s="126"/>
      <c r="S117" s="126"/>
      <c r="T117" s="126"/>
      <c r="U117" s="126"/>
      <c r="V117" s="126"/>
      <c r="W117" s="126"/>
      <c r="X117" s="126"/>
      <c r="Y117" s="126"/>
      <c r="Z117" s="126"/>
    </row>
    <row r="118" spans="1:26" ht="18" customHeight="1">
      <c r="A118" s="104"/>
      <c r="B118" s="126"/>
      <c r="C118" s="126"/>
      <c r="D118" s="126"/>
      <c r="E118" s="126"/>
      <c r="F118" s="126"/>
      <c r="G118" s="126"/>
      <c r="H118" s="126"/>
      <c r="I118" s="126"/>
      <c r="J118" s="126"/>
      <c r="K118" s="126"/>
      <c r="L118" s="126"/>
      <c r="M118" s="126"/>
      <c r="N118" s="126"/>
      <c r="O118" s="126"/>
      <c r="P118" s="126"/>
      <c r="Q118" s="126"/>
      <c r="R118" s="126"/>
      <c r="S118" s="126"/>
      <c r="T118" s="126"/>
      <c r="U118" s="126"/>
      <c r="V118" s="126"/>
      <c r="W118" s="126"/>
      <c r="X118" s="126"/>
      <c r="Y118" s="126"/>
      <c r="Z118" s="126"/>
    </row>
    <row r="119" spans="1:26" ht="18" customHeight="1">
      <c r="A119" s="104"/>
      <c r="B119" s="126"/>
      <c r="C119" s="126"/>
      <c r="D119" s="126"/>
      <c r="E119" s="126"/>
      <c r="F119" s="126"/>
      <c r="G119" s="126"/>
      <c r="H119" s="126"/>
      <c r="I119" s="126"/>
      <c r="J119" s="126"/>
      <c r="K119" s="126"/>
      <c r="L119" s="126"/>
      <c r="M119" s="126"/>
      <c r="N119" s="126"/>
      <c r="O119" s="126"/>
      <c r="P119" s="126"/>
      <c r="Q119" s="126"/>
      <c r="R119" s="126"/>
      <c r="S119" s="126"/>
      <c r="T119" s="126"/>
      <c r="U119" s="126"/>
      <c r="V119" s="126"/>
      <c r="W119" s="126"/>
      <c r="X119" s="126"/>
      <c r="Y119" s="126"/>
      <c r="Z119" s="126"/>
    </row>
    <row r="120" spans="1:26" ht="18" customHeight="1">
      <c r="A120" s="104"/>
      <c r="B120" s="126"/>
      <c r="C120" s="126"/>
      <c r="D120" s="126"/>
      <c r="E120" s="126"/>
      <c r="F120" s="126"/>
      <c r="G120" s="126"/>
      <c r="H120" s="126"/>
      <c r="I120" s="126"/>
      <c r="J120" s="126"/>
      <c r="K120" s="126"/>
      <c r="L120" s="126"/>
      <c r="M120" s="126"/>
      <c r="N120" s="126"/>
      <c r="O120" s="126"/>
      <c r="P120" s="126"/>
      <c r="Q120" s="126"/>
      <c r="R120" s="126"/>
      <c r="S120" s="126"/>
      <c r="T120" s="126"/>
      <c r="U120" s="126"/>
      <c r="V120" s="126"/>
      <c r="W120" s="126"/>
      <c r="X120" s="126"/>
      <c r="Y120" s="126"/>
      <c r="Z120" s="126"/>
    </row>
    <row r="121" spans="1:26" ht="18" customHeight="1">
      <c r="A121" s="104"/>
      <c r="B121" s="126"/>
      <c r="C121" s="126"/>
      <c r="D121" s="126"/>
      <c r="E121" s="126"/>
      <c r="F121" s="126"/>
      <c r="G121" s="126"/>
      <c r="H121" s="126"/>
      <c r="I121" s="126"/>
      <c r="J121" s="126"/>
      <c r="K121" s="126"/>
      <c r="L121" s="126"/>
      <c r="M121" s="126"/>
      <c r="N121" s="126"/>
      <c r="O121" s="126"/>
      <c r="P121" s="126"/>
      <c r="Q121" s="126"/>
      <c r="R121" s="126"/>
      <c r="S121" s="126"/>
      <c r="T121" s="126"/>
      <c r="U121" s="126"/>
      <c r="V121" s="126"/>
      <c r="W121" s="126"/>
      <c r="X121" s="126"/>
      <c r="Y121" s="126"/>
      <c r="Z121" s="126"/>
    </row>
    <row r="122" spans="1:26" ht="18" customHeight="1">
      <c r="A122" s="104"/>
      <c r="B122" s="126"/>
      <c r="C122" s="126"/>
      <c r="D122" s="126"/>
      <c r="E122" s="126"/>
      <c r="F122" s="126"/>
      <c r="G122" s="126"/>
      <c r="H122" s="126"/>
      <c r="I122" s="126"/>
      <c r="J122" s="126"/>
      <c r="K122" s="126"/>
      <c r="L122" s="126"/>
      <c r="M122" s="126"/>
      <c r="N122" s="126"/>
      <c r="O122" s="126"/>
      <c r="P122" s="126"/>
      <c r="Q122" s="126"/>
      <c r="R122" s="126"/>
      <c r="S122" s="126"/>
      <c r="T122" s="126"/>
      <c r="U122" s="126"/>
      <c r="V122" s="126"/>
      <c r="W122" s="126"/>
      <c r="X122" s="126"/>
      <c r="Y122" s="126"/>
      <c r="Z122" s="126"/>
    </row>
    <row r="123" spans="1:26" ht="18" customHeight="1">
      <c r="A123" s="104"/>
      <c r="B123" s="126"/>
      <c r="C123" s="126"/>
      <c r="D123" s="126"/>
      <c r="E123" s="126"/>
      <c r="F123" s="126"/>
      <c r="G123" s="126"/>
      <c r="H123" s="126"/>
      <c r="I123" s="126"/>
      <c r="J123" s="126"/>
      <c r="K123" s="126"/>
      <c r="L123" s="126"/>
      <c r="M123" s="126"/>
      <c r="N123" s="126"/>
      <c r="O123" s="126"/>
      <c r="P123" s="126"/>
      <c r="Q123" s="126"/>
      <c r="R123" s="126"/>
      <c r="S123" s="126"/>
      <c r="T123" s="126"/>
      <c r="U123" s="126"/>
      <c r="V123" s="126"/>
      <c r="W123" s="126"/>
      <c r="X123" s="126"/>
      <c r="Y123" s="126"/>
      <c r="Z123" s="126"/>
    </row>
    <row r="124" spans="1:26" ht="18" customHeight="1">
      <c r="A124" s="104"/>
      <c r="B124" s="126"/>
      <c r="C124" s="126"/>
      <c r="D124" s="126"/>
      <c r="E124" s="126"/>
      <c r="F124" s="126"/>
      <c r="G124" s="126"/>
      <c r="H124" s="126"/>
      <c r="I124" s="126"/>
      <c r="J124" s="126"/>
      <c r="K124" s="126"/>
      <c r="L124" s="126"/>
      <c r="M124" s="126"/>
      <c r="N124" s="126"/>
      <c r="O124" s="126"/>
      <c r="P124" s="126"/>
      <c r="Q124" s="126"/>
      <c r="R124" s="126"/>
      <c r="S124" s="126"/>
      <c r="T124" s="126"/>
      <c r="U124" s="126"/>
      <c r="V124" s="126"/>
      <c r="W124" s="126"/>
      <c r="X124" s="126"/>
      <c r="Y124" s="126"/>
      <c r="Z124" s="126"/>
    </row>
    <row r="125" spans="1:26" ht="18" customHeight="1">
      <c r="A125" s="104"/>
      <c r="B125" s="126"/>
      <c r="C125" s="126"/>
      <c r="D125" s="126"/>
      <c r="E125" s="126"/>
      <c r="F125" s="126"/>
      <c r="G125" s="126"/>
      <c r="H125" s="126"/>
      <c r="I125" s="126"/>
      <c r="J125" s="126"/>
      <c r="K125" s="126"/>
      <c r="L125" s="126"/>
      <c r="M125" s="126"/>
      <c r="N125" s="126"/>
      <c r="O125" s="126"/>
      <c r="P125" s="126"/>
      <c r="Q125" s="126"/>
      <c r="R125" s="126"/>
      <c r="S125" s="126"/>
      <c r="T125" s="126"/>
      <c r="U125" s="126"/>
      <c r="V125" s="126"/>
      <c r="W125" s="126"/>
      <c r="X125" s="126"/>
      <c r="Y125" s="126"/>
      <c r="Z125" s="126"/>
    </row>
    <row r="126" spans="1:26" ht="18" customHeight="1">
      <c r="A126" s="104"/>
      <c r="B126" s="126"/>
      <c r="C126" s="126"/>
      <c r="D126" s="126"/>
      <c r="E126" s="126"/>
      <c r="F126" s="126"/>
      <c r="G126" s="126"/>
      <c r="H126" s="126"/>
      <c r="I126" s="126"/>
      <c r="J126" s="126"/>
      <c r="K126" s="126"/>
      <c r="L126" s="126"/>
      <c r="M126" s="126"/>
      <c r="N126" s="126"/>
      <c r="O126" s="126"/>
      <c r="P126" s="126"/>
      <c r="Q126" s="126"/>
      <c r="R126" s="126"/>
      <c r="S126" s="126"/>
      <c r="T126" s="126"/>
      <c r="U126" s="126"/>
      <c r="V126" s="126"/>
      <c r="W126" s="126"/>
      <c r="X126" s="126"/>
      <c r="Y126" s="126"/>
      <c r="Z126" s="126"/>
    </row>
    <row r="127" spans="1:26" ht="18" customHeight="1">
      <c r="A127" s="104"/>
      <c r="B127" s="126"/>
      <c r="C127" s="126"/>
      <c r="D127" s="126"/>
      <c r="E127" s="126"/>
      <c r="F127" s="126"/>
      <c r="G127" s="126"/>
      <c r="H127" s="126"/>
      <c r="I127" s="126"/>
      <c r="J127" s="126"/>
      <c r="K127" s="126"/>
      <c r="L127" s="126"/>
      <c r="M127" s="126"/>
      <c r="N127" s="126"/>
      <c r="O127" s="126"/>
      <c r="P127" s="126"/>
      <c r="Q127" s="126"/>
      <c r="R127" s="126"/>
      <c r="S127" s="126"/>
      <c r="T127" s="126"/>
      <c r="U127" s="126"/>
      <c r="V127" s="126"/>
      <c r="W127" s="126"/>
      <c r="X127" s="126"/>
      <c r="Y127" s="126"/>
      <c r="Z127" s="126"/>
    </row>
    <row r="128" spans="1:26" ht="18" customHeight="1">
      <c r="A128" s="104"/>
      <c r="B128" s="126"/>
      <c r="C128" s="126"/>
      <c r="D128" s="126"/>
      <c r="E128" s="126"/>
      <c r="F128" s="126"/>
      <c r="G128" s="126"/>
      <c r="H128" s="126"/>
      <c r="I128" s="126"/>
      <c r="J128" s="126"/>
      <c r="K128" s="126"/>
      <c r="L128" s="126"/>
      <c r="M128" s="126"/>
      <c r="N128" s="126"/>
      <c r="O128" s="126"/>
      <c r="P128" s="126"/>
      <c r="Q128" s="126"/>
      <c r="R128" s="126"/>
      <c r="S128" s="126"/>
      <c r="T128" s="126"/>
      <c r="U128" s="126"/>
      <c r="V128" s="126"/>
      <c r="W128" s="126"/>
      <c r="X128" s="126"/>
      <c r="Y128" s="126"/>
      <c r="Z128" s="126"/>
    </row>
    <row r="129" spans="1:26" ht="18" customHeight="1">
      <c r="A129" s="104"/>
      <c r="B129" s="126"/>
      <c r="C129" s="126"/>
      <c r="D129" s="126"/>
      <c r="E129" s="126"/>
      <c r="F129" s="126"/>
      <c r="G129" s="126"/>
      <c r="H129" s="126"/>
      <c r="I129" s="126"/>
      <c r="J129" s="126"/>
      <c r="K129" s="126"/>
      <c r="L129" s="126"/>
      <c r="M129" s="126"/>
      <c r="N129" s="126"/>
      <c r="O129" s="126"/>
      <c r="P129" s="126"/>
      <c r="Q129" s="126"/>
      <c r="R129" s="126"/>
      <c r="S129" s="126"/>
      <c r="T129" s="126"/>
      <c r="U129" s="126"/>
      <c r="V129" s="126"/>
      <c r="W129" s="126"/>
      <c r="X129" s="126"/>
      <c r="Y129" s="126"/>
      <c r="Z129" s="126"/>
    </row>
    <row r="130" spans="1:26" ht="18" customHeight="1">
      <c r="A130" s="104"/>
      <c r="B130" s="126"/>
      <c r="C130" s="126"/>
      <c r="D130" s="126"/>
      <c r="E130" s="126"/>
      <c r="F130" s="126"/>
      <c r="G130" s="126"/>
      <c r="H130" s="126"/>
      <c r="I130" s="126"/>
      <c r="J130" s="126"/>
      <c r="K130" s="126"/>
      <c r="L130" s="126"/>
      <c r="M130" s="126"/>
      <c r="N130" s="126"/>
      <c r="O130" s="126"/>
      <c r="P130" s="126"/>
      <c r="Q130" s="126"/>
      <c r="R130" s="126"/>
      <c r="S130" s="126"/>
      <c r="T130" s="126"/>
      <c r="U130" s="126"/>
      <c r="V130" s="126"/>
      <c r="W130" s="126"/>
      <c r="X130" s="126"/>
      <c r="Y130" s="126"/>
      <c r="Z130" s="126"/>
    </row>
    <row r="131" spans="1:26" ht="18" customHeight="1">
      <c r="A131" s="104"/>
      <c r="B131" s="126"/>
      <c r="C131" s="126"/>
      <c r="D131" s="126"/>
      <c r="E131" s="126"/>
      <c r="F131" s="126"/>
      <c r="G131" s="126"/>
      <c r="H131" s="126"/>
      <c r="I131" s="126"/>
      <c r="J131" s="126"/>
      <c r="K131" s="126"/>
      <c r="L131" s="126"/>
      <c r="M131" s="126"/>
      <c r="N131" s="126"/>
      <c r="O131" s="126"/>
      <c r="P131" s="126"/>
      <c r="Q131" s="126"/>
      <c r="R131" s="126"/>
      <c r="S131" s="126"/>
      <c r="T131" s="126"/>
      <c r="U131" s="126"/>
      <c r="V131" s="126"/>
      <c r="W131" s="126"/>
      <c r="X131" s="126"/>
      <c r="Y131" s="126"/>
      <c r="Z131" s="126"/>
    </row>
    <row r="132" spans="1:26" ht="18" customHeight="1">
      <c r="A132" s="104"/>
      <c r="B132" s="126"/>
      <c r="C132" s="126"/>
      <c r="D132" s="126"/>
      <c r="E132" s="126"/>
      <c r="F132" s="126"/>
      <c r="G132" s="126"/>
      <c r="H132" s="126"/>
      <c r="I132" s="126"/>
      <c r="J132" s="126"/>
      <c r="K132" s="126"/>
      <c r="L132" s="126"/>
      <c r="M132" s="126"/>
      <c r="N132" s="126"/>
      <c r="O132" s="126"/>
      <c r="P132" s="126"/>
      <c r="Q132" s="126"/>
      <c r="R132" s="126"/>
      <c r="S132" s="126"/>
      <c r="T132" s="126"/>
      <c r="U132" s="126"/>
      <c r="V132" s="126"/>
      <c r="W132" s="126"/>
      <c r="X132" s="126"/>
      <c r="Y132" s="126"/>
      <c r="Z132" s="126"/>
    </row>
    <row r="133" spans="1:26" ht="18" customHeight="1">
      <c r="A133" s="104"/>
      <c r="B133" s="126"/>
      <c r="C133" s="126"/>
      <c r="D133" s="126"/>
      <c r="E133" s="126"/>
      <c r="F133" s="126"/>
      <c r="G133" s="126"/>
      <c r="H133" s="126"/>
      <c r="I133" s="126"/>
      <c r="J133" s="126"/>
      <c r="K133" s="126"/>
      <c r="L133" s="126"/>
      <c r="M133" s="126"/>
      <c r="N133" s="126"/>
      <c r="O133" s="126"/>
      <c r="P133" s="126"/>
      <c r="Q133" s="126"/>
      <c r="R133" s="126"/>
      <c r="S133" s="126"/>
      <c r="T133" s="126"/>
      <c r="U133" s="126"/>
      <c r="V133" s="126"/>
      <c r="W133" s="126"/>
      <c r="X133" s="126"/>
      <c r="Y133" s="126"/>
      <c r="Z133" s="126"/>
    </row>
    <row r="134" spans="1:26" ht="18" customHeight="1">
      <c r="A134" s="104"/>
      <c r="B134" s="126"/>
      <c r="C134" s="126"/>
      <c r="D134" s="126"/>
      <c r="E134" s="126"/>
      <c r="F134" s="126"/>
      <c r="G134" s="126"/>
      <c r="H134" s="126"/>
      <c r="I134" s="126"/>
      <c r="J134" s="126"/>
      <c r="K134" s="126"/>
      <c r="L134" s="126"/>
      <c r="M134" s="126"/>
      <c r="N134" s="126"/>
      <c r="O134" s="126"/>
      <c r="P134" s="126"/>
      <c r="Q134" s="126"/>
      <c r="R134" s="126"/>
      <c r="S134" s="126"/>
      <c r="T134" s="126"/>
      <c r="U134" s="126"/>
      <c r="V134" s="126"/>
      <c r="W134" s="126"/>
      <c r="X134" s="126"/>
      <c r="Y134" s="126"/>
      <c r="Z134" s="126"/>
    </row>
    <row r="135" spans="1:26" ht="18" customHeight="1">
      <c r="A135" s="104"/>
      <c r="B135" s="126"/>
      <c r="C135" s="126"/>
      <c r="D135" s="126"/>
      <c r="E135" s="126"/>
      <c r="F135" s="126"/>
      <c r="G135" s="126"/>
      <c r="H135" s="126"/>
      <c r="I135" s="126"/>
      <c r="J135" s="126"/>
      <c r="K135" s="126"/>
      <c r="L135" s="126"/>
      <c r="M135" s="126"/>
      <c r="N135" s="126"/>
      <c r="O135" s="126"/>
      <c r="P135" s="126"/>
      <c r="Q135" s="126"/>
      <c r="R135" s="126"/>
      <c r="S135" s="126"/>
      <c r="T135" s="126"/>
      <c r="U135" s="126"/>
      <c r="V135" s="126"/>
      <c r="W135" s="126"/>
      <c r="X135" s="126"/>
      <c r="Y135" s="126"/>
      <c r="Z135" s="126"/>
    </row>
    <row r="136" spans="1:26" ht="18" customHeight="1">
      <c r="A136" s="104"/>
      <c r="B136" s="126"/>
      <c r="C136" s="126"/>
      <c r="D136" s="126"/>
      <c r="E136" s="126"/>
      <c r="F136" s="126"/>
      <c r="G136" s="126"/>
      <c r="H136" s="126"/>
      <c r="I136" s="126"/>
      <c r="J136" s="126"/>
      <c r="K136" s="126"/>
      <c r="L136" s="126"/>
      <c r="M136" s="126"/>
      <c r="N136" s="126"/>
      <c r="O136" s="126"/>
      <c r="P136" s="126"/>
      <c r="Q136" s="126"/>
      <c r="R136" s="126"/>
      <c r="S136" s="126"/>
      <c r="T136" s="126"/>
      <c r="U136" s="126"/>
      <c r="V136" s="126"/>
      <c r="W136" s="126"/>
      <c r="X136" s="126"/>
      <c r="Y136" s="126"/>
      <c r="Z136" s="126"/>
    </row>
    <row r="137" spans="1:26" ht="18" customHeight="1">
      <c r="A137" s="104"/>
      <c r="B137" s="126"/>
      <c r="C137" s="126"/>
      <c r="D137" s="126"/>
      <c r="E137" s="126"/>
      <c r="F137" s="126"/>
      <c r="G137" s="126"/>
      <c r="H137" s="126"/>
      <c r="I137" s="126"/>
      <c r="J137" s="126"/>
      <c r="K137" s="126"/>
      <c r="L137" s="126"/>
      <c r="M137" s="126"/>
      <c r="N137" s="126"/>
      <c r="O137" s="126"/>
      <c r="P137" s="126"/>
      <c r="Q137" s="126"/>
      <c r="R137" s="126"/>
      <c r="S137" s="126"/>
      <c r="T137" s="126"/>
      <c r="U137" s="126"/>
      <c r="V137" s="126"/>
      <c r="W137" s="126"/>
      <c r="X137" s="126"/>
      <c r="Y137" s="126"/>
      <c r="Z137" s="126"/>
    </row>
    <row r="138" spans="1:26" ht="18" customHeight="1">
      <c r="A138" s="104"/>
      <c r="B138" s="126"/>
      <c r="C138" s="126"/>
      <c r="D138" s="126"/>
      <c r="E138" s="126"/>
      <c r="F138" s="126"/>
      <c r="G138" s="126"/>
      <c r="H138" s="126"/>
      <c r="I138" s="126"/>
      <c r="J138" s="126"/>
      <c r="K138" s="126"/>
      <c r="L138" s="126"/>
      <c r="M138" s="126"/>
      <c r="N138" s="126"/>
      <c r="O138" s="126"/>
      <c r="P138" s="126"/>
      <c r="Q138" s="126"/>
      <c r="R138" s="126"/>
      <c r="S138" s="126"/>
      <c r="T138" s="126"/>
      <c r="U138" s="126"/>
      <c r="V138" s="126"/>
      <c r="W138" s="126"/>
      <c r="X138" s="126"/>
      <c r="Y138" s="126"/>
      <c r="Z138" s="126"/>
    </row>
    <row r="139" spans="1:26" ht="18" customHeight="1">
      <c r="A139" s="104"/>
      <c r="B139" s="126"/>
      <c r="C139" s="126"/>
      <c r="D139" s="126"/>
      <c r="E139" s="126"/>
      <c r="F139" s="126"/>
      <c r="G139" s="126"/>
      <c r="H139" s="126"/>
      <c r="I139" s="126"/>
      <c r="J139" s="126"/>
      <c r="K139" s="126"/>
      <c r="L139" s="126"/>
      <c r="M139" s="126"/>
      <c r="N139" s="126"/>
      <c r="O139" s="126"/>
      <c r="P139" s="126"/>
      <c r="Q139" s="126"/>
      <c r="R139" s="126"/>
      <c r="S139" s="126"/>
      <c r="T139" s="126"/>
      <c r="U139" s="126"/>
      <c r="V139" s="126"/>
      <c r="W139" s="126"/>
      <c r="X139" s="126"/>
      <c r="Y139" s="126"/>
      <c r="Z139" s="126"/>
    </row>
    <row r="140" spans="1:26" ht="18" customHeight="1">
      <c r="A140" s="104"/>
      <c r="B140" s="126"/>
      <c r="C140" s="126"/>
      <c r="D140" s="126"/>
      <c r="E140" s="126"/>
      <c r="F140" s="126"/>
      <c r="G140" s="126"/>
      <c r="H140" s="126"/>
      <c r="I140" s="126"/>
      <c r="J140" s="126"/>
      <c r="K140" s="126"/>
      <c r="L140" s="126"/>
      <c r="M140" s="126"/>
      <c r="N140" s="126"/>
      <c r="O140" s="126"/>
      <c r="P140" s="126"/>
      <c r="Q140" s="126"/>
      <c r="R140" s="126"/>
      <c r="S140" s="126"/>
      <c r="T140" s="126"/>
      <c r="U140" s="126"/>
      <c r="V140" s="126"/>
      <c r="W140" s="126"/>
      <c r="X140" s="126"/>
      <c r="Y140" s="126"/>
      <c r="Z140" s="126"/>
    </row>
    <row r="141" spans="1:26" ht="18" customHeight="1">
      <c r="A141" s="104"/>
      <c r="B141" s="126"/>
      <c r="C141" s="126"/>
      <c r="D141" s="126"/>
      <c r="E141" s="126"/>
      <c r="F141" s="126"/>
      <c r="G141" s="126"/>
      <c r="H141" s="126"/>
      <c r="I141" s="126"/>
      <c r="J141" s="126"/>
      <c r="K141" s="126"/>
      <c r="L141" s="126"/>
      <c r="M141" s="126"/>
      <c r="N141" s="126"/>
      <c r="O141" s="126"/>
      <c r="P141" s="126"/>
      <c r="Q141" s="126"/>
      <c r="R141" s="126"/>
      <c r="S141" s="126"/>
      <c r="T141" s="126"/>
      <c r="U141" s="126"/>
      <c r="V141" s="126"/>
      <c r="W141" s="126"/>
      <c r="X141" s="126"/>
      <c r="Y141" s="126"/>
      <c r="Z141" s="126"/>
    </row>
    <row r="142" spans="1:26" ht="18" customHeight="1">
      <c r="A142" s="104"/>
      <c r="B142" s="126"/>
      <c r="C142" s="126"/>
      <c r="D142" s="126"/>
      <c r="E142" s="126"/>
      <c r="F142" s="126"/>
      <c r="G142" s="126"/>
      <c r="H142" s="126"/>
      <c r="I142" s="126"/>
      <c r="J142" s="126"/>
      <c r="K142" s="126"/>
      <c r="L142" s="126"/>
      <c r="M142" s="126"/>
      <c r="N142" s="126"/>
      <c r="O142" s="126"/>
      <c r="P142" s="126"/>
      <c r="Q142" s="126"/>
      <c r="R142" s="126"/>
      <c r="S142" s="126"/>
      <c r="T142" s="126"/>
      <c r="U142" s="126"/>
      <c r="V142" s="126"/>
      <c r="W142" s="126"/>
      <c r="X142" s="126"/>
      <c r="Y142" s="126"/>
      <c r="Z142" s="126"/>
    </row>
    <row r="143" spans="1:26" ht="18" customHeight="1">
      <c r="A143" s="104"/>
      <c r="B143" s="126"/>
      <c r="C143" s="126"/>
      <c r="D143" s="126"/>
      <c r="E143" s="126"/>
      <c r="F143" s="126"/>
      <c r="G143" s="126"/>
      <c r="H143" s="126"/>
      <c r="I143" s="126"/>
      <c r="J143" s="126"/>
      <c r="K143" s="126"/>
      <c r="L143" s="126"/>
      <c r="M143" s="126"/>
      <c r="N143" s="126"/>
      <c r="O143" s="126"/>
      <c r="P143" s="126"/>
      <c r="Q143" s="126"/>
      <c r="R143" s="126"/>
      <c r="S143" s="126"/>
      <c r="T143" s="126"/>
      <c r="U143" s="126"/>
      <c r="V143" s="126"/>
      <c r="W143" s="126"/>
      <c r="X143" s="126"/>
      <c r="Y143" s="126"/>
      <c r="Z143" s="126"/>
    </row>
    <row r="144" spans="1:26" ht="18" customHeight="1">
      <c r="A144" s="104"/>
      <c r="B144" s="126"/>
      <c r="C144" s="126"/>
      <c r="D144" s="126"/>
      <c r="E144" s="126"/>
      <c r="F144" s="126"/>
      <c r="G144" s="126"/>
      <c r="H144" s="126"/>
      <c r="I144" s="126"/>
      <c r="J144" s="126"/>
      <c r="K144" s="126"/>
      <c r="L144" s="126"/>
      <c r="M144" s="126"/>
      <c r="N144" s="126"/>
      <c r="O144" s="126"/>
      <c r="P144" s="126"/>
      <c r="Q144" s="126"/>
      <c r="R144" s="126"/>
      <c r="S144" s="126"/>
      <c r="T144" s="126"/>
      <c r="U144" s="126"/>
      <c r="V144" s="126"/>
      <c r="W144" s="126"/>
      <c r="X144" s="126"/>
      <c r="Y144" s="126"/>
      <c r="Z144" s="126"/>
    </row>
    <row r="145" spans="1:26" ht="18" customHeight="1">
      <c r="A145" s="104"/>
      <c r="B145" s="126"/>
      <c r="C145" s="126"/>
      <c r="D145" s="126"/>
      <c r="E145" s="126"/>
      <c r="F145" s="126"/>
      <c r="G145" s="126"/>
      <c r="H145" s="126"/>
      <c r="I145" s="126"/>
      <c r="J145" s="126"/>
      <c r="K145" s="126"/>
      <c r="L145" s="126"/>
      <c r="M145" s="126"/>
      <c r="N145" s="126"/>
      <c r="O145" s="126"/>
      <c r="P145" s="126"/>
      <c r="Q145" s="126"/>
      <c r="R145" s="126"/>
      <c r="S145" s="126"/>
      <c r="T145" s="126"/>
      <c r="U145" s="126"/>
      <c r="V145" s="126"/>
      <c r="W145" s="126"/>
      <c r="X145" s="126"/>
      <c r="Y145" s="126"/>
      <c r="Z145" s="126"/>
    </row>
    <row r="146" spans="1:26" ht="18" customHeight="1">
      <c r="A146" s="104"/>
      <c r="B146" s="126"/>
      <c r="C146" s="126"/>
      <c r="D146" s="126"/>
      <c r="E146" s="126"/>
      <c r="F146" s="126"/>
      <c r="G146" s="126"/>
      <c r="H146" s="126"/>
      <c r="I146" s="126"/>
      <c r="J146" s="126"/>
      <c r="K146" s="126"/>
      <c r="L146" s="126"/>
      <c r="M146" s="126"/>
      <c r="N146" s="126"/>
      <c r="O146" s="126"/>
      <c r="P146" s="126"/>
      <c r="Q146" s="126"/>
      <c r="R146" s="126"/>
      <c r="S146" s="126"/>
      <c r="T146" s="126"/>
      <c r="U146" s="126"/>
      <c r="V146" s="126"/>
      <c r="W146" s="126"/>
      <c r="X146" s="126"/>
      <c r="Y146" s="126"/>
      <c r="Z146" s="126"/>
    </row>
    <row r="147" spans="1:26" ht="18" customHeight="1">
      <c r="A147" s="104"/>
      <c r="B147" s="126"/>
      <c r="C147" s="126"/>
      <c r="D147" s="126"/>
      <c r="E147" s="126"/>
      <c r="F147" s="126"/>
      <c r="G147" s="126"/>
      <c r="H147" s="126"/>
      <c r="I147" s="126"/>
      <c r="J147" s="126"/>
      <c r="K147" s="126"/>
      <c r="L147" s="126"/>
      <c r="M147" s="126"/>
      <c r="N147" s="126"/>
      <c r="O147" s="126"/>
      <c r="P147" s="126"/>
      <c r="Q147" s="126"/>
      <c r="R147" s="126"/>
      <c r="S147" s="126"/>
      <c r="T147" s="126"/>
      <c r="U147" s="126"/>
      <c r="V147" s="126"/>
      <c r="W147" s="126"/>
      <c r="X147" s="126"/>
      <c r="Y147" s="126"/>
      <c r="Z147" s="126"/>
    </row>
    <row r="148" spans="1:26" ht="18" customHeight="1">
      <c r="A148" s="104"/>
      <c r="B148" s="126"/>
      <c r="C148" s="126"/>
      <c r="D148" s="126"/>
      <c r="E148" s="126"/>
      <c r="F148" s="126"/>
      <c r="G148" s="126"/>
      <c r="H148" s="126"/>
      <c r="I148" s="126"/>
      <c r="J148" s="126"/>
      <c r="K148" s="126"/>
      <c r="L148" s="126"/>
      <c r="M148" s="126"/>
      <c r="N148" s="126"/>
      <c r="O148" s="126"/>
      <c r="P148" s="126"/>
      <c r="Q148" s="126"/>
      <c r="R148" s="126"/>
      <c r="S148" s="126"/>
      <c r="T148" s="126"/>
      <c r="U148" s="126"/>
      <c r="V148" s="126"/>
      <c r="W148" s="126"/>
      <c r="X148" s="126"/>
      <c r="Y148" s="126"/>
      <c r="Z148" s="126"/>
    </row>
    <row r="149" spans="1:26" ht="18" customHeight="1">
      <c r="A149" s="104"/>
      <c r="B149" s="126"/>
      <c r="C149" s="126"/>
      <c r="D149" s="126"/>
      <c r="E149" s="126"/>
      <c r="F149" s="126"/>
      <c r="G149" s="126"/>
      <c r="H149" s="126"/>
      <c r="I149" s="126"/>
      <c r="J149" s="126"/>
      <c r="K149" s="126"/>
      <c r="L149" s="126"/>
      <c r="M149" s="126"/>
      <c r="N149" s="126"/>
      <c r="O149" s="126"/>
      <c r="P149" s="126"/>
      <c r="Q149" s="126"/>
      <c r="R149" s="126"/>
      <c r="S149" s="126"/>
      <c r="T149" s="126"/>
      <c r="U149" s="126"/>
      <c r="V149" s="126"/>
      <c r="W149" s="126"/>
      <c r="X149" s="126"/>
      <c r="Y149" s="126"/>
      <c r="Z149" s="126"/>
    </row>
    <row r="150" spans="1:26" ht="18" customHeight="1">
      <c r="A150" s="104"/>
      <c r="B150" s="126"/>
      <c r="C150" s="126"/>
      <c r="D150" s="126"/>
      <c r="E150" s="126"/>
      <c r="F150" s="126"/>
      <c r="G150" s="126"/>
      <c r="H150" s="126"/>
      <c r="I150" s="126"/>
      <c r="J150" s="126"/>
      <c r="K150" s="126"/>
      <c r="L150" s="126"/>
      <c r="M150" s="126"/>
      <c r="N150" s="126"/>
      <c r="O150" s="126"/>
      <c r="P150" s="126"/>
      <c r="Q150" s="126"/>
      <c r="R150" s="126"/>
      <c r="S150" s="126"/>
      <c r="T150" s="126"/>
      <c r="U150" s="126"/>
      <c r="V150" s="126"/>
      <c r="W150" s="126"/>
      <c r="X150" s="126"/>
      <c r="Y150" s="126"/>
      <c r="Z150" s="126"/>
    </row>
    <row r="151" spans="1:26" ht="18" customHeight="1">
      <c r="A151" s="104"/>
      <c r="B151" s="126"/>
      <c r="C151" s="126"/>
      <c r="D151" s="126"/>
      <c r="E151" s="126"/>
      <c r="F151" s="126"/>
      <c r="G151" s="126"/>
      <c r="H151" s="126"/>
      <c r="I151" s="126"/>
      <c r="J151" s="126"/>
      <c r="K151" s="126"/>
      <c r="L151" s="126"/>
      <c r="M151" s="126"/>
      <c r="N151" s="126"/>
      <c r="O151" s="126"/>
      <c r="P151" s="126"/>
      <c r="Q151" s="126"/>
      <c r="R151" s="126"/>
      <c r="S151" s="126"/>
      <c r="T151" s="126"/>
      <c r="U151" s="126"/>
      <c r="V151" s="126"/>
      <c r="W151" s="126"/>
      <c r="X151" s="126"/>
      <c r="Y151" s="126"/>
      <c r="Z151" s="126"/>
    </row>
    <row r="152" spans="1:26" ht="18" customHeight="1">
      <c r="A152" s="104"/>
      <c r="B152" s="126"/>
      <c r="C152" s="126"/>
      <c r="D152" s="126"/>
      <c r="E152" s="126"/>
      <c r="F152" s="126"/>
      <c r="G152" s="126"/>
      <c r="H152" s="126"/>
      <c r="I152" s="126"/>
      <c r="J152" s="126"/>
      <c r="K152" s="126"/>
      <c r="L152" s="126"/>
      <c r="M152" s="126"/>
      <c r="N152" s="126"/>
      <c r="O152" s="126"/>
      <c r="P152" s="126"/>
      <c r="Q152" s="126"/>
      <c r="R152" s="126"/>
      <c r="S152" s="126"/>
      <c r="T152" s="126"/>
      <c r="U152" s="126"/>
      <c r="V152" s="126"/>
      <c r="W152" s="126"/>
      <c r="X152" s="126"/>
      <c r="Y152" s="126"/>
      <c r="Z152" s="126"/>
    </row>
    <row r="153" spans="1:26" ht="18" customHeight="1">
      <c r="A153" s="104"/>
      <c r="B153" s="126"/>
      <c r="C153" s="126"/>
      <c r="D153" s="126"/>
      <c r="E153" s="126"/>
      <c r="F153" s="126"/>
      <c r="G153" s="126"/>
      <c r="H153" s="126"/>
      <c r="I153" s="126"/>
      <c r="J153" s="126"/>
      <c r="K153" s="126"/>
      <c r="L153" s="126"/>
      <c r="M153" s="126"/>
      <c r="N153" s="126"/>
      <c r="O153" s="126"/>
      <c r="P153" s="126"/>
      <c r="Q153" s="126"/>
      <c r="R153" s="126"/>
      <c r="S153" s="126"/>
      <c r="T153" s="126"/>
      <c r="U153" s="126"/>
      <c r="V153" s="126"/>
      <c r="W153" s="126"/>
      <c r="X153" s="126"/>
      <c r="Y153" s="126"/>
      <c r="Z153" s="126"/>
    </row>
    <row r="154" spans="1:26" ht="18" customHeight="1">
      <c r="A154" s="104"/>
      <c r="B154" s="126"/>
      <c r="C154" s="126"/>
      <c r="D154" s="126"/>
      <c r="E154" s="126"/>
      <c r="F154" s="126"/>
      <c r="G154" s="126"/>
      <c r="H154" s="126"/>
      <c r="I154" s="126"/>
      <c r="J154" s="126"/>
      <c r="K154" s="126"/>
      <c r="L154" s="126"/>
      <c r="M154" s="126"/>
      <c r="N154" s="126"/>
      <c r="O154" s="126"/>
      <c r="P154" s="126"/>
      <c r="Q154" s="126"/>
      <c r="R154" s="126"/>
      <c r="S154" s="126"/>
      <c r="T154" s="126"/>
      <c r="U154" s="126"/>
      <c r="V154" s="126"/>
      <c r="W154" s="126"/>
      <c r="X154" s="126"/>
      <c r="Y154" s="126"/>
      <c r="Z154" s="126"/>
    </row>
    <row r="155" spans="1:26" ht="18" customHeight="1">
      <c r="A155" s="104"/>
      <c r="B155" s="126"/>
      <c r="C155" s="126"/>
      <c r="D155" s="126"/>
      <c r="E155" s="126"/>
      <c r="F155" s="126"/>
      <c r="G155" s="126"/>
      <c r="H155" s="126"/>
      <c r="I155" s="126"/>
      <c r="J155" s="126"/>
      <c r="K155" s="126"/>
      <c r="L155" s="126"/>
      <c r="M155" s="126"/>
      <c r="N155" s="126"/>
      <c r="O155" s="126"/>
      <c r="P155" s="126"/>
      <c r="Q155" s="126"/>
      <c r="R155" s="126"/>
      <c r="S155" s="126"/>
      <c r="T155" s="126"/>
      <c r="U155" s="126"/>
      <c r="V155" s="126"/>
      <c r="W155" s="126"/>
      <c r="X155" s="126"/>
      <c r="Y155" s="126"/>
      <c r="Z155" s="126"/>
    </row>
    <row r="156" spans="1:26" ht="18" customHeight="1">
      <c r="A156" s="104"/>
      <c r="B156" s="126"/>
      <c r="C156" s="126"/>
      <c r="D156" s="126"/>
      <c r="E156" s="126"/>
      <c r="F156" s="126"/>
      <c r="G156" s="126"/>
      <c r="H156" s="126"/>
      <c r="I156" s="126"/>
      <c r="J156" s="126"/>
      <c r="K156" s="126"/>
      <c r="L156" s="126"/>
      <c r="M156" s="126"/>
      <c r="N156" s="126"/>
      <c r="O156" s="126"/>
      <c r="P156" s="126"/>
      <c r="Q156" s="126"/>
      <c r="R156" s="126"/>
      <c r="S156" s="126"/>
      <c r="T156" s="126"/>
      <c r="U156" s="126"/>
      <c r="V156" s="126"/>
      <c r="W156" s="126"/>
      <c r="X156" s="126"/>
      <c r="Y156" s="126"/>
      <c r="Z156" s="126"/>
    </row>
    <row r="157" spans="1:26" ht="18" customHeight="1">
      <c r="A157" s="104"/>
      <c r="B157" s="126"/>
      <c r="C157" s="126"/>
      <c r="D157" s="126"/>
      <c r="E157" s="126"/>
      <c r="F157" s="126"/>
      <c r="G157" s="126"/>
      <c r="H157" s="126"/>
      <c r="I157" s="126"/>
      <c r="J157" s="126"/>
      <c r="K157" s="126"/>
      <c r="L157" s="126"/>
      <c r="M157" s="126"/>
      <c r="N157" s="126"/>
      <c r="O157" s="126"/>
      <c r="P157" s="126"/>
      <c r="Q157" s="126"/>
      <c r="R157" s="126"/>
      <c r="S157" s="126"/>
      <c r="T157" s="126"/>
      <c r="U157" s="126"/>
      <c r="V157" s="126"/>
      <c r="W157" s="126"/>
      <c r="X157" s="126"/>
      <c r="Y157" s="126"/>
      <c r="Z157" s="126"/>
    </row>
    <row r="158" spans="1:26" ht="18" customHeight="1">
      <c r="A158" s="104"/>
      <c r="B158" s="126"/>
      <c r="C158" s="126"/>
      <c r="D158" s="126"/>
      <c r="E158" s="126"/>
      <c r="F158" s="126"/>
      <c r="G158" s="126"/>
      <c r="H158" s="126"/>
      <c r="I158" s="126"/>
      <c r="J158" s="126"/>
      <c r="K158" s="126"/>
      <c r="L158" s="126"/>
      <c r="M158" s="126"/>
      <c r="N158" s="126"/>
      <c r="O158" s="126"/>
      <c r="P158" s="126"/>
      <c r="Q158" s="126"/>
      <c r="R158" s="126"/>
      <c r="S158" s="126"/>
      <c r="T158" s="126"/>
      <c r="U158" s="126"/>
      <c r="V158" s="126"/>
      <c r="W158" s="126"/>
      <c r="X158" s="126"/>
      <c r="Y158" s="126"/>
      <c r="Z158" s="126"/>
    </row>
    <row r="159" spans="1:26" ht="18" customHeight="1">
      <c r="A159" s="104"/>
      <c r="B159" s="126"/>
      <c r="C159" s="126"/>
      <c r="D159" s="126"/>
      <c r="E159" s="126"/>
      <c r="F159" s="126"/>
      <c r="G159" s="126"/>
      <c r="H159" s="126"/>
      <c r="I159" s="126"/>
      <c r="J159" s="126"/>
      <c r="K159" s="126"/>
      <c r="L159" s="126"/>
      <c r="M159" s="126"/>
      <c r="N159" s="126"/>
      <c r="O159" s="126"/>
      <c r="P159" s="126"/>
      <c r="Q159" s="126"/>
      <c r="R159" s="126"/>
      <c r="S159" s="126"/>
      <c r="T159" s="126"/>
      <c r="U159" s="126"/>
      <c r="V159" s="126"/>
      <c r="W159" s="126"/>
      <c r="X159" s="126"/>
      <c r="Y159" s="126"/>
      <c r="Z159" s="126"/>
    </row>
    <row r="160" spans="1:26" ht="18" customHeight="1">
      <c r="A160" s="104"/>
      <c r="B160" s="126"/>
      <c r="C160" s="126"/>
      <c r="D160" s="126"/>
      <c r="E160" s="126"/>
      <c r="F160" s="126"/>
      <c r="G160" s="126"/>
      <c r="H160" s="126"/>
      <c r="I160" s="126"/>
      <c r="J160" s="126"/>
      <c r="K160" s="126"/>
      <c r="L160" s="126"/>
      <c r="M160" s="126"/>
      <c r="N160" s="126"/>
      <c r="O160" s="126"/>
      <c r="P160" s="126"/>
      <c r="Q160" s="126"/>
      <c r="R160" s="126"/>
      <c r="S160" s="126"/>
      <c r="T160" s="126"/>
      <c r="U160" s="126"/>
      <c r="V160" s="126"/>
      <c r="W160" s="126"/>
      <c r="X160" s="126"/>
      <c r="Y160" s="126"/>
      <c r="Z160" s="126"/>
    </row>
    <row r="161" spans="1:26" ht="18" customHeight="1">
      <c r="A161" s="104"/>
      <c r="B161" s="126"/>
      <c r="C161" s="126"/>
      <c r="D161" s="126"/>
      <c r="E161" s="126"/>
      <c r="F161" s="126"/>
      <c r="G161" s="126"/>
      <c r="H161" s="126"/>
      <c r="I161" s="126"/>
      <c r="J161" s="126"/>
      <c r="K161" s="126"/>
      <c r="L161" s="126"/>
      <c r="M161" s="126"/>
      <c r="N161" s="126"/>
      <c r="O161" s="126"/>
      <c r="P161" s="126"/>
      <c r="Q161" s="126"/>
      <c r="R161" s="126"/>
      <c r="S161" s="126"/>
      <c r="T161" s="126"/>
      <c r="U161" s="126"/>
      <c r="V161" s="126"/>
      <c r="W161" s="126"/>
      <c r="X161" s="126"/>
      <c r="Y161" s="126"/>
      <c r="Z161" s="126"/>
    </row>
    <row r="162" spans="1:26" ht="18" customHeight="1">
      <c r="A162" s="104"/>
      <c r="B162" s="126"/>
      <c r="C162" s="126"/>
      <c r="D162" s="126"/>
      <c r="E162" s="126"/>
      <c r="F162" s="126"/>
      <c r="G162" s="126"/>
      <c r="H162" s="126"/>
      <c r="I162" s="126"/>
      <c r="J162" s="126"/>
      <c r="K162" s="126"/>
      <c r="L162" s="126"/>
      <c r="M162" s="126"/>
      <c r="N162" s="126"/>
      <c r="O162" s="126"/>
      <c r="P162" s="126"/>
      <c r="Q162" s="126"/>
      <c r="R162" s="126"/>
      <c r="S162" s="126"/>
      <c r="T162" s="126"/>
      <c r="U162" s="126"/>
      <c r="V162" s="126"/>
      <c r="W162" s="126"/>
      <c r="X162" s="126"/>
      <c r="Y162" s="126"/>
      <c r="Z162" s="126"/>
    </row>
    <row r="163" spans="1:26" ht="18" customHeight="1">
      <c r="A163" s="104"/>
      <c r="B163" s="126"/>
      <c r="C163" s="126"/>
      <c r="D163" s="126"/>
      <c r="E163" s="126"/>
      <c r="F163" s="126"/>
      <c r="G163" s="126"/>
      <c r="H163" s="126"/>
      <c r="I163" s="126"/>
      <c r="J163" s="126"/>
      <c r="K163" s="126"/>
      <c r="L163" s="126"/>
      <c r="M163" s="126"/>
      <c r="N163" s="126"/>
      <c r="O163" s="126"/>
      <c r="P163" s="126"/>
      <c r="Q163" s="126"/>
      <c r="R163" s="126"/>
      <c r="S163" s="126"/>
      <c r="T163" s="126"/>
      <c r="U163" s="126"/>
      <c r="V163" s="126"/>
      <c r="W163" s="126"/>
      <c r="X163" s="126"/>
      <c r="Y163" s="126"/>
      <c r="Z163" s="126"/>
    </row>
    <row r="164" spans="1:26" ht="18" customHeight="1">
      <c r="A164" s="104"/>
      <c r="B164" s="126"/>
      <c r="C164" s="126"/>
      <c r="D164" s="126"/>
      <c r="E164" s="126"/>
      <c r="F164" s="126"/>
      <c r="G164" s="126"/>
      <c r="H164" s="126"/>
      <c r="I164" s="126"/>
      <c r="J164" s="126"/>
      <c r="K164" s="126"/>
      <c r="L164" s="126"/>
      <c r="M164" s="126"/>
      <c r="N164" s="126"/>
      <c r="O164" s="126"/>
      <c r="P164" s="126"/>
      <c r="Q164" s="126"/>
      <c r="R164" s="126"/>
      <c r="S164" s="126"/>
      <c r="T164" s="126"/>
      <c r="U164" s="126"/>
      <c r="V164" s="126"/>
      <c r="W164" s="126"/>
      <c r="X164" s="126"/>
      <c r="Y164" s="126"/>
      <c r="Z164" s="126"/>
    </row>
    <row r="165" spans="1:26" ht="18" customHeight="1">
      <c r="A165" s="104"/>
      <c r="B165" s="126"/>
      <c r="C165" s="126"/>
      <c r="D165" s="126"/>
      <c r="E165" s="126"/>
      <c r="F165" s="126"/>
      <c r="G165" s="126"/>
      <c r="H165" s="126"/>
      <c r="I165" s="126"/>
      <c r="J165" s="126"/>
      <c r="K165" s="126"/>
      <c r="L165" s="126"/>
      <c r="M165" s="126"/>
      <c r="N165" s="126"/>
      <c r="O165" s="126"/>
      <c r="P165" s="126"/>
      <c r="Q165" s="126"/>
      <c r="R165" s="126"/>
      <c r="S165" s="126"/>
      <c r="T165" s="126"/>
      <c r="U165" s="126"/>
      <c r="V165" s="126"/>
      <c r="W165" s="126"/>
      <c r="X165" s="126"/>
      <c r="Y165" s="126"/>
      <c r="Z165" s="126"/>
    </row>
    <row r="166" spans="1:26" ht="18" customHeight="1">
      <c r="A166" s="104"/>
      <c r="B166" s="126"/>
      <c r="C166" s="126"/>
      <c r="D166" s="126"/>
      <c r="E166" s="126"/>
      <c r="F166" s="126"/>
      <c r="G166" s="126"/>
      <c r="H166" s="126"/>
      <c r="I166" s="126"/>
      <c r="J166" s="126"/>
      <c r="K166" s="126"/>
      <c r="L166" s="126"/>
      <c r="M166" s="126"/>
      <c r="N166" s="126"/>
      <c r="O166" s="126"/>
      <c r="P166" s="126"/>
      <c r="Q166" s="126"/>
      <c r="R166" s="126"/>
      <c r="S166" s="126"/>
      <c r="T166" s="126"/>
      <c r="U166" s="126"/>
      <c r="V166" s="126"/>
      <c r="W166" s="126"/>
      <c r="X166" s="126"/>
      <c r="Y166" s="126"/>
      <c r="Z166" s="126"/>
    </row>
    <row r="167" spans="1:26" ht="18" customHeight="1">
      <c r="A167" s="104"/>
      <c r="B167" s="126"/>
      <c r="C167" s="126"/>
      <c r="D167" s="126"/>
      <c r="E167" s="126"/>
      <c r="F167" s="126"/>
      <c r="G167" s="126"/>
      <c r="H167" s="126"/>
      <c r="I167" s="126"/>
      <c r="J167" s="126"/>
      <c r="K167" s="126"/>
      <c r="L167" s="126"/>
      <c r="M167" s="126"/>
      <c r="N167" s="126"/>
      <c r="O167" s="126"/>
      <c r="P167" s="126"/>
      <c r="Q167" s="126"/>
      <c r="R167" s="126"/>
      <c r="S167" s="126"/>
      <c r="T167" s="126"/>
      <c r="U167" s="126"/>
      <c r="V167" s="126"/>
      <c r="W167" s="126"/>
      <c r="X167" s="126"/>
      <c r="Y167" s="126"/>
      <c r="Z167" s="126"/>
    </row>
    <row r="168" spans="1:26" ht="18" customHeight="1">
      <c r="A168" s="104"/>
      <c r="B168" s="126"/>
      <c r="C168" s="126"/>
      <c r="D168" s="126"/>
      <c r="E168" s="126"/>
      <c r="F168" s="126"/>
      <c r="G168" s="126"/>
      <c r="H168" s="126"/>
      <c r="I168" s="126"/>
      <c r="J168" s="126"/>
      <c r="K168" s="126"/>
      <c r="L168" s="126"/>
      <c r="M168" s="126"/>
      <c r="N168" s="126"/>
      <c r="O168" s="126"/>
      <c r="P168" s="126"/>
      <c r="Q168" s="126"/>
      <c r="R168" s="126"/>
      <c r="S168" s="126"/>
      <c r="T168" s="126"/>
      <c r="U168" s="126"/>
      <c r="V168" s="126"/>
      <c r="W168" s="126"/>
      <c r="X168" s="126"/>
      <c r="Y168" s="126"/>
      <c r="Z168" s="126"/>
    </row>
    <row r="169" spans="1:26" ht="18" customHeight="1">
      <c r="A169" s="104"/>
      <c r="B169" s="126"/>
      <c r="C169" s="126"/>
      <c r="D169" s="126"/>
      <c r="E169" s="126"/>
      <c r="F169" s="126"/>
      <c r="G169" s="126"/>
      <c r="H169" s="126"/>
      <c r="I169" s="126"/>
      <c r="J169" s="126"/>
      <c r="K169" s="126"/>
      <c r="L169" s="126"/>
      <c r="M169" s="126"/>
      <c r="N169" s="126"/>
      <c r="O169" s="126"/>
      <c r="P169" s="126"/>
      <c r="Q169" s="126"/>
      <c r="R169" s="126"/>
      <c r="S169" s="126"/>
      <c r="T169" s="126"/>
      <c r="U169" s="126"/>
      <c r="V169" s="126"/>
      <c r="W169" s="126"/>
      <c r="X169" s="126"/>
      <c r="Y169" s="126"/>
      <c r="Z169" s="126"/>
    </row>
    <row r="170" spans="1:26" ht="18" customHeight="1">
      <c r="A170" s="104"/>
      <c r="B170" s="126"/>
      <c r="C170" s="126"/>
      <c r="D170" s="126"/>
      <c r="E170" s="126"/>
      <c r="F170" s="126"/>
      <c r="G170" s="126"/>
      <c r="H170" s="126"/>
      <c r="I170" s="126"/>
      <c r="J170" s="126"/>
      <c r="K170" s="126"/>
      <c r="L170" s="126"/>
      <c r="M170" s="126"/>
      <c r="N170" s="126"/>
      <c r="O170" s="126"/>
      <c r="P170" s="126"/>
      <c r="Q170" s="126"/>
      <c r="R170" s="126"/>
      <c r="S170" s="126"/>
      <c r="T170" s="126"/>
      <c r="U170" s="126"/>
      <c r="V170" s="126"/>
      <c r="W170" s="126"/>
      <c r="X170" s="126"/>
      <c r="Y170" s="126"/>
      <c r="Z170" s="126"/>
    </row>
    <row r="171" spans="1:26" ht="18" customHeight="1">
      <c r="A171" s="104"/>
      <c r="B171" s="126"/>
      <c r="C171" s="126"/>
      <c r="D171" s="126"/>
      <c r="E171" s="126"/>
      <c r="F171" s="126"/>
      <c r="G171" s="126"/>
      <c r="H171" s="126"/>
      <c r="I171" s="126"/>
      <c r="J171" s="126"/>
      <c r="K171" s="126"/>
      <c r="L171" s="126"/>
      <c r="M171" s="126"/>
      <c r="N171" s="126"/>
      <c r="O171" s="126"/>
      <c r="P171" s="126"/>
      <c r="Q171" s="126"/>
      <c r="R171" s="126"/>
      <c r="S171" s="126"/>
      <c r="T171" s="126"/>
      <c r="U171" s="126"/>
      <c r="V171" s="126"/>
      <c r="W171" s="126"/>
      <c r="X171" s="126"/>
      <c r="Y171" s="126"/>
      <c r="Z171" s="126"/>
    </row>
    <row r="172" spans="1:26" ht="18" customHeight="1">
      <c r="A172" s="104"/>
      <c r="B172" s="126"/>
      <c r="C172" s="126"/>
      <c r="D172" s="126"/>
      <c r="E172" s="126"/>
      <c r="F172" s="126"/>
      <c r="G172" s="126"/>
      <c r="H172" s="126"/>
      <c r="I172" s="126"/>
      <c r="J172" s="126"/>
      <c r="K172" s="126"/>
      <c r="L172" s="126"/>
      <c r="M172" s="126"/>
      <c r="N172" s="126"/>
      <c r="O172" s="126"/>
      <c r="P172" s="126"/>
      <c r="Q172" s="126"/>
      <c r="R172" s="126"/>
      <c r="S172" s="126"/>
      <c r="T172" s="126"/>
      <c r="U172" s="126"/>
      <c r="V172" s="126"/>
      <c r="W172" s="126"/>
      <c r="X172" s="126"/>
      <c r="Y172" s="126"/>
      <c r="Z172" s="126"/>
    </row>
    <row r="173" spans="1:26" ht="18" customHeight="1">
      <c r="A173" s="104"/>
      <c r="B173" s="126"/>
      <c r="C173" s="126"/>
      <c r="D173" s="126"/>
      <c r="E173" s="126"/>
      <c r="F173" s="126"/>
      <c r="G173" s="126"/>
      <c r="H173" s="126"/>
      <c r="I173" s="126"/>
      <c r="J173" s="126"/>
      <c r="K173" s="126"/>
      <c r="L173" s="126"/>
      <c r="M173" s="126"/>
      <c r="N173" s="126"/>
      <c r="O173" s="126"/>
      <c r="P173" s="126"/>
      <c r="Q173" s="126"/>
      <c r="R173" s="126"/>
      <c r="S173" s="126"/>
      <c r="T173" s="126"/>
      <c r="U173" s="126"/>
      <c r="V173" s="126"/>
      <c r="W173" s="126"/>
      <c r="X173" s="126"/>
      <c r="Y173" s="126"/>
      <c r="Z173" s="126"/>
    </row>
    <row r="174" spans="1:26" ht="18" customHeight="1">
      <c r="A174" s="104"/>
      <c r="B174" s="126"/>
      <c r="C174" s="126"/>
      <c r="D174" s="126"/>
      <c r="E174" s="126"/>
      <c r="F174" s="126"/>
      <c r="G174" s="126"/>
      <c r="H174" s="126"/>
      <c r="I174" s="126"/>
      <c r="J174" s="126"/>
      <c r="K174" s="126"/>
      <c r="L174" s="126"/>
      <c r="M174" s="126"/>
      <c r="N174" s="126"/>
      <c r="O174" s="126"/>
      <c r="P174" s="126"/>
      <c r="Q174" s="126"/>
      <c r="R174" s="126"/>
      <c r="S174" s="126"/>
      <c r="T174" s="126"/>
      <c r="U174" s="126"/>
      <c r="V174" s="126"/>
      <c r="W174" s="126"/>
      <c r="X174" s="126"/>
      <c r="Y174" s="126"/>
      <c r="Z174" s="126"/>
    </row>
    <row r="175" spans="1:26" ht="18" customHeight="1">
      <c r="A175" s="104"/>
      <c r="B175" s="126"/>
      <c r="C175" s="126"/>
      <c r="D175" s="126"/>
      <c r="E175" s="126"/>
      <c r="F175" s="126"/>
      <c r="G175" s="126"/>
      <c r="H175" s="126"/>
      <c r="I175" s="126"/>
      <c r="J175" s="126"/>
      <c r="K175" s="126"/>
      <c r="L175" s="126"/>
      <c r="M175" s="126"/>
      <c r="N175" s="126"/>
      <c r="O175" s="126"/>
      <c r="P175" s="126"/>
      <c r="Q175" s="126"/>
      <c r="R175" s="126"/>
      <c r="S175" s="126"/>
      <c r="T175" s="126"/>
      <c r="U175" s="126"/>
      <c r="V175" s="126"/>
      <c r="W175" s="126"/>
      <c r="X175" s="126"/>
      <c r="Y175" s="126"/>
      <c r="Z175" s="126"/>
    </row>
    <row r="176" spans="1:26" ht="18" customHeight="1">
      <c r="A176" s="104"/>
      <c r="B176" s="126"/>
      <c r="C176" s="126"/>
      <c r="D176" s="126"/>
      <c r="E176" s="126"/>
      <c r="F176" s="126"/>
      <c r="G176" s="126"/>
      <c r="H176" s="126"/>
      <c r="I176" s="126"/>
      <c r="J176" s="126"/>
      <c r="K176" s="126"/>
      <c r="L176" s="126"/>
      <c r="M176" s="126"/>
      <c r="N176" s="126"/>
      <c r="O176" s="126"/>
      <c r="P176" s="126"/>
      <c r="Q176" s="126"/>
      <c r="R176" s="126"/>
      <c r="S176" s="126"/>
      <c r="T176" s="126"/>
      <c r="U176" s="126"/>
      <c r="V176" s="126"/>
      <c r="W176" s="126"/>
      <c r="X176" s="126"/>
      <c r="Y176" s="126"/>
      <c r="Z176" s="126"/>
    </row>
    <row r="177" spans="1:26" ht="18" customHeight="1">
      <c r="A177" s="104"/>
      <c r="B177" s="126"/>
      <c r="C177" s="126"/>
      <c r="D177" s="126"/>
      <c r="E177" s="126"/>
      <c r="F177" s="126"/>
      <c r="G177" s="126"/>
      <c r="H177" s="126"/>
      <c r="I177" s="126"/>
      <c r="J177" s="126"/>
      <c r="K177" s="126"/>
      <c r="L177" s="126"/>
      <c r="M177" s="126"/>
      <c r="N177" s="126"/>
      <c r="O177" s="126"/>
      <c r="P177" s="126"/>
      <c r="Q177" s="126"/>
      <c r="R177" s="126"/>
      <c r="S177" s="126"/>
      <c r="T177" s="126"/>
      <c r="U177" s="126"/>
      <c r="V177" s="126"/>
      <c r="W177" s="126"/>
      <c r="X177" s="126"/>
      <c r="Y177" s="126"/>
      <c r="Z177" s="126"/>
    </row>
    <row r="178" spans="1:26" ht="18" customHeight="1">
      <c r="A178" s="104"/>
      <c r="B178" s="126"/>
      <c r="C178" s="126"/>
      <c r="D178" s="126"/>
      <c r="E178" s="126"/>
      <c r="F178" s="126"/>
      <c r="G178" s="126"/>
      <c r="H178" s="126"/>
      <c r="I178" s="126"/>
      <c r="J178" s="126"/>
      <c r="K178" s="126"/>
      <c r="L178" s="126"/>
      <c r="M178" s="126"/>
      <c r="N178" s="126"/>
      <c r="O178" s="126"/>
      <c r="P178" s="126"/>
      <c r="Q178" s="126"/>
      <c r="R178" s="126"/>
      <c r="S178" s="126"/>
      <c r="T178" s="126"/>
      <c r="U178" s="126"/>
      <c r="V178" s="126"/>
      <c r="W178" s="126"/>
      <c r="X178" s="126"/>
      <c r="Y178" s="126"/>
      <c r="Z178" s="126"/>
    </row>
    <row r="179" spans="1:26" ht="18" customHeight="1">
      <c r="A179" s="104"/>
      <c r="B179" s="126"/>
      <c r="C179" s="126"/>
      <c r="D179" s="126"/>
      <c r="E179" s="126"/>
      <c r="F179" s="126"/>
      <c r="G179" s="126"/>
      <c r="H179" s="126"/>
      <c r="I179" s="126"/>
      <c r="J179" s="126"/>
      <c r="K179" s="126"/>
      <c r="L179" s="126"/>
      <c r="M179" s="126"/>
      <c r="N179" s="126"/>
      <c r="O179" s="126"/>
      <c r="P179" s="126"/>
      <c r="Q179" s="126"/>
      <c r="R179" s="126"/>
      <c r="S179" s="126"/>
      <c r="T179" s="126"/>
      <c r="U179" s="126"/>
      <c r="V179" s="126"/>
      <c r="W179" s="126"/>
      <c r="X179" s="126"/>
      <c r="Y179" s="126"/>
      <c r="Z179" s="126"/>
    </row>
    <row r="180" spans="1:26" ht="18" customHeight="1">
      <c r="A180" s="104"/>
      <c r="B180" s="126"/>
      <c r="C180" s="126"/>
      <c r="D180" s="126"/>
      <c r="E180" s="126"/>
      <c r="F180" s="126"/>
      <c r="G180" s="126"/>
      <c r="H180" s="126"/>
      <c r="I180" s="126"/>
      <c r="J180" s="126"/>
      <c r="K180" s="126"/>
      <c r="L180" s="126"/>
      <c r="M180" s="126"/>
      <c r="N180" s="126"/>
      <c r="O180" s="126"/>
      <c r="P180" s="126"/>
      <c r="Q180" s="126"/>
      <c r="R180" s="126"/>
      <c r="S180" s="126"/>
      <c r="T180" s="126"/>
      <c r="U180" s="126"/>
      <c r="V180" s="126"/>
      <c r="W180" s="126"/>
      <c r="X180" s="126"/>
      <c r="Y180" s="126"/>
      <c r="Z180" s="126"/>
    </row>
    <row r="181" spans="1:26" ht="18" customHeight="1">
      <c r="A181" s="104"/>
      <c r="B181" s="126"/>
      <c r="C181" s="126"/>
      <c r="D181" s="126"/>
      <c r="E181" s="126"/>
      <c r="F181" s="126"/>
      <c r="G181" s="126"/>
      <c r="H181" s="126"/>
      <c r="I181" s="126"/>
      <c r="J181" s="126"/>
      <c r="K181" s="126"/>
      <c r="L181" s="126"/>
      <c r="M181" s="126"/>
      <c r="N181" s="126"/>
      <c r="O181" s="126"/>
      <c r="P181" s="126"/>
      <c r="Q181" s="126"/>
      <c r="R181" s="126"/>
      <c r="S181" s="126"/>
      <c r="T181" s="126"/>
      <c r="U181" s="126"/>
      <c r="V181" s="126"/>
      <c r="W181" s="126"/>
      <c r="X181" s="126"/>
      <c r="Y181" s="126"/>
      <c r="Z181" s="126"/>
    </row>
    <row r="182" spans="1:26" ht="18" customHeight="1">
      <c r="A182" s="104"/>
      <c r="B182" s="126"/>
      <c r="C182" s="126"/>
      <c r="D182" s="126"/>
      <c r="E182" s="126"/>
      <c r="F182" s="126"/>
      <c r="G182" s="126"/>
      <c r="H182" s="126"/>
      <c r="I182" s="126"/>
      <c r="J182" s="126"/>
      <c r="K182" s="126"/>
      <c r="L182" s="126"/>
      <c r="M182" s="126"/>
      <c r="N182" s="126"/>
      <c r="O182" s="126"/>
      <c r="P182" s="126"/>
      <c r="Q182" s="126"/>
      <c r="R182" s="126"/>
      <c r="S182" s="126"/>
      <c r="T182" s="126"/>
      <c r="U182" s="126"/>
      <c r="V182" s="126"/>
      <c r="W182" s="126"/>
      <c r="X182" s="126"/>
      <c r="Y182" s="126"/>
      <c r="Z182" s="126"/>
    </row>
    <row r="183" spans="1:26" ht="18" customHeight="1">
      <c r="A183" s="104"/>
      <c r="B183" s="126"/>
      <c r="C183" s="126"/>
      <c r="D183" s="126"/>
      <c r="E183" s="126"/>
      <c r="F183" s="126"/>
      <c r="G183" s="126"/>
      <c r="H183" s="126"/>
      <c r="I183" s="126"/>
      <c r="J183" s="126"/>
      <c r="K183" s="126"/>
      <c r="L183" s="126"/>
      <c r="M183" s="126"/>
      <c r="N183" s="126"/>
      <c r="O183" s="126"/>
      <c r="P183" s="126"/>
      <c r="Q183" s="126"/>
      <c r="R183" s="126"/>
      <c r="S183" s="126"/>
      <c r="T183" s="126"/>
      <c r="U183" s="126"/>
      <c r="V183" s="126"/>
      <c r="W183" s="126"/>
      <c r="X183" s="126"/>
      <c r="Y183" s="126"/>
      <c r="Z183" s="126"/>
    </row>
    <row r="184" spans="1:26" ht="18" customHeight="1">
      <c r="A184" s="104"/>
      <c r="B184" s="126"/>
      <c r="C184" s="126"/>
      <c r="D184" s="126"/>
      <c r="E184" s="126"/>
      <c r="F184" s="126"/>
      <c r="G184" s="126"/>
      <c r="H184" s="126"/>
      <c r="I184" s="126"/>
      <c r="J184" s="126"/>
      <c r="K184" s="126"/>
      <c r="L184" s="126"/>
      <c r="M184" s="126"/>
      <c r="N184" s="126"/>
      <c r="O184" s="126"/>
      <c r="P184" s="126"/>
      <c r="Q184" s="126"/>
      <c r="R184" s="126"/>
      <c r="S184" s="126"/>
      <c r="T184" s="126"/>
      <c r="U184" s="126"/>
      <c r="V184" s="126"/>
      <c r="W184" s="126"/>
      <c r="X184" s="126"/>
      <c r="Y184" s="126"/>
      <c r="Z184" s="126"/>
    </row>
    <row r="185" spans="1:26" ht="18" customHeight="1">
      <c r="A185" s="104"/>
      <c r="B185" s="126"/>
      <c r="C185" s="126"/>
      <c r="D185" s="126"/>
      <c r="E185" s="126"/>
      <c r="F185" s="126"/>
      <c r="G185" s="126"/>
      <c r="H185" s="126"/>
      <c r="I185" s="126"/>
      <c r="J185" s="126"/>
      <c r="K185" s="126"/>
      <c r="L185" s="126"/>
      <c r="M185" s="126"/>
      <c r="N185" s="126"/>
      <c r="O185" s="126"/>
      <c r="P185" s="126"/>
      <c r="Q185" s="126"/>
      <c r="R185" s="126"/>
      <c r="S185" s="126"/>
      <c r="T185" s="126"/>
      <c r="U185" s="126"/>
      <c r="V185" s="126"/>
      <c r="W185" s="126"/>
      <c r="X185" s="126"/>
      <c r="Y185" s="126"/>
      <c r="Z185" s="126"/>
    </row>
    <row r="186" spans="1:26" ht="18" customHeight="1">
      <c r="A186" s="104"/>
      <c r="B186" s="126"/>
      <c r="C186" s="126"/>
      <c r="D186" s="126"/>
      <c r="E186" s="126"/>
      <c r="F186" s="126"/>
      <c r="G186" s="126"/>
      <c r="H186" s="126"/>
      <c r="I186" s="126"/>
      <c r="J186" s="126"/>
      <c r="K186" s="126"/>
      <c r="L186" s="126"/>
      <c r="M186" s="126"/>
      <c r="N186" s="126"/>
      <c r="O186" s="126"/>
      <c r="P186" s="126"/>
      <c r="Q186" s="126"/>
      <c r="R186" s="126"/>
      <c r="S186" s="126"/>
      <c r="T186" s="126"/>
      <c r="U186" s="126"/>
      <c r="V186" s="126"/>
      <c r="W186" s="126"/>
      <c r="X186" s="126"/>
      <c r="Y186" s="126"/>
      <c r="Z186" s="126"/>
    </row>
    <row r="187" spans="1:26" ht="18" customHeight="1">
      <c r="A187" s="104"/>
      <c r="B187" s="126"/>
      <c r="C187" s="126"/>
      <c r="D187" s="126"/>
      <c r="E187" s="126"/>
      <c r="F187" s="126"/>
      <c r="G187" s="126"/>
      <c r="H187" s="126"/>
      <c r="I187" s="126"/>
      <c r="J187" s="126"/>
      <c r="K187" s="126"/>
      <c r="L187" s="126"/>
      <c r="M187" s="126"/>
      <c r="N187" s="126"/>
      <c r="O187" s="126"/>
      <c r="P187" s="126"/>
      <c r="Q187" s="126"/>
      <c r="R187" s="126"/>
      <c r="S187" s="126"/>
      <c r="T187" s="126"/>
      <c r="U187" s="126"/>
      <c r="V187" s="126"/>
      <c r="W187" s="126"/>
      <c r="X187" s="126"/>
      <c r="Y187" s="126"/>
      <c r="Z187" s="126"/>
    </row>
    <row r="188" spans="1:26" ht="18" customHeight="1">
      <c r="A188" s="104"/>
      <c r="B188" s="126"/>
      <c r="C188" s="126"/>
      <c r="D188" s="126"/>
      <c r="E188" s="126"/>
      <c r="F188" s="126"/>
      <c r="G188" s="126"/>
      <c r="H188" s="126"/>
      <c r="I188" s="126"/>
      <c r="J188" s="126"/>
      <c r="K188" s="126"/>
      <c r="L188" s="126"/>
      <c r="M188" s="126"/>
      <c r="N188" s="126"/>
      <c r="O188" s="126"/>
      <c r="P188" s="126"/>
      <c r="Q188" s="126"/>
      <c r="R188" s="126"/>
      <c r="S188" s="126"/>
      <c r="T188" s="126"/>
      <c r="U188" s="126"/>
      <c r="V188" s="126"/>
      <c r="W188" s="126"/>
      <c r="X188" s="126"/>
      <c r="Y188" s="126"/>
      <c r="Z188" s="126"/>
    </row>
    <row r="189" spans="1:26" ht="18" customHeight="1">
      <c r="A189" s="104"/>
      <c r="B189" s="126"/>
      <c r="C189" s="126"/>
      <c r="D189" s="126"/>
      <c r="E189" s="126"/>
      <c r="F189" s="126"/>
      <c r="G189" s="126"/>
      <c r="H189" s="126"/>
      <c r="I189" s="126"/>
      <c r="J189" s="126"/>
      <c r="K189" s="126"/>
      <c r="L189" s="126"/>
      <c r="M189" s="126"/>
      <c r="N189" s="126"/>
      <c r="O189" s="126"/>
      <c r="P189" s="126"/>
      <c r="Q189" s="126"/>
      <c r="R189" s="126"/>
      <c r="S189" s="126"/>
      <c r="T189" s="126"/>
      <c r="U189" s="126"/>
      <c r="V189" s="126"/>
      <c r="W189" s="126"/>
      <c r="X189" s="126"/>
      <c r="Y189" s="126"/>
      <c r="Z189" s="126"/>
    </row>
    <row r="190" spans="1:26" ht="18" customHeight="1">
      <c r="A190" s="104"/>
      <c r="B190" s="126"/>
      <c r="C190" s="126"/>
      <c r="D190" s="126"/>
      <c r="E190" s="126"/>
      <c r="F190" s="126"/>
      <c r="G190" s="126"/>
      <c r="H190" s="126"/>
      <c r="I190" s="126"/>
      <c r="J190" s="126"/>
      <c r="K190" s="126"/>
      <c r="L190" s="126"/>
      <c r="M190" s="126"/>
      <c r="N190" s="126"/>
      <c r="O190" s="126"/>
      <c r="P190" s="126"/>
      <c r="Q190" s="126"/>
      <c r="R190" s="126"/>
      <c r="S190" s="126"/>
      <c r="T190" s="126"/>
      <c r="U190" s="126"/>
      <c r="V190" s="126"/>
      <c r="W190" s="126"/>
      <c r="X190" s="126"/>
      <c r="Y190" s="126"/>
      <c r="Z190" s="126"/>
    </row>
    <row r="191" spans="1:26" ht="18" customHeight="1">
      <c r="A191" s="104"/>
      <c r="B191" s="126"/>
      <c r="C191" s="126"/>
      <c r="D191" s="126"/>
      <c r="E191" s="126"/>
      <c r="F191" s="126"/>
      <c r="G191" s="126"/>
      <c r="H191" s="126"/>
      <c r="I191" s="126"/>
      <c r="J191" s="126"/>
      <c r="K191" s="126"/>
      <c r="L191" s="126"/>
      <c r="M191" s="126"/>
      <c r="N191" s="126"/>
      <c r="O191" s="126"/>
      <c r="P191" s="126"/>
      <c r="Q191" s="126"/>
      <c r="R191" s="126"/>
      <c r="S191" s="126"/>
      <c r="T191" s="126"/>
      <c r="U191" s="126"/>
      <c r="V191" s="126"/>
      <c r="W191" s="126"/>
      <c r="X191" s="126"/>
      <c r="Y191" s="126"/>
      <c r="Z191" s="126"/>
    </row>
    <row r="192" spans="1:26" ht="18" customHeight="1">
      <c r="A192" s="104"/>
      <c r="B192" s="126"/>
      <c r="C192" s="126"/>
      <c r="D192" s="126"/>
      <c r="E192" s="126"/>
      <c r="F192" s="126"/>
      <c r="G192" s="126"/>
      <c r="H192" s="126"/>
      <c r="I192" s="126"/>
      <c r="J192" s="126"/>
      <c r="K192" s="126"/>
      <c r="L192" s="126"/>
      <c r="M192" s="126"/>
      <c r="N192" s="126"/>
      <c r="O192" s="126"/>
      <c r="P192" s="126"/>
      <c r="Q192" s="126"/>
      <c r="R192" s="126"/>
      <c r="S192" s="126"/>
      <c r="T192" s="126"/>
      <c r="U192" s="126"/>
      <c r="V192" s="126"/>
      <c r="W192" s="126"/>
      <c r="X192" s="126"/>
      <c r="Y192" s="126"/>
      <c r="Z192" s="126"/>
    </row>
    <row r="193" spans="1:26" ht="18" customHeight="1">
      <c r="A193" s="104"/>
      <c r="B193" s="126"/>
      <c r="C193" s="126"/>
      <c r="D193" s="126"/>
      <c r="E193" s="126"/>
      <c r="F193" s="126"/>
      <c r="G193" s="126"/>
      <c r="H193" s="126"/>
      <c r="I193" s="126"/>
      <c r="J193" s="126"/>
      <c r="K193" s="126"/>
      <c r="L193" s="126"/>
      <c r="M193" s="126"/>
      <c r="N193" s="126"/>
      <c r="O193" s="126"/>
      <c r="P193" s="126"/>
      <c r="Q193" s="126"/>
      <c r="R193" s="126"/>
      <c r="S193" s="126"/>
      <c r="T193" s="126"/>
      <c r="U193" s="126"/>
      <c r="V193" s="126"/>
      <c r="W193" s="126"/>
      <c r="X193" s="126"/>
      <c r="Y193" s="126"/>
      <c r="Z193" s="126"/>
    </row>
    <row r="194" spans="1:26" ht="18" customHeight="1">
      <c r="A194" s="104"/>
      <c r="B194" s="126"/>
      <c r="C194" s="126"/>
      <c r="D194" s="126"/>
      <c r="E194" s="126"/>
      <c r="F194" s="126"/>
      <c r="G194" s="126"/>
      <c r="H194" s="126"/>
      <c r="I194" s="126"/>
      <c r="J194" s="126"/>
      <c r="K194" s="126"/>
      <c r="L194" s="126"/>
      <c r="M194" s="126"/>
      <c r="N194" s="126"/>
      <c r="O194" s="126"/>
      <c r="P194" s="126"/>
      <c r="Q194" s="126"/>
      <c r="R194" s="126"/>
      <c r="S194" s="126"/>
      <c r="T194" s="126"/>
      <c r="U194" s="126"/>
      <c r="V194" s="126"/>
      <c r="W194" s="126"/>
      <c r="X194" s="126"/>
      <c r="Y194" s="126"/>
      <c r="Z194" s="126"/>
    </row>
    <row r="195" spans="1:26" ht="18" customHeight="1">
      <c r="A195" s="104"/>
      <c r="B195" s="126"/>
      <c r="C195" s="126"/>
      <c r="D195" s="126"/>
      <c r="E195" s="126"/>
      <c r="F195" s="126"/>
      <c r="G195" s="126"/>
      <c r="H195" s="126"/>
      <c r="I195" s="126"/>
      <c r="J195" s="126"/>
      <c r="K195" s="126"/>
      <c r="L195" s="126"/>
      <c r="M195" s="126"/>
      <c r="N195" s="126"/>
      <c r="O195" s="126"/>
      <c r="P195" s="126"/>
      <c r="Q195" s="126"/>
      <c r="R195" s="126"/>
      <c r="S195" s="126"/>
      <c r="T195" s="126"/>
      <c r="U195" s="126"/>
      <c r="V195" s="126"/>
      <c r="W195" s="126"/>
      <c r="X195" s="126"/>
      <c r="Y195" s="126"/>
      <c r="Z195" s="126"/>
    </row>
    <row r="196" spans="1:26" ht="18" customHeight="1">
      <c r="A196" s="104"/>
      <c r="B196" s="126"/>
      <c r="C196" s="126"/>
      <c r="D196" s="126"/>
      <c r="E196" s="126"/>
      <c r="F196" s="126"/>
      <c r="G196" s="126"/>
      <c r="H196" s="126"/>
      <c r="I196" s="126"/>
      <c r="J196" s="126"/>
      <c r="K196" s="126"/>
      <c r="L196" s="126"/>
      <c r="M196" s="126"/>
      <c r="N196" s="126"/>
      <c r="O196" s="126"/>
      <c r="P196" s="126"/>
      <c r="Q196" s="126"/>
      <c r="R196" s="126"/>
      <c r="S196" s="126"/>
      <c r="T196" s="126"/>
      <c r="U196" s="126"/>
      <c r="V196" s="126"/>
      <c r="W196" s="126"/>
      <c r="X196" s="126"/>
      <c r="Y196" s="126"/>
      <c r="Z196" s="126"/>
    </row>
    <row r="197" spans="1:26" ht="18" customHeight="1">
      <c r="A197" s="104"/>
      <c r="B197" s="126"/>
      <c r="C197" s="126"/>
      <c r="D197" s="126"/>
      <c r="E197" s="126"/>
      <c r="F197" s="126"/>
      <c r="G197" s="126"/>
      <c r="H197" s="126"/>
      <c r="I197" s="126"/>
      <c r="J197" s="126"/>
      <c r="K197" s="126"/>
      <c r="L197" s="126"/>
      <c r="M197" s="126"/>
      <c r="N197" s="126"/>
      <c r="O197" s="126"/>
      <c r="P197" s="126"/>
      <c r="Q197" s="126"/>
      <c r="R197" s="126"/>
      <c r="S197" s="126"/>
      <c r="T197" s="126"/>
      <c r="U197" s="126"/>
      <c r="V197" s="126"/>
      <c r="W197" s="126"/>
      <c r="X197" s="126"/>
      <c r="Y197" s="126"/>
      <c r="Z197" s="126"/>
    </row>
    <row r="198" spans="1:26" ht="18" customHeight="1">
      <c r="A198" s="104"/>
      <c r="B198" s="126"/>
      <c r="C198" s="126"/>
      <c r="D198" s="126"/>
      <c r="E198" s="126"/>
      <c r="F198" s="126"/>
      <c r="G198" s="126"/>
      <c r="H198" s="126"/>
      <c r="I198" s="126"/>
      <c r="J198" s="126"/>
      <c r="K198" s="126"/>
      <c r="L198" s="126"/>
      <c r="M198" s="126"/>
      <c r="N198" s="126"/>
      <c r="O198" s="126"/>
      <c r="P198" s="126"/>
      <c r="Q198" s="126"/>
      <c r="R198" s="126"/>
      <c r="S198" s="126"/>
      <c r="T198" s="126"/>
      <c r="U198" s="126"/>
      <c r="V198" s="126"/>
      <c r="W198" s="126"/>
      <c r="X198" s="126"/>
      <c r="Y198" s="126"/>
      <c r="Z198" s="126"/>
    </row>
    <row r="199" spans="1:26" ht="18" customHeight="1">
      <c r="A199" s="104"/>
      <c r="B199" s="126"/>
      <c r="C199" s="126"/>
      <c r="D199" s="126"/>
      <c r="E199" s="126"/>
      <c r="F199" s="126"/>
      <c r="G199" s="126"/>
      <c r="H199" s="126"/>
      <c r="I199" s="126"/>
      <c r="J199" s="126"/>
      <c r="K199" s="126"/>
      <c r="L199" s="126"/>
      <c r="M199" s="126"/>
      <c r="N199" s="126"/>
      <c r="O199" s="126"/>
      <c r="P199" s="126"/>
      <c r="Q199" s="126"/>
      <c r="R199" s="126"/>
      <c r="S199" s="126"/>
      <c r="T199" s="126"/>
      <c r="U199" s="126"/>
      <c r="V199" s="126"/>
      <c r="W199" s="126"/>
      <c r="X199" s="126"/>
      <c r="Y199" s="126"/>
      <c r="Z199" s="126"/>
    </row>
    <row r="200" spans="1:26" ht="18" customHeight="1">
      <c r="A200" s="104"/>
      <c r="B200" s="126"/>
      <c r="C200" s="126"/>
      <c r="D200" s="126"/>
      <c r="E200" s="126"/>
      <c r="F200" s="126"/>
      <c r="G200" s="126"/>
      <c r="H200" s="126"/>
      <c r="I200" s="126"/>
      <c r="J200" s="126"/>
      <c r="K200" s="126"/>
      <c r="L200" s="126"/>
      <c r="M200" s="126"/>
      <c r="N200" s="126"/>
      <c r="O200" s="126"/>
      <c r="P200" s="126"/>
      <c r="Q200" s="126"/>
      <c r="R200" s="126"/>
      <c r="S200" s="126"/>
      <c r="T200" s="126"/>
      <c r="U200" s="126"/>
      <c r="V200" s="126"/>
      <c r="W200" s="126"/>
      <c r="X200" s="126"/>
      <c r="Y200" s="126"/>
      <c r="Z200" s="126"/>
    </row>
    <row r="201" spans="1:26" ht="18" customHeight="1">
      <c r="A201" s="104"/>
      <c r="B201" s="126"/>
      <c r="C201" s="126"/>
      <c r="D201" s="126"/>
      <c r="E201" s="126"/>
      <c r="F201" s="126"/>
      <c r="G201" s="126"/>
      <c r="H201" s="126"/>
      <c r="I201" s="126"/>
      <c r="J201" s="126"/>
      <c r="K201" s="126"/>
      <c r="L201" s="126"/>
      <c r="M201" s="126"/>
      <c r="N201" s="126"/>
      <c r="O201" s="126"/>
      <c r="P201" s="126"/>
      <c r="Q201" s="126"/>
      <c r="R201" s="126"/>
      <c r="S201" s="126"/>
      <c r="T201" s="126"/>
      <c r="U201" s="126"/>
      <c r="V201" s="126"/>
      <c r="W201" s="126"/>
      <c r="X201" s="126"/>
      <c r="Y201" s="126"/>
      <c r="Z201" s="126"/>
    </row>
    <row r="202" spans="1:26" ht="18" customHeight="1">
      <c r="A202" s="104"/>
      <c r="B202" s="126"/>
      <c r="C202" s="126"/>
      <c r="D202" s="126"/>
      <c r="E202" s="126"/>
      <c r="F202" s="126"/>
      <c r="G202" s="126"/>
      <c r="H202" s="126"/>
      <c r="I202" s="126"/>
      <c r="J202" s="126"/>
      <c r="K202" s="126"/>
      <c r="L202" s="126"/>
      <c r="M202" s="126"/>
      <c r="N202" s="126"/>
      <c r="O202" s="126"/>
      <c r="P202" s="126"/>
      <c r="Q202" s="126"/>
      <c r="R202" s="126"/>
      <c r="S202" s="126"/>
      <c r="T202" s="126"/>
      <c r="U202" s="126"/>
      <c r="V202" s="126"/>
      <c r="W202" s="126"/>
      <c r="X202" s="126"/>
      <c r="Y202" s="126"/>
      <c r="Z202" s="126"/>
    </row>
    <row r="203" spans="1:26" ht="18" customHeight="1">
      <c r="A203" s="104"/>
      <c r="B203" s="126"/>
      <c r="C203" s="126"/>
      <c r="D203" s="126"/>
      <c r="E203" s="126"/>
      <c r="F203" s="126"/>
      <c r="G203" s="126"/>
      <c r="H203" s="126"/>
      <c r="I203" s="126"/>
      <c r="J203" s="126"/>
      <c r="K203" s="126"/>
      <c r="L203" s="126"/>
      <c r="M203" s="126"/>
      <c r="N203" s="126"/>
      <c r="O203" s="126"/>
      <c r="P203" s="126"/>
      <c r="Q203" s="126"/>
      <c r="R203" s="126"/>
      <c r="S203" s="126"/>
      <c r="T203" s="126"/>
      <c r="U203" s="126"/>
      <c r="V203" s="126"/>
      <c r="W203" s="126"/>
      <c r="X203" s="126"/>
      <c r="Y203" s="126"/>
      <c r="Z203" s="126"/>
    </row>
    <row r="204" spans="1:26" ht="18" customHeight="1">
      <c r="A204" s="104"/>
      <c r="B204" s="126"/>
      <c r="C204" s="126"/>
      <c r="D204" s="126"/>
      <c r="E204" s="126"/>
      <c r="F204" s="126"/>
      <c r="G204" s="126"/>
      <c r="H204" s="126"/>
      <c r="I204" s="126"/>
      <c r="J204" s="126"/>
      <c r="K204" s="126"/>
      <c r="L204" s="126"/>
      <c r="M204" s="126"/>
      <c r="N204" s="126"/>
      <c r="O204" s="126"/>
      <c r="P204" s="126"/>
      <c r="Q204" s="126"/>
      <c r="R204" s="126"/>
      <c r="S204" s="126"/>
      <c r="T204" s="126"/>
      <c r="U204" s="126"/>
      <c r="V204" s="126"/>
      <c r="W204" s="126"/>
      <c r="X204" s="126"/>
      <c r="Y204" s="126"/>
      <c r="Z204" s="126"/>
    </row>
    <row r="205" spans="1:26" ht="18" customHeight="1">
      <c r="A205" s="104"/>
      <c r="B205" s="126"/>
      <c r="C205" s="126"/>
      <c r="D205" s="126"/>
      <c r="E205" s="126"/>
      <c r="F205" s="126"/>
      <c r="G205" s="126"/>
      <c r="H205" s="126"/>
      <c r="I205" s="126"/>
      <c r="J205" s="126"/>
      <c r="K205" s="126"/>
      <c r="L205" s="126"/>
      <c r="M205" s="126"/>
      <c r="N205" s="126"/>
      <c r="O205" s="126"/>
      <c r="P205" s="126"/>
      <c r="Q205" s="126"/>
      <c r="R205" s="126"/>
      <c r="S205" s="126"/>
      <c r="T205" s="126"/>
      <c r="U205" s="126"/>
      <c r="V205" s="126"/>
      <c r="W205" s="126"/>
      <c r="X205" s="126"/>
      <c r="Y205" s="126"/>
      <c r="Z205" s="126"/>
    </row>
    <row r="206" spans="1:26" ht="18" customHeight="1">
      <c r="A206" s="104"/>
      <c r="B206" s="126"/>
      <c r="C206" s="126"/>
      <c r="D206" s="126"/>
      <c r="E206" s="126"/>
      <c r="F206" s="126"/>
      <c r="G206" s="126"/>
      <c r="H206" s="126"/>
      <c r="I206" s="126"/>
      <c r="J206" s="126"/>
      <c r="K206" s="126"/>
      <c r="L206" s="126"/>
      <c r="M206" s="126"/>
      <c r="N206" s="126"/>
      <c r="O206" s="126"/>
      <c r="P206" s="126"/>
      <c r="Q206" s="126"/>
      <c r="R206" s="126"/>
      <c r="S206" s="126"/>
      <c r="T206" s="126"/>
      <c r="U206" s="126"/>
      <c r="V206" s="126"/>
      <c r="W206" s="126"/>
      <c r="X206" s="126"/>
      <c r="Y206" s="126"/>
      <c r="Z206" s="126"/>
    </row>
    <row r="207" spans="1:26" ht="18" customHeight="1">
      <c r="A207" s="104"/>
      <c r="B207" s="126"/>
      <c r="C207" s="126"/>
      <c r="D207" s="126"/>
      <c r="E207" s="126"/>
      <c r="F207" s="126"/>
      <c r="G207" s="126"/>
      <c r="H207" s="126"/>
      <c r="I207" s="126"/>
      <c r="J207" s="126"/>
      <c r="K207" s="126"/>
      <c r="L207" s="126"/>
      <c r="M207" s="126"/>
      <c r="N207" s="126"/>
      <c r="O207" s="126"/>
      <c r="P207" s="126"/>
      <c r="Q207" s="126"/>
      <c r="R207" s="126"/>
      <c r="S207" s="126"/>
      <c r="T207" s="126"/>
      <c r="U207" s="126"/>
      <c r="V207" s="126"/>
      <c r="W207" s="126"/>
      <c r="X207" s="126"/>
      <c r="Y207" s="126"/>
      <c r="Z207" s="126"/>
    </row>
    <row r="208" spans="1:26" ht="18" customHeight="1">
      <c r="A208" s="104"/>
      <c r="B208" s="126"/>
      <c r="C208" s="126"/>
      <c r="D208" s="126"/>
      <c r="E208" s="126"/>
      <c r="F208" s="126"/>
      <c r="G208" s="126"/>
      <c r="H208" s="126"/>
      <c r="I208" s="126"/>
      <c r="J208" s="126"/>
      <c r="K208" s="126"/>
      <c r="L208" s="126"/>
      <c r="M208" s="126"/>
      <c r="N208" s="126"/>
      <c r="O208" s="126"/>
      <c r="P208" s="126"/>
      <c r="Q208" s="126"/>
      <c r="R208" s="126"/>
      <c r="S208" s="126"/>
      <c r="T208" s="126"/>
      <c r="U208" s="126"/>
      <c r="V208" s="126"/>
      <c r="W208" s="126"/>
      <c r="X208" s="126"/>
      <c r="Y208" s="126"/>
      <c r="Z208" s="126"/>
    </row>
    <row r="209" spans="1:26" ht="18" customHeight="1">
      <c r="A209" s="104"/>
      <c r="B209" s="126"/>
      <c r="C209" s="126"/>
      <c r="D209" s="126"/>
      <c r="E209" s="126"/>
      <c r="F209" s="126"/>
      <c r="G209" s="126"/>
      <c r="H209" s="126"/>
      <c r="I209" s="126"/>
      <c r="J209" s="126"/>
      <c r="K209" s="126"/>
      <c r="L209" s="126"/>
      <c r="M209" s="126"/>
      <c r="N209" s="126"/>
      <c r="O209" s="126"/>
      <c r="P209" s="126"/>
      <c r="Q209" s="126"/>
      <c r="R209" s="126"/>
      <c r="S209" s="126"/>
      <c r="T209" s="126"/>
      <c r="U209" s="126"/>
      <c r="V209" s="126"/>
      <c r="W209" s="126"/>
      <c r="X209" s="126"/>
      <c r="Y209" s="126"/>
      <c r="Z209" s="126"/>
    </row>
    <row r="210" spans="1:26" ht="18" customHeight="1">
      <c r="A210" s="104"/>
      <c r="B210" s="126"/>
      <c r="C210" s="126"/>
      <c r="D210" s="126"/>
      <c r="E210" s="126"/>
      <c r="F210" s="126"/>
      <c r="G210" s="126"/>
      <c r="H210" s="126"/>
      <c r="I210" s="126"/>
      <c r="J210" s="126"/>
      <c r="K210" s="126"/>
      <c r="L210" s="126"/>
      <c r="M210" s="126"/>
      <c r="N210" s="126"/>
      <c r="O210" s="126"/>
      <c r="P210" s="126"/>
      <c r="Q210" s="126"/>
      <c r="R210" s="126"/>
      <c r="S210" s="126"/>
      <c r="T210" s="126"/>
      <c r="U210" s="126"/>
      <c r="V210" s="126"/>
      <c r="W210" s="126"/>
      <c r="X210" s="126"/>
      <c r="Y210" s="126"/>
      <c r="Z210" s="126"/>
    </row>
    <row r="211" spans="1:26" ht="18" customHeight="1">
      <c r="A211" s="104"/>
      <c r="B211" s="126"/>
      <c r="C211" s="126"/>
      <c r="D211" s="126"/>
      <c r="E211" s="126"/>
      <c r="F211" s="126"/>
      <c r="G211" s="126"/>
      <c r="H211" s="126"/>
      <c r="I211" s="126"/>
      <c r="J211" s="126"/>
      <c r="K211" s="126"/>
      <c r="L211" s="126"/>
      <c r="M211" s="126"/>
      <c r="N211" s="126"/>
      <c r="O211" s="126"/>
      <c r="P211" s="126"/>
      <c r="Q211" s="126"/>
      <c r="R211" s="126"/>
      <c r="S211" s="126"/>
      <c r="T211" s="126"/>
      <c r="U211" s="126"/>
      <c r="V211" s="126"/>
      <c r="W211" s="126"/>
      <c r="X211" s="126"/>
      <c r="Y211" s="126"/>
      <c r="Z211" s="126"/>
    </row>
    <row r="212" spans="1:26" ht="18" customHeight="1">
      <c r="A212" s="104"/>
      <c r="B212" s="126"/>
      <c r="C212" s="126"/>
      <c r="D212" s="126"/>
      <c r="E212" s="126"/>
      <c r="F212" s="126"/>
      <c r="G212" s="126"/>
      <c r="H212" s="126"/>
      <c r="I212" s="126"/>
      <c r="J212" s="126"/>
      <c r="K212" s="126"/>
      <c r="L212" s="126"/>
      <c r="M212" s="126"/>
      <c r="N212" s="126"/>
      <c r="O212" s="126"/>
      <c r="P212" s="126"/>
      <c r="Q212" s="126"/>
      <c r="R212" s="126"/>
      <c r="S212" s="126"/>
      <c r="T212" s="126"/>
      <c r="U212" s="126"/>
      <c r="V212" s="126"/>
      <c r="W212" s="126"/>
      <c r="X212" s="126"/>
      <c r="Y212" s="126"/>
      <c r="Z212" s="126"/>
    </row>
    <row r="213" spans="1:26" ht="18" customHeight="1">
      <c r="A213" s="104"/>
      <c r="B213" s="126"/>
      <c r="C213" s="126"/>
      <c r="D213" s="126"/>
      <c r="E213" s="126"/>
      <c r="F213" s="126"/>
      <c r="G213" s="126"/>
      <c r="H213" s="126"/>
      <c r="I213" s="126"/>
      <c r="J213" s="126"/>
      <c r="K213" s="126"/>
      <c r="L213" s="126"/>
      <c r="M213" s="126"/>
      <c r="N213" s="126"/>
      <c r="O213" s="126"/>
      <c r="P213" s="126"/>
      <c r="Q213" s="126"/>
      <c r="R213" s="126"/>
      <c r="S213" s="126"/>
      <c r="T213" s="126"/>
      <c r="U213" s="126"/>
      <c r="V213" s="126"/>
      <c r="W213" s="126"/>
      <c r="X213" s="126"/>
      <c r="Y213" s="126"/>
      <c r="Z213" s="126"/>
    </row>
    <row r="214" spans="1:26" ht="18" customHeight="1">
      <c r="A214" s="104"/>
      <c r="B214" s="126"/>
      <c r="C214" s="126"/>
      <c r="D214" s="126"/>
      <c r="E214" s="126"/>
      <c r="F214" s="126"/>
      <c r="G214" s="126"/>
      <c r="H214" s="126"/>
      <c r="I214" s="126"/>
      <c r="J214" s="126"/>
      <c r="K214" s="126"/>
      <c r="L214" s="126"/>
      <c r="M214" s="126"/>
      <c r="N214" s="126"/>
      <c r="O214" s="126"/>
      <c r="P214" s="126"/>
      <c r="Q214" s="126"/>
      <c r="R214" s="126"/>
      <c r="S214" s="126"/>
      <c r="T214" s="126"/>
      <c r="U214" s="126"/>
      <c r="V214" s="126"/>
      <c r="W214" s="126"/>
      <c r="X214" s="126"/>
      <c r="Y214" s="126"/>
      <c r="Z214" s="126"/>
    </row>
    <row r="215" spans="1:26" ht="18" customHeight="1">
      <c r="A215" s="104"/>
      <c r="B215" s="126"/>
      <c r="C215" s="126"/>
      <c r="D215" s="126"/>
      <c r="E215" s="126"/>
      <c r="F215" s="126"/>
      <c r="G215" s="126"/>
      <c r="H215" s="126"/>
      <c r="I215" s="126"/>
      <c r="J215" s="126"/>
      <c r="K215" s="126"/>
      <c r="L215" s="126"/>
      <c r="M215" s="126"/>
      <c r="N215" s="126"/>
      <c r="O215" s="126"/>
      <c r="P215" s="126"/>
      <c r="Q215" s="126"/>
      <c r="R215" s="126"/>
      <c r="S215" s="126"/>
      <c r="T215" s="126"/>
      <c r="U215" s="126"/>
      <c r="V215" s="126"/>
      <c r="W215" s="126"/>
      <c r="X215" s="126"/>
      <c r="Y215" s="126"/>
      <c r="Z215" s="126"/>
    </row>
    <row r="216" spans="1:26" ht="18" customHeight="1">
      <c r="A216" s="104"/>
      <c r="B216" s="126"/>
      <c r="C216" s="126"/>
      <c r="D216" s="126"/>
      <c r="E216" s="126"/>
      <c r="F216" s="126"/>
      <c r="G216" s="126"/>
      <c r="H216" s="126"/>
      <c r="I216" s="126"/>
      <c r="J216" s="126"/>
      <c r="K216" s="126"/>
      <c r="L216" s="126"/>
      <c r="M216" s="126"/>
      <c r="N216" s="126"/>
      <c r="O216" s="126"/>
      <c r="P216" s="126"/>
      <c r="Q216" s="126"/>
      <c r="R216" s="126"/>
      <c r="S216" s="126"/>
      <c r="T216" s="126"/>
      <c r="U216" s="126"/>
      <c r="V216" s="126"/>
      <c r="W216" s="126"/>
      <c r="X216" s="126"/>
      <c r="Y216" s="126"/>
      <c r="Z216" s="126"/>
    </row>
    <row r="217" spans="1:26" ht="18" customHeight="1">
      <c r="A217" s="104"/>
      <c r="B217" s="126"/>
      <c r="C217" s="126"/>
      <c r="D217" s="126"/>
      <c r="E217" s="126"/>
      <c r="F217" s="126"/>
      <c r="G217" s="126"/>
      <c r="H217" s="126"/>
      <c r="I217" s="126"/>
      <c r="J217" s="126"/>
      <c r="K217" s="126"/>
      <c r="L217" s="126"/>
      <c r="M217" s="126"/>
      <c r="N217" s="126"/>
      <c r="O217" s="126"/>
      <c r="P217" s="126"/>
      <c r="Q217" s="126"/>
      <c r="R217" s="126"/>
      <c r="S217" s="126"/>
      <c r="T217" s="126"/>
      <c r="U217" s="126"/>
      <c r="V217" s="126"/>
      <c r="W217" s="126"/>
      <c r="X217" s="126"/>
      <c r="Y217" s="126"/>
      <c r="Z217" s="126"/>
    </row>
    <row r="218" spans="1:26" ht="18" customHeight="1">
      <c r="A218" s="104"/>
      <c r="B218" s="126"/>
      <c r="C218" s="126"/>
      <c r="D218" s="126"/>
      <c r="E218" s="126"/>
      <c r="F218" s="126"/>
      <c r="G218" s="126"/>
      <c r="H218" s="126"/>
      <c r="I218" s="126"/>
      <c r="J218" s="126"/>
      <c r="K218" s="126"/>
      <c r="L218" s="126"/>
      <c r="M218" s="126"/>
      <c r="N218" s="126"/>
      <c r="O218" s="126"/>
      <c r="P218" s="126"/>
      <c r="Q218" s="126"/>
      <c r="R218" s="126"/>
      <c r="S218" s="126"/>
      <c r="T218" s="126"/>
      <c r="U218" s="126"/>
      <c r="V218" s="126"/>
      <c r="W218" s="126"/>
      <c r="X218" s="126"/>
      <c r="Y218" s="126"/>
      <c r="Z218" s="126"/>
    </row>
    <row r="219" spans="1:26" ht="18" customHeight="1">
      <c r="A219" s="104"/>
      <c r="B219" s="126"/>
      <c r="C219" s="126"/>
      <c r="D219" s="126"/>
      <c r="E219" s="126"/>
      <c r="F219" s="126"/>
      <c r="G219" s="126"/>
      <c r="H219" s="126"/>
      <c r="I219" s="126"/>
      <c r="J219" s="126"/>
      <c r="K219" s="126"/>
      <c r="L219" s="126"/>
      <c r="M219" s="126"/>
      <c r="N219" s="126"/>
      <c r="O219" s="126"/>
      <c r="P219" s="126"/>
      <c r="Q219" s="126"/>
      <c r="R219" s="126"/>
      <c r="S219" s="126"/>
      <c r="T219" s="126"/>
      <c r="U219" s="126"/>
      <c r="V219" s="126"/>
      <c r="W219" s="126"/>
      <c r="X219" s="126"/>
      <c r="Y219" s="126"/>
      <c r="Z219" s="126"/>
    </row>
    <row r="220" spans="1:26" ht="18" customHeight="1">
      <c r="A220" s="104"/>
      <c r="B220" s="126"/>
      <c r="C220" s="126"/>
      <c r="D220" s="126"/>
      <c r="E220" s="126"/>
      <c r="F220" s="126"/>
      <c r="G220" s="126"/>
      <c r="H220" s="126"/>
      <c r="I220" s="126"/>
      <c r="J220" s="126"/>
      <c r="K220" s="126"/>
      <c r="L220" s="126"/>
      <c r="M220" s="126"/>
      <c r="N220" s="126"/>
      <c r="O220" s="126"/>
      <c r="P220" s="126"/>
      <c r="Q220" s="126"/>
      <c r="R220" s="126"/>
      <c r="S220" s="126"/>
      <c r="T220" s="126"/>
      <c r="U220" s="126"/>
      <c r="V220" s="126"/>
      <c r="W220" s="126"/>
      <c r="X220" s="126"/>
      <c r="Y220" s="126"/>
      <c r="Z220" s="126"/>
    </row>
    <row r="221" spans="1:26" ht="18" customHeight="1">
      <c r="A221" s="104"/>
      <c r="B221" s="126"/>
      <c r="C221" s="126"/>
      <c r="D221" s="126"/>
      <c r="E221" s="126"/>
      <c r="F221" s="126"/>
      <c r="G221" s="126"/>
      <c r="H221" s="126"/>
      <c r="I221" s="126"/>
      <c r="J221" s="126"/>
      <c r="K221" s="126"/>
      <c r="L221" s="126"/>
      <c r="M221" s="126"/>
      <c r="N221" s="126"/>
      <c r="O221" s="126"/>
      <c r="P221" s="126"/>
      <c r="Q221" s="126"/>
      <c r="R221" s="126"/>
      <c r="S221" s="126"/>
      <c r="T221" s="126"/>
      <c r="U221" s="126"/>
      <c r="V221" s="126"/>
      <c r="W221" s="126"/>
      <c r="X221" s="126"/>
      <c r="Y221" s="126"/>
      <c r="Z221" s="126"/>
    </row>
    <row r="222" spans="1:26" ht="18" customHeight="1">
      <c r="A222" s="104"/>
      <c r="B222" s="126"/>
      <c r="C222" s="126"/>
      <c r="D222" s="126"/>
      <c r="E222" s="126"/>
      <c r="F222" s="126"/>
      <c r="G222" s="126"/>
      <c r="H222" s="126"/>
      <c r="I222" s="126"/>
      <c r="J222" s="126"/>
      <c r="K222" s="126"/>
      <c r="L222" s="126"/>
      <c r="M222" s="126"/>
      <c r="N222" s="126"/>
      <c r="O222" s="126"/>
      <c r="P222" s="126"/>
      <c r="Q222" s="126"/>
      <c r="R222" s="126"/>
      <c r="S222" s="126"/>
      <c r="T222" s="126"/>
      <c r="U222" s="126"/>
      <c r="V222" s="126"/>
      <c r="W222" s="126"/>
      <c r="X222" s="126"/>
      <c r="Y222" s="126"/>
      <c r="Z222" s="126"/>
    </row>
    <row r="223" spans="1:26" ht="18" customHeight="1">
      <c r="A223" s="104"/>
      <c r="B223" s="126"/>
      <c r="C223" s="126"/>
      <c r="D223" s="126"/>
      <c r="E223" s="126"/>
      <c r="F223" s="126"/>
      <c r="G223" s="126"/>
      <c r="H223" s="126"/>
      <c r="I223" s="126"/>
      <c r="J223" s="126"/>
      <c r="K223" s="126"/>
      <c r="L223" s="126"/>
      <c r="M223" s="126"/>
      <c r="N223" s="126"/>
      <c r="O223" s="126"/>
      <c r="P223" s="126"/>
      <c r="Q223" s="126"/>
      <c r="R223" s="126"/>
      <c r="S223" s="126"/>
      <c r="T223" s="126"/>
      <c r="U223" s="126"/>
      <c r="V223" s="126"/>
      <c r="W223" s="126"/>
      <c r="X223" s="126"/>
      <c r="Y223" s="126"/>
      <c r="Z223" s="126"/>
    </row>
    <row r="224" spans="1:26" ht="18" customHeight="1">
      <c r="A224" s="104"/>
      <c r="B224" s="126"/>
      <c r="C224" s="126"/>
      <c r="D224" s="126"/>
      <c r="E224" s="126"/>
      <c r="F224" s="126"/>
      <c r="G224" s="126"/>
      <c r="H224" s="126"/>
      <c r="I224" s="126"/>
      <c r="J224" s="126"/>
      <c r="K224" s="126"/>
      <c r="L224" s="126"/>
      <c r="M224" s="126"/>
      <c r="N224" s="126"/>
      <c r="O224" s="126"/>
      <c r="P224" s="126"/>
      <c r="Q224" s="126"/>
      <c r="R224" s="126"/>
      <c r="S224" s="126"/>
      <c r="T224" s="126"/>
      <c r="U224" s="126"/>
      <c r="V224" s="126"/>
      <c r="W224" s="126"/>
      <c r="X224" s="126"/>
      <c r="Y224" s="126"/>
      <c r="Z224" s="126"/>
    </row>
    <row r="225" spans="1:26" ht="18" customHeight="1">
      <c r="A225" s="104"/>
      <c r="B225" s="126"/>
      <c r="C225" s="126"/>
      <c r="D225" s="126"/>
      <c r="E225" s="126"/>
      <c r="F225" s="126"/>
      <c r="G225" s="126"/>
      <c r="H225" s="126"/>
      <c r="I225" s="126"/>
      <c r="J225" s="126"/>
      <c r="K225" s="126"/>
      <c r="L225" s="126"/>
      <c r="M225" s="126"/>
      <c r="N225" s="126"/>
      <c r="O225" s="126"/>
      <c r="P225" s="126"/>
      <c r="Q225" s="126"/>
      <c r="R225" s="126"/>
      <c r="S225" s="126"/>
      <c r="T225" s="126"/>
      <c r="U225" s="126"/>
      <c r="V225" s="126"/>
      <c r="W225" s="126"/>
      <c r="X225" s="126"/>
      <c r="Y225" s="126"/>
      <c r="Z225" s="126"/>
    </row>
    <row r="226" spans="1:26" ht="18" customHeight="1">
      <c r="A226" s="104"/>
      <c r="B226" s="126"/>
      <c r="C226" s="126"/>
      <c r="D226" s="126"/>
      <c r="E226" s="126"/>
      <c r="F226" s="126"/>
      <c r="G226" s="126"/>
      <c r="H226" s="126"/>
      <c r="I226" s="126"/>
      <c r="J226" s="126"/>
      <c r="K226" s="126"/>
      <c r="L226" s="126"/>
      <c r="M226" s="126"/>
      <c r="N226" s="126"/>
      <c r="O226" s="126"/>
      <c r="P226" s="126"/>
      <c r="Q226" s="126"/>
      <c r="R226" s="126"/>
      <c r="S226" s="126"/>
      <c r="T226" s="126"/>
      <c r="U226" s="126"/>
      <c r="V226" s="126"/>
      <c r="W226" s="126"/>
      <c r="X226" s="126"/>
      <c r="Y226" s="126"/>
      <c r="Z226" s="126"/>
    </row>
    <row r="227" spans="1:26" ht="18" customHeight="1">
      <c r="A227" s="104"/>
      <c r="B227" s="126"/>
      <c r="C227" s="126"/>
      <c r="D227" s="126"/>
      <c r="E227" s="126"/>
      <c r="F227" s="126"/>
      <c r="G227" s="126"/>
      <c r="H227" s="126"/>
      <c r="I227" s="126"/>
      <c r="J227" s="126"/>
      <c r="K227" s="126"/>
      <c r="L227" s="126"/>
      <c r="M227" s="126"/>
      <c r="N227" s="126"/>
      <c r="O227" s="126"/>
      <c r="P227" s="126"/>
      <c r="Q227" s="126"/>
      <c r="R227" s="126"/>
      <c r="S227" s="126"/>
      <c r="T227" s="126"/>
      <c r="U227" s="126"/>
      <c r="V227" s="126"/>
      <c r="W227" s="126"/>
      <c r="X227" s="126"/>
      <c r="Y227" s="126"/>
      <c r="Z227" s="126"/>
    </row>
    <row r="228" spans="1:26" ht="18" customHeight="1">
      <c r="A228" s="104"/>
      <c r="B228" s="126"/>
      <c r="C228" s="126"/>
      <c r="D228" s="126"/>
      <c r="E228" s="126"/>
      <c r="F228" s="126"/>
      <c r="G228" s="126"/>
      <c r="H228" s="126"/>
      <c r="I228" s="126"/>
      <c r="J228" s="126"/>
      <c r="K228" s="126"/>
      <c r="L228" s="126"/>
      <c r="M228" s="126"/>
      <c r="N228" s="126"/>
      <c r="O228" s="126"/>
      <c r="P228" s="126"/>
      <c r="Q228" s="126"/>
      <c r="R228" s="126"/>
      <c r="S228" s="126"/>
      <c r="T228" s="126"/>
      <c r="U228" s="126"/>
      <c r="V228" s="126"/>
      <c r="W228" s="126"/>
      <c r="X228" s="126"/>
      <c r="Y228" s="126"/>
      <c r="Z228" s="126"/>
    </row>
    <row r="229" spans="1:26" ht="18" customHeight="1">
      <c r="A229" s="104"/>
      <c r="B229" s="126"/>
      <c r="C229" s="126"/>
      <c r="D229" s="126"/>
      <c r="E229" s="126"/>
      <c r="F229" s="126"/>
      <c r="G229" s="126"/>
      <c r="H229" s="126"/>
      <c r="I229" s="126"/>
      <c r="J229" s="126"/>
      <c r="K229" s="126"/>
      <c r="L229" s="126"/>
      <c r="M229" s="126"/>
      <c r="N229" s="126"/>
      <c r="O229" s="126"/>
      <c r="P229" s="126"/>
      <c r="Q229" s="126"/>
      <c r="R229" s="126"/>
      <c r="S229" s="126"/>
      <c r="T229" s="126"/>
      <c r="U229" s="126"/>
      <c r="V229" s="126"/>
      <c r="W229" s="126"/>
      <c r="X229" s="126"/>
      <c r="Y229" s="126"/>
      <c r="Z229" s="126"/>
    </row>
    <row r="230" spans="1:26" ht="18" customHeight="1">
      <c r="A230" s="104"/>
      <c r="B230" s="126"/>
      <c r="C230" s="126"/>
      <c r="D230" s="126"/>
      <c r="E230" s="126"/>
      <c r="F230" s="126"/>
      <c r="G230" s="126"/>
      <c r="H230" s="126"/>
      <c r="I230" s="126"/>
      <c r="J230" s="126"/>
      <c r="K230" s="126"/>
      <c r="L230" s="126"/>
      <c r="M230" s="126"/>
      <c r="N230" s="126"/>
      <c r="O230" s="126"/>
      <c r="P230" s="126"/>
      <c r="Q230" s="126"/>
      <c r="R230" s="126"/>
      <c r="S230" s="126"/>
      <c r="T230" s="126"/>
      <c r="U230" s="126"/>
      <c r="V230" s="126"/>
      <c r="W230" s="126"/>
      <c r="X230" s="126"/>
      <c r="Y230" s="126"/>
      <c r="Z230" s="126"/>
    </row>
    <row r="231" spans="1:26" ht="18" customHeight="1">
      <c r="A231" s="104"/>
      <c r="B231" s="126"/>
      <c r="C231" s="126"/>
      <c r="D231" s="126"/>
      <c r="E231" s="126"/>
      <c r="F231" s="126"/>
      <c r="G231" s="126"/>
      <c r="H231" s="126"/>
      <c r="I231" s="126"/>
      <c r="J231" s="126"/>
      <c r="K231" s="126"/>
      <c r="L231" s="126"/>
      <c r="M231" s="126"/>
      <c r="N231" s="126"/>
      <c r="O231" s="126"/>
      <c r="P231" s="126"/>
      <c r="Q231" s="126"/>
      <c r="R231" s="126"/>
      <c r="S231" s="126"/>
      <c r="T231" s="126"/>
      <c r="U231" s="126"/>
      <c r="V231" s="126"/>
      <c r="W231" s="126"/>
      <c r="X231" s="126"/>
      <c r="Y231" s="126"/>
      <c r="Z231" s="126"/>
    </row>
    <row r="232" spans="1:26" ht="18" customHeight="1">
      <c r="A232" s="104"/>
      <c r="B232" s="126"/>
      <c r="C232" s="126"/>
      <c r="D232" s="126"/>
      <c r="E232" s="126"/>
      <c r="F232" s="126"/>
      <c r="G232" s="126"/>
      <c r="H232" s="126"/>
      <c r="I232" s="126"/>
      <c r="J232" s="126"/>
      <c r="K232" s="126"/>
      <c r="L232" s="126"/>
      <c r="M232" s="126"/>
      <c r="N232" s="126"/>
      <c r="O232" s="126"/>
      <c r="P232" s="126"/>
      <c r="Q232" s="126"/>
      <c r="R232" s="126"/>
      <c r="S232" s="126"/>
      <c r="T232" s="126"/>
      <c r="U232" s="126"/>
      <c r="V232" s="126"/>
      <c r="W232" s="126"/>
      <c r="X232" s="126"/>
      <c r="Y232" s="126"/>
      <c r="Z232" s="126"/>
    </row>
    <row r="233" spans="1:26" ht="18" customHeight="1">
      <c r="A233" s="104"/>
      <c r="B233" s="126"/>
      <c r="C233" s="126"/>
      <c r="D233" s="126"/>
      <c r="E233" s="126"/>
      <c r="F233" s="126"/>
      <c r="G233" s="126"/>
      <c r="H233" s="126"/>
      <c r="I233" s="126"/>
      <c r="J233" s="126"/>
      <c r="K233" s="126"/>
      <c r="L233" s="126"/>
      <c r="M233" s="126"/>
      <c r="N233" s="126"/>
      <c r="O233" s="126"/>
      <c r="P233" s="126"/>
      <c r="Q233" s="126"/>
      <c r="R233" s="126"/>
      <c r="S233" s="126"/>
      <c r="T233" s="126"/>
      <c r="U233" s="126"/>
      <c r="V233" s="126"/>
      <c r="W233" s="126"/>
      <c r="X233" s="126"/>
      <c r="Y233" s="126"/>
      <c r="Z233" s="126"/>
    </row>
    <row r="234" spans="1:26" ht="18" customHeight="1">
      <c r="A234" s="104"/>
      <c r="B234" s="126"/>
      <c r="C234" s="126"/>
      <c r="D234" s="126"/>
      <c r="E234" s="126"/>
      <c r="F234" s="126"/>
      <c r="G234" s="126"/>
      <c r="H234" s="126"/>
      <c r="I234" s="126"/>
      <c r="J234" s="126"/>
      <c r="K234" s="126"/>
      <c r="L234" s="126"/>
      <c r="M234" s="126"/>
      <c r="N234" s="126"/>
      <c r="O234" s="126"/>
      <c r="P234" s="126"/>
      <c r="Q234" s="126"/>
      <c r="R234" s="126"/>
      <c r="S234" s="126"/>
      <c r="T234" s="126"/>
      <c r="U234" s="126"/>
      <c r="V234" s="126"/>
      <c r="W234" s="126"/>
      <c r="X234" s="126"/>
      <c r="Y234" s="126"/>
      <c r="Z234" s="126"/>
    </row>
    <row r="235" spans="1:26" ht="18" customHeight="1">
      <c r="A235" s="104"/>
      <c r="B235" s="126"/>
      <c r="C235" s="126"/>
      <c r="D235" s="126"/>
      <c r="E235" s="126"/>
      <c r="F235" s="126"/>
      <c r="G235" s="126"/>
      <c r="H235" s="126"/>
      <c r="I235" s="126"/>
      <c r="J235" s="126"/>
      <c r="K235" s="126"/>
      <c r="L235" s="126"/>
      <c r="M235" s="126"/>
      <c r="N235" s="126"/>
      <c r="O235" s="126"/>
      <c r="P235" s="126"/>
      <c r="Q235" s="126"/>
      <c r="R235" s="126"/>
      <c r="S235" s="126"/>
      <c r="T235" s="126"/>
      <c r="U235" s="126"/>
      <c r="V235" s="126"/>
      <c r="W235" s="126"/>
      <c r="X235" s="126"/>
      <c r="Y235" s="126"/>
      <c r="Z235" s="126"/>
    </row>
    <row r="236" spans="1:26" ht="18" customHeight="1">
      <c r="A236" s="104"/>
      <c r="B236" s="126"/>
      <c r="C236" s="126"/>
      <c r="D236" s="126"/>
      <c r="E236" s="126"/>
      <c r="F236" s="126"/>
      <c r="G236" s="126"/>
      <c r="H236" s="126"/>
      <c r="I236" s="126"/>
      <c r="J236" s="126"/>
      <c r="K236" s="126"/>
      <c r="L236" s="126"/>
      <c r="M236" s="126"/>
      <c r="N236" s="126"/>
      <c r="O236" s="126"/>
      <c r="P236" s="126"/>
      <c r="Q236" s="126"/>
      <c r="R236" s="126"/>
      <c r="S236" s="126"/>
      <c r="T236" s="126"/>
      <c r="U236" s="126"/>
      <c r="V236" s="126"/>
      <c r="W236" s="126"/>
      <c r="X236" s="126"/>
      <c r="Y236" s="126"/>
      <c r="Z236" s="126"/>
    </row>
    <row r="237" spans="1:26" ht="18" customHeight="1">
      <c r="A237" s="104"/>
      <c r="B237" s="126"/>
      <c r="C237" s="126"/>
      <c r="D237" s="126"/>
      <c r="E237" s="126"/>
      <c r="F237" s="126"/>
      <c r="G237" s="126"/>
      <c r="H237" s="126"/>
      <c r="I237" s="126"/>
      <c r="J237" s="126"/>
      <c r="K237" s="126"/>
      <c r="L237" s="126"/>
      <c r="M237" s="126"/>
      <c r="N237" s="126"/>
      <c r="O237" s="126"/>
      <c r="P237" s="126"/>
      <c r="Q237" s="126"/>
      <c r="R237" s="126"/>
      <c r="S237" s="126"/>
      <c r="T237" s="126"/>
      <c r="U237" s="126"/>
      <c r="V237" s="126"/>
      <c r="W237" s="126"/>
      <c r="X237" s="126"/>
      <c r="Y237" s="126"/>
      <c r="Z237" s="126"/>
    </row>
    <row r="238" spans="1:26" ht="18" customHeight="1">
      <c r="A238" s="104"/>
      <c r="B238" s="126"/>
      <c r="C238" s="126"/>
      <c r="D238" s="126"/>
      <c r="E238" s="126"/>
      <c r="F238" s="126"/>
      <c r="G238" s="126"/>
      <c r="H238" s="126"/>
      <c r="I238" s="126"/>
      <c r="J238" s="126"/>
      <c r="K238" s="126"/>
      <c r="L238" s="126"/>
      <c r="M238" s="126"/>
      <c r="N238" s="126"/>
      <c r="O238" s="126"/>
      <c r="P238" s="126"/>
      <c r="Q238" s="126"/>
      <c r="R238" s="126"/>
      <c r="S238" s="126"/>
      <c r="T238" s="126"/>
      <c r="U238" s="126"/>
      <c r="V238" s="126"/>
      <c r="W238" s="126"/>
      <c r="X238" s="126"/>
      <c r="Y238" s="126"/>
      <c r="Z238" s="126"/>
    </row>
    <row r="239" spans="1:26" ht="18" customHeight="1">
      <c r="A239" s="104"/>
      <c r="B239" s="126"/>
      <c r="C239" s="126"/>
      <c r="D239" s="126"/>
      <c r="E239" s="126"/>
      <c r="F239" s="126"/>
      <c r="G239" s="126"/>
      <c r="H239" s="126"/>
      <c r="I239" s="126"/>
      <c r="J239" s="126"/>
      <c r="K239" s="126"/>
      <c r="L239" s="126"/>
      <c r="M239" s="126"/>
      <c r="N239" s="126"/>
      <c r="O239" s="126"/>
      <c r="P239" s="126"/>
      <c r="Q239" s="126"/>
      <c r="R239" s="126"/>
      <c r="S239" s="126"/>
      <c r="T239" s="126"/>
      <c r="U239" s="126"/>
      <c r="V239" s="126"/>
      <c r="W239" s="126"/>
      <c r="X239" s="126"/>
      <c r="Y239" s="126"/>
      <c r="Z239" s="126"/>
    </row>
    <row r="240" spans="1:26" ht="18" customHeight="1">
      <c r="A240" s="104"/>
      <c r="B240" s="126"/>
      <c r="C240" s="126"/>
      <c r="D240" s="126"/>
      <c r="E240" s="126"/>
      <c r="F240" s="126"/>
      <c r="G240" s="126"/>
      <c r="H240" s="126"/>
      <c r="I240" s="126"/>
      <c r="J240" s="126"/>
      <c r="K240" s="126"/>
      <c r="L240" s="126"/>
      <c r="M240" s="126"/>
      <c r="N240" s="126"/>
      <c r="O240" s="126"/>
      <c r="P240" s="126"/>
      <c r="Q240" s="126"/>
      <c r="R240" s="126"/>
      <c r="S240" s="126"/>
      <c r="T240" s="126"/>
      <c r="U240" s="126"/>
      <c r="V240" s="126"/>
      <c r="W240" s="126"/>
      <c r="X240" s="126"/>
      <c r="Y240" s="126"/>
      <c r="Z240" s="126"/>
    </row>
    <row r="241" spans="1:26" ht="18" customHeight="1">
      <c r="A241" s="104"/>
      <c r="B241" s="126"/>
      <c r="C241" s="126"/>
      <c r="D241" s="126"/>
      <c r="E241" s="126"/>
      <c r="F241" s="126"/>
      <c r="G241" s="126"/>
      <c r="H241" s="126"/>
      <c r="I241" s="126"/>
      <c r="J241" s="126"/>
      <c r="K241" s="126"/>
      <c r="L241" s="126"/>
      <c r="M241" s="126"/>
      <c r="N241" s="126"/>
      <c r="O241" s="126"/>
      <c r="P241" s="126"/>
      <c r="Q241" s="126"/>
      <c r="R241" s="126"/>
      <c r="S241" s="126"/>
      <c r="T241" s="126"/>
      <c r="U241" s="126"/>
      <c r="V241" s="126"/>
      <c r="W241" s="126"/>
      <c r="X241" s="126"/>
      <c r="Y241" s="126"/>
      <c r="Z241" s="126"/>
    </row>
    <row r="242" spans="1:26" ht="18" customHeight="1">
      <c r="A242" s="104"/>
      <c r="B242" s="126"/>
      <c r="C242" s="126"/>
      <c r="D242" s="126"/>
      <c r="E242" s="126"/>
      <c r="F242" s="126"/>
      <c r="G242" s="126"/>
      <c r="H242" s="126"/>
      <c r="I242" s="126"/>
      <c r="J242" s="126"/>
      <c r="K242" s="126"/>
      <c r="L242" s="126"/>
      <c r="M242" s="126"/>
      <c r="N242" s="126"/>
      <c r="O242" s="126"/>
      <c r="P242" s="126"/>
      <c r="Q242" s="126"/>
      <c r="R242" s="126"/>
      <c r="S242" s="126"/>
      <c r="T242" s="126"/>
      <c r="U242" s="126"/>
      <c r="V242" s="126"/>
      <c r="W242" s="126"/>
      <c r="X242" s="126"/>
      <c r="Y242" s="126"/>
      <c r="Z242" s="126"/>
    </row>
    <row r="243" spans="1:26" ht="18" customHeight="1">
      <c r="A243" s="104"/>
      <c r="B243" s="126"/>
      <c r="C243" s="126"/>
      <c r="D243" s="126"/>
      <c r="E243" s="126"/>
      <c r="F243" s="126"/>
      <c r="G243" s="126"/>
      <c r="H243" s="126"/>
      <c r="I243" s="126"/>
      <c r="J243" s="126"/>
      <c r="K243" s="126"/>
      <c r="L243" s="126"/>
      <c r="M243" s="126"/>
      <c r="N243" s="126"/>
      <c r="O243" s="126"/>
      <c r="P243" s="126"/>
      <c r="Q243" s="126"/>
      <c r="R243" s="126"/>
      <c r="S243" s="126"/>
      <c r="T243" s="126"/>
      <c r="U243" s="126"/>
      <c r="V243" s="126"/>
      <c r="W243" s="126"/>
      <c r="X243" s="126"/>
      <c r="Y243" s="126"/>
      <c r="Z243" s="126"/>
    </row>
    <row r="244" spans="1:26" ht="18" customHeight="1">
      <c r="A244" s="104"/>
      <c r="B244" s="126"/>
      <c r="C244" s="126"/>
      <c r="D244" s="126"/>
      <c r="E244" s="126"/>
      <c r="F244" s="126"/>
      <c r="G244" s="126"/>
      <c r="H244" s="126"/>
      <c r="I244" s="126"/>
      <c r="J244" s="126"/>
      <c r="K244" s="126"/>
      <c r="L244" s="126"/>
      <c r="M244" s="126"/>
      <c r="N244" s="126"/>
      <c r="O244" s="126"/>
      <c r="P244" s="126"/>
      <c r="Q244" s="126"/>
      <c r="R244" s="126"/>
      <c r="S244" s="126"/>
      <c r="T244" s="126"/>
      <c r="U244" s="126"/>
      <c r="V244" s="126"/>
      <c r="W244" s="126"/>
      <c r="X244" s="126"/>
      <c r="Y244" s="126"/>
      <c r="Z244" s="126"/>
    </row>
    <row r="245" spans="1:26" ht="18" customHeight="1">
      <c r="A245" s="104"/>
      <c r="B245" s="126"/>
      <c r="C245" s="126"/>
      <c r="D245" s="126"/>
      <c r="E245" s="126"/>
      <c r="F245" s="126"/>
      <c r="G245" s="126"/>
      <c r="H245" s="126"/>
      <c r="I245" s="126"/>
      <c r="J245" s="126"/>
      <c r="K245" s="126"/>
      <c r="L245" s="126"/>
      <c r="M245" s="126"/>
      <c r="N245" s="126"/>
      <c r="O245" s="126"/>
      <c r="P245" s="126"/>
      <c r="Q245" s="126"/>
      <c r="R245" s="126"/>
      <c r="S245" s="126"/>
      <c r="T245" s="126"/>
      <c r="U245" s="126"/>
      <c r="V245" s="126"/>
      <c r="W245" s="126"/>
      <c r="X245" s="126"/>
      <c r="Y245" s="126"/>
      <c r="Z245" s="126"/>
    </row>
    <row r="246" spans="1:26" ht="18" customHeight="1">
      <c r="A246" s="104"/>
      <c r="B246" s="126"/>
      <c r="C246" s="126"/>
      <c r="D246" s="126"/>
      <c r="E246" s="126"/>
      <c r="F246" s="126"/>
      <c r="G246" s="126"/>
      <c r="H246" s="126"/>
      <c r="I246" s="126"/>
      <c r="J246" s="126"/>
      <c r="K246" s="126"/>
      <c r="L246" s="126"/>
      <c r="M246" s="126"/>
      <c r="N246" s="126"/>
      <c r="O246" s="126"/>
      <c r="P246" s="126"/>
      <c r="Q246" s="126"/>
      <c r="R246" s="126"/>
      <c r="S246" s="126"/>
      <c r="T246" s="126"/>
      <c r="U246" s="126"/>
      <c r="V246" s="126"/>
      <c r="W246" s="126"/>
      <c r="X246" s="126"/>
      <c r="Y246" s="126"/>
      <c r="Z246" s="126"/>
    </row>
    <row r="247" spans="1:26" ht="18" customHeight="1">
      <c r="A247" s="104"/>
      <c r="B247" s="126"/>
      <c r="C247" s="126"/>
      <c r="D247" s="126"/>
      <c r="E247" s="126"/>
      <c r="F247" s="126"/>
      <c r="G247" s="126"/>
      <c r="H247" s="126"/>
      <c r="I247" s="126"/>
      <c r="J247" s="126"/>
      <c r="K247" s="126"/>
      <c r="L247" s="126"/>
      <c r="M247" s="126"/>
      <c r="N247" s="126"/>
      <c r="O247" s="126"/>
      <c r="P247" s="126"/>
      <c r="Q247" s="126"/>
      <c r="R247" s="126"/>
      <c r="S247" s="126"/>
      <c r="T247" s="126"/>
      <c r="U247" s="126"/>
      <c r="V247" s="126"/>
      <c r="W247" s="126"/>
      <c r="X247" s="126"/>
      <c r="Y247" s="126"/>
      <c r="Z247" s="126"/>
    </row>
    <row r="248" spans="1:26" ht="18" customHeight="1">
      <c r="A248" s="104"/>
      <c r="B248" s="126"/>
      <c r="C248" s="126"/>
      <c r="D248" s="126"/>
      <c r="E248" s="126"/>
      <c r="F248" s="126"/>
      <c r="G248" s="126"/>
      <c r="H248" s="126"/>
      <c r="I248" s="126"/>
      <c r="J248" s="126"/>
      <c r="K248" s="126"/>
      <c r="L248" s="126"/>
      <c r="M248" s="126"/>
      <c r="N248" s="126"/>
      <c r="O248" s="126"/>
      <c r="P248" s="126"/>
      <c r="Q248" s="126"/>
      <c r="R248" s="126"/>
      <c r="S248" s="126"/>
      <c r="T248" s="126"/>
      <c r="U248" s="126"/>
      <c r="V248" s="126"/>
      <c r="W248" s="126"/>
      <c r="X248" s="126"/>
      <c r="Y248" s="126"/>
      <c r="Z248" s="126"/>
    </row>
    <row r="249" spans="1:26" ht="18" customHeight="1">
      <c r="A249" s="104"/>
      <c r="B249" s="126"/>
      <c r="C249" s="126"/>
      <c r="D249" s="126"/>
      <c r="E249" s="126"/>
      <c r="F249" s="126"/>
      <c r="G249" s="126"/>
      <c r="H249" s="126"/>
      <c r="I249" s="126"/>
      <c r="J249" s="126"/>
      <c r="K249" s="126"/>
      <c r="L249" s="126"/>
      <c r="M249" s="126"/>
      <c r="N249" s="126"/>
      <c r="O249" s="126"/>
      <c r="P249" s="126"/>
      <c r="Q249" s="126"/>
      <c r="R249" s="126"/>
      <c r="S249" s="126"/>
      <c r="T249" s="126"/>
      <c r="U249" s="126"/>
      <c r="V249" s="126"/>
      <c r="W249" s="126"/>
      <c r="X249" s="126"/>
      <c r="Y249" s="126"/>
      <c r="Z249" s="126"/>
    </row>
    <row r="250" spans="1:26" ht="18" customHeight="1">
      <c r="A250" s="104"/>
      <c r="B250" s="126"/>
      <c r="C250" s="126"/>
      <c r="D250" s="126"/>
      <c r="E250" s="126"/>
      <c r="F250" s="126"/>
      <c r="G250" s="126"/>
      <c r="H250" s="126"/>
      <c r="I250" s="126"/>
      <c r="J250" s="126"/>
      <c r="K250" s="126"/>
      <c r="L250" s="126"/>
      <c r="M250" s="126"/>
      <c r="N250" s="126"/>
      <c r="O250" s="126"/>
      <c r="P250" s="126"/>
      <c r="Q250" s="126"/>
      <c r="R250" s="126"/>
      <c r="S250" s="126"/>
      <c r="T250" s="126"/>
      <c r="U250" s="126"/>
      <c r="V250" s="126"/>
      <c r="W250" s="126"/>
      <c r="X250" s="126"/>
      <c r="Y250" s="126"/>
      <c r="Z250" s="126"/>
    </row>
    <row r="251" spans="1:26" ht="18" customHeight="1">
      <c r="A251" s="104"/>
      <c r="B251" s="126"/>
      <c r="C251" s="126"/>
      <c r="D251" s="126"/>
      <c r="E251" s="126"/>
      <c r="F251" s="126"/>
      <c r="G251" s="126"/>
      <c r="H251" s="126"/>
      <c r="I251" s="126"/>
      <c r="J251" s="126"/>
      <c r="K251" s="126"/>
      <c r="L251" s="126"/>
      <c r="M251" s="126"/>
      <c r="N251" s="126"/>
      <c r="O251" s="126"/>
      <c r="P251" s="126"/>
      <c r="Q251" s="126"/>
      <c r="R251" s="126"/>
      <c r="S251" s="126"/>
      <c r="T251" s="126"/>
      <c r="U251" s="126"/>
      <c r="V251" s="126"/>
      <c r="W251" s="126"/>
      <c r="X251" s="126"/>
      <c r="Y251" s="126"/>
      <c r="Z251" s="126"/>
    </row>
    <row r="252" spans="1:26" ht="18" customHeight="1">
      <c r="A252" s="104"/>
      <c r="B252" s="126"/>
      <c r="C252" s="126"/>
      <c r="D252" s="126"/>
      <c r="E252" s="126"/>
      <c r="F252" s="126"/>
      <c r="G252" s="126"/>
      <c r="H252" s="126"/>
      <c r="I252" s="126"/>
      <c r="J252" s="126"/>
      <c r="K252" s="126"/>
      <c r="L252" s="126"/>
      <c r="M252" s="126"/>
      <c r="N252" s="126"/>
      <c r="O252" s="126"/>
      <c r="P252" s="126"/>
      <c r="Q252" s="126"/>
      <c r="R252" s="126"/>
      <c r="S252" s="126"/>
      <c r="T252" s="126"/>
      <c r="U252" s="126"/>
      <c r="V252" s="126"/>
      <c r="W252" s="126"/>
      <c r="X252" s="126"/>
      <c r="Y252" s="126"/>
      <c r="Z252" s="126"/>
    </row>
    <row r="253" spans="1:26" ht="18" customHeight="1">
      <c r="A253" s="104"/>
      <c r="B253" s="126"/>
      <c r="C253" s="126"/>
      <c r="D253" s="126"/>
      <c r="E253" s="126"/>
      <c r="F253" s="126"/>
      <c r="G253" s="126"/>
      <c r="H253" s="126"/>
      <c r="I253" s="126"/>
      <c r="J253" s="126"/>
      <c r="K253" s="126"/>
      <c r="L253" s="126"/>
      <c r="M253" s="126"/>
      <c r="N253" s="126"/>
      <c r="O253" s="126"/>
      <c r="P253" s="126"/>
      <c r="Q253" s="126"/>
      <c r="R253" s="126"/>
      <c r="S253" s="126"/>
      <c r="T253" s="126"/>
      <c r="U253" s="126"/>
      <c r="V253" s="126"/>
      <c r="W253" s="126"/>
      <c r="X253" s="126"/>
      <c r="Y253" s="126"/>
      <c r="Z253" s="126"/>
    </row>
    <row r="254" spans="1:26" ht="18" customHeight="1">
      <c r="A254" s="104"/>
      <c r="B254" s="126"/>
      <c r="C254" s="126"/>
      <c r="D254" s="126"/>
      <c r="E254" s="126"/>
      <c r="F254" s="126"/>
      <c r="G254" s="126"/>
      <c r="H254" s="126"/>
      <c r="I254" s="126"/>
      <c r="J254" s="126"/>
      <c r="K254" s="126"/>
      <c r="L254" s="126"/>
      <c r="M254" s="126"/>
      <c r="N254" s="126"/>
      <c r="O254" s="126"/>
      <c r="P254" s="126"/>
      <c r="Q254" s="126"/>
      <c r="R254" s="126"/>
      <c r="S254" s="126"/>
      <c r="T254" s="126"/>
      <c r="U254" s="126"/>
      <c r="V254" s="126"/>
      <c r="W254" s="126"/>
      <c r="X254" s="126"/>
      <c r="Y254" s="126"/>
      <c r="Z254" s="126"/>
    </row>
    <row r="255" spans="1:26" ht="18" customHeight="1">
      <c r="A255" s="104"/>
      <c r="B255" s="126"/>
      <c r="C255" s="126"/>
      <c r="D255" s="126"/>
      <c r="E255" s="126"/>
      <c r="F255" s="126"/>
      <c r="G255" s="126"/>
      <c r="H255" s="126"/>
      <c r="I255" s="126"/>
      <c r="J255" s="126"/>
      <c r="K255" s="126"/>
      <c r="L255" s="126"/>
      <c r="M255" s="126"/>
      <c r="N255" s="126"/>
      <c r="O255" s="126"/>
      <c r="P255" s="126"/>
      <c r="Q255" s="126"/>
      <c r="R255" s="126"/>
      <c r="S255" s="126"/>
      <c r="T255" s="126"/>
      <c r="U255" s="126"/>
      <c r="V255" s="126"/>
      <c r="W255" s="126"/>
      <c r="X255" s="126"/>
      <c r="Y255" s="126"/>
      <c r="Z255" s="126"/>
    </row>
    <row r="256" spans="1:26" ht="18" customHeight="1">
      <c r="A256" s="104"/>
      <c r="B256" s="126"/>
      <c r="C256" s="126"/>
      <c r="D256" s="126"/>
      <c r="E256" s="126"/>
      <c r="F256" s="126"/>
      <c r="G256" s="126"/>
      <c r="H256" s="126"/>
      <c r="I256" s="126"/>
      <c r="J256" s="126"/>
      <c r="K256" s="126"/>
      <c r="L256" s="126"/>
      <c r="M256" s="126"/>
      <c r="N256" s="126"/>
      <c r="O256" s="126"/>
      <c r="P256" s="126"/>
      <c r="Q256" s="126"/>
      <c r="R256" s="126"/>
      <c r="S256" s="126"/>
      <c r="T256" s="126"/>
      <c r="U256" s="126"/>
      <c r="V256" s="126"/>
      <c r="W256" s="126"/>
      <c r="X256" s="126"/>
      <c r="Y256" s="126"/>
      <c r="Z256" s="126"/>
    </row>
    <row r="257" spans="1:26" ht="18" customHeight="1">
      <c r="A257" s="104"/>
      <c r="B257" s="126"/>
      <c r="C257" s="126"/>
      <c r="D257" s="126"/>
      <c r="E257" s="126"/>
      <c r="F257" s="126"/>
      <c r="G257" s="126"/>
      <c r="H257" s="126"/>
      <c r="I257" s="126"/>
      <c r="J257" s="126"/>
      <c r="K257" s="126"/>
      <c r="L257" s="126"/>
      <c r="M257" s="126"/>
      <c r="N257" s="126"/>
      <c r="O257" s="126"/>
      <c r="P257" s="126"/>
      <c r="Q257" s="126"/>
      <c r="R257" s="126"/>
      <c r="S257" s="126"/>
      <c r="T257" s="126"/>
      <c r="U257" s="126"/>
      <c r="V257" s="126"/>
      <c r="W257" s="126"/>
      <c r="X257" s="126"/>
      <c r="Y257" s="126"/>
      <c r="Z257" s="126"/>
    </row>
    <row r="258" spans="1:26" ht="18" customHeight="1">
      <c r="A258" s="104"/>
      <c r="B258" s="126"/>
      <c r="C258" s="126"/>
      <c r="D258" s="126"/>
      <c r="E258" s="126"/>
      <c r="F258" s="126"/>
      <c r="G258" s="126"/>
      <c r="H258" s="126"/>
      <c r="I258" s="126"/>
      <c r="J258" s="126"/>
      <c r="K258" s="126"/>
      <c r="L258" s="126"/>
      <c r="M258" s="126"/>
      <c r="N258" s="126"/>
      <c r="O258" s="126"/>
      <c r="P258" s="126"/>
      <c r="Q258" s="126"/>
      <c r="R258" s="126"/>
      <c r="S258" s="126"/>
      <c r="T258" s="126"/>
      <c r="U258" s="126"/>
      <c r="V258" s="126"/>
      <c r="W258" s="126"/>
      <c r="X258" s="126"/>
      <c r="Y258" s="126"/>
      <c r="Z258" s="126"/>
    </row>
    <row r="259" spans="1:26" ht="18" customHeight="1">
      <c r="A259" s="104"/>
      <c r="B259" s="126"/>
      <c r="C259" s="126"/>
      <c r="D259" s="126"/>
      <c r="E259" s="126"/>
      <c r="F259" s="126"/>
      <c r="G259" s="126"/>
      <c r="H259" s="126"/>
      <c r="I259" s="126"/>
      <c r="J259" s="126"/>
      <c r="K259" s="126"/>
      <c r="L259" s="126"/>
      <c r="M259" s="126"/>
      <c r="N259" s="126"/>
      <c r="O259" s="126"/>
      <c r="P259" s="126"/>
      <c r="Q259" s="126"/>
      <c r="R259" s="126"/>
      <c r="S259" s="126"/>
      <c r="T259" s="126"/>
      <c r="U259" s="126"/>
      <c r="V259" s="126"/>
      <c r="W259" s="126"/>
      <c r="X259" s="126"/>
      <c r="Y259" s="126"/>
      <c r="Z259" s="126"/>
    </row>
    <row r="260" spans="1:26" ht="18" customHeight="1">
      <c r="A260" s="104"/>
      <c r="B260" s="126"/>
      <c r="C260" s="126"/>
      <c r="D260" s="126"/>
      <c r="E260" s="126"/>
      <c r="F260" s="126"/>
      <c r="G260" s="126"/>
      <c r="H260" s="126"/>
      <c r="I260" s="126"/>
      <c r="J260" s="126"/>
      <c r="K260" s="126"/>
      <c r="L260" s="126"/>
      <c r="M260" s="126"/>
      <c r="N260" s="126"/>
      <c r="O260" s="126"/>
      <c r="P260" s="126"/>
      <c r="Q260" s="126"/>
      <c r="R260" s="126"/>
      <c r="S260" s="126"/>
      <c r="T260" s="126"/>
      <c r="U260" s="126"/>
      <c r="V260" s="126"/>
      <c r="W260" s="126"/>
      <c r="X260" s="126"/>
      <c r="Y260" s="126"/>
      <c r="Z260" s="126"/>
    </row>
    <row r="261" spans="1:26" ht="18" customHeight="1">
      <c r="A261" s="104"/>
      <c r="B261" s="126"/>
      <c r="C261" s="126"/>
      <c r="D261" s="126"/>
      <c r="E261" s="126"/>
      <c r="F261" s="126"/>
      <c r="G261" s="126"/>
      <c r="H261" s="126"/>
      <c r="I261" s="126"/>
      <c r="J261" s="126"/>
      <c r="K261" s="126"/>
      <c r="L261" s="126"/>
      <c r="M261" s="126"/>
      <c r="N261" s="126"/>
      <c r="O261" s="126"/>
      <c r="P261" s="126"/>
      <c r="Q261" s="126"/>
      <c r="R261" s="126"/>
      <c r="S261" s="126"/>
      <c r="T261" s="126"/>
      <c r="U261" s="126"/>
      <c r="V261" s="126"/>
      <c r="W261" s="126"/>
      <c r="X261" s="126"/>
      <c r="Y261" s="126"/>
      <c r="Z261" s="126"/>
    </row>
    <row r="262" spans="1:26" ht="18" customHeight="1">
      <c r="A262" s="104"/>
      <c r="B262" s="126"/>
      <c r="C262" s="126"/>
      <c r="D262" s="126"/>
      <c r="E262" s="126"/>
      <c r="F262" s="126"/>
      <c r="G262" s="126"/>
      <c r="H262" s="126"/>
      <c r="I262" s="126"/>
      <c r="J262" s="126"/>
      <c r="K262" s="126"/>
      <c r="L262" s="126"/>
      <c r="M262" s="126"/>
      <c r="N262" s="126"/>
      <c r="O262" s="126"/>
      <c r="P262" s="126"/>
      <c r="Q262" s="126"/>
      <c r="R262" s="126"/>
      <c r="S262" s="126"/>
      <c r="T262" s="126"/>
      <c r="U262" s="126"/>
      <c r="V262" s="126"/>
      <c r="W262" s="126"/>
      <c r="X262" s="126"/>
      <c r="Y262" s="126"/>
      <c r="Z262" s="126"/>
    </row>
    <row r="263" spans="1:26" ht="18" customHeight="1">
      <c r="A263" s="104"/>
      <c r="B263" s="126"/>
      <c r="C263" s="126"/>
      <c r="D263" s="126"/>
      <c r="E263" s="126"/>
      <c r="F263" s="126"/>
      <c r="G263" s="126"/>
      <c r="H263" s="126"/>
      <c r="I263" s="126"/>
      <c r="J263" s="126"/>
      <c r="K263" s="126"/>
      <c r="L263" s="126"/>
      <c r="M263" s="126"/>
      <c r="N263" s="126"/>
      <c r="O263" s="126"/>
      <c r="P263" s="126"/>
      <c r="Q263" s="126"/>
      <c r="R263" s="126"/>
      <c r="S263" s="126"/>
      <c r="T263" s="126"/>
      <c r="U263" s="126"/>
      <c r="V263" s="126"/>
      <c r="W263" s="126"/>
      <c r="X263" s="126"/>
      <c r="Y263" s="126"/>
      <c r="Z263" s="126"/>
    </row>
    <row r="264" spans="1:26" ht="18" customHeight="1">
      <c r="A264" s="104"/>
      <c r="B264" s="126"/>
      <c r="C264" s="126"/>
      <c r="D264" s="126"/>
      <c r="E264" s="126"/>
      <c r="F264" s="126"/>
      <c r="G264" s="126"/>
      <c r="H264" s="126"/>
      <c r="I264" s="126"/>
      <c r="J264" s="126"/>
      <c r="K264" s="126"/>
      <c r="L264" s="126"/>
      <c r="M264" s="126"/>
      <c r="N264" s="126"/>
      <c r="O264" s="126"/>
      <c r="P264" s="126"/>
      <c r="Q264" s="126"/>
      <c r="R264" s="126"/>
      <c r="S264" s="126"/>
      <c r="T264" s="126"/>
      <c r="U264" s="126"/>
      <c r="V264" s="126"/>
      <c r="W264" s="126"/>
      <c r="X264" s="126"/>
      <c r="Y264" s="126"/>
      <c r="Z264" s="126"/>
    </row>
    <row r="265" spans="1:26" ht="18" customHeight="1">
      <c r="A265" s="104"/>
      <c r="B265" s="126"/>
      <c r="C265" s="126"/>
      <c r="D265" s="126"/>
      <c r="E265" s="126"/>
      <c r="F265" s="126"/>
      <c r="G265" s="126"/>
      <c r="H265" s="126"/>
      <c r="I265" s="126"/>
      <c r="J265" s="126"/>
      <c r="K265" s="126"/>
      <c r="L265" s="126"/>
      <c r="M265" s="126"/>
      <c r="N265" s="126"/>
      <c r="O265" s="126"/>
      <c r="P265" s="126"/>
      <c r="Q265" s="126"/>
      <c r="R265" s="126"/>
      <c r="S265" s="126"/>
      <c r="T265" s="126"/>
      <c r="U265" s="126"/>
      <c r="V265" s="126"/>
      <c r="W265" s="126"/>
      <c r="X265" s="126"/>
      <c r="Y265" s="126"/>
      <c r="Z265" s="126"/>
    </row>
    <row r="266" spans="1:26" ht="18" customHeight="1">
      <c r="A266" s="104"/>
      <c r="B266" s="126"/>
      <c r="C266" s="126"/>
      <c r="D266" s="126"/>
      <c r="E266" s="126"/>
      <c r="F266" s="126"/>
      <c r="G266" s="126"/>
      <c r="H266" s="126"/>
      <c r="I266" s="126"/>
      <c r="J266" s="126"/>
      <c r="K266" s="126"/>
      <c r="L266" s="126"/>
      <c r="M266" s="126"/>
      <c r="N266" s="126"/>
      <c r="O266" s="126"/>
      <c r="P266" s="126"/>
      <c r="Q266" s="126"/>
      <c r="R266" s="126"/>
      <c r="S266" s="126"/>
      <c r="T266" s="126"/>
      <c r="U266" s="126"/>
      <c r="V266" s="126"/>
      <c r="W266" s="126"/>
      <c r="X266" s="126"/>
      <c r="Y266" s="126"/>
      <c r="Z266" s="126"/>
    </row>
    <row r="267" spans="1:26" ht="18" customHeight="1">
      <c r="A267" s="104"/>
      <c r="B267" s="126"/>
      <c r="C267" s="126"/>
      <c r="D267" s="126"/>
      <c r="E267" s="126"/>
      <c r="F267" s="126"/>
      <c r="G267" s="126"/>
      <c r="H267" s="126"/>
      <c r="I267" s="126"/>
      <c r="J267" s="126"/>
      <c r="K267" s="126"/>
      <c r="L267" s="126"/>
      <c r="M267" s="126"/>
      <c r="N267" s="126"/>
      <c r="O267" s="126"/>
      <c r="P267" s="126"/>
      <c r="Q267" s="126"/>
      <c r="R267" s="126"/>
      <c r="S267" s="126"/>
      <c r="T267" s="126"/>
      <c r="U267" s="126"/>
      <c r="V267" s="126"/>
      <c r="W267" s="126"/>
      <c r="X267" s="126"/>
      <c r="Y267" s="126"/>
      <c r="Z267" s="126"/>
    </row>
    <row r="268" spans="1:26" ht="18" customHeight="1">
      <c r="A268" s="104"/>
      <c r="B268" s="126"/>
      <c r="C268" s="126"/>
      <c r="D268" s="126"/>
      <c r="E268" s="126"/>
      <c r="F268" s="126"/>
      <c r="G268" s="126"/>
      <c r="H268" s="126"/>
      <c r="I268" s="126"/>
      <c r="J268" s="126"/>
      <c r="K268" s="126"/>
      <c r="L268" s="126"/>
      <c r="M268" s="126"/>
      <c r="N268" s="126"/>
      <c r="O268" s="126"/>
      <c r="P268" s="126"/>
      <c r="Q268" s="126"/>
      <c r="R268" s="126"/>
      <c r="S268" s="126"/>
      <c r="T268" s="126"/>
      <c r="U268" s="126"/>
      <c r="V268" s="126"/>
      <c r="W268" s="126"/>
      <c r="X268" s="126"/>
      <c r="Y268" s="126"/>
      <c r="Z268" s="126"/>
    </row>
    <row r="269" spans="1:26" ht="18" customHeight="1">
      <c r="A269" s="104"/>
      <c r="B269" s="126"/>
      <c r="C269" s="126"/>
      <c r="D269" s="126"/>
      <c r="E269" s="126"/>
      <c r="F269" s="126"/>
      <c r="G269" s="126"/>
      <c r="H269" s="126"/>
      <c r="I269" s="126"/>
      <c r="J269" s="126"/>
      <c r="K269" s="126"/>
      <c r="L269" s="126"/>
      <c r="M269" s="126"/>
      <c r="N269" s="126"/>
      <c r="O269" s="126"/>
      <c r="P269" s="126"/>
      <c r="Q269" s="126"/>
      <c r="R269" s="126"/>
      <c r="S269" s="126"/>
      <c r="T269" s="126"/>
      <c r="U269" s="126"/>
      <c r="V269" s="126"/>
      <c r="W269" s="126"/>
      <c r="X269" s="126"/>
      <c r="Y269" s="126"/>
      <c r="Z269" s="126"/>
    </row>
    <row r="270" spans="1:26" ht="18" customHeight="1">
      <c r="A270" s="104"/>
      <c r="B270" s="126"/>
      <c r="C270" s="126"/>
      <c r="D270" s="126"/>
      <c r="E270" s="126"/>
      <c r="F270" s="126"/>
      <c r="G270" s="126"/>
      <c r="H270" s="126"/>
      <c r="I270" s="126"/>
      <c r="J270" s="126"/>
      <c r="K270" s="126"/>
      <c r="L270" s="126"/>
      <c r="M270" s="126"/>
      <c r="N270" s="126"/>
      <c r="O270" s="126"/>
      <c r="P270" s="126"/>
      <c r="Q270" s="126"/>
      <c r="R270" s="126"/>
      <c r="S270" s="126"/>
      <c r="T270" s="126"/>
      <c r="U270" s="126"/>
      <c r="V270" s="126"/>
      <c r="W270" s="126"/>
      <c r="X270" s="126"/>
      <c r="Y270" s="126"/>
      <c r="Z270" s="126"/>
    </row>
    <row r="271" spans="1:26" ht="18" customHeight="1">
      <c r="A271" s="104"/>
      <c r="B271" s="126"/>
      <c r="C271" s="126"/>
      <c r="D271" s="126"/>
      <c r="E271" s="126"/>
      <c r="F271" s="126"/>
      <c r="G271" s="126"/>
      <c r="H271" s="126"/>
      <c r="I271" s="126"/>
      <c r="J271" s="126"/>
      <c r="K271" s="126"/>
      <c r="L271" s="126"/>
      <c r="M271" s="126"/>
      <c r="N271" s="126"/>
      <c r="O271" s="126"/>
      <c r="P271" s="126"/>
      <c r="Q271" s="126"/>
      <c r="R271" s="126"/>
      <c r="S271" s="126"/>
      <c r="T271" s="126"/>
      <c r="U271" s="126"/>
      <c r="V271" s="126"/>
      <c r="W271" s="126"/>
      <c r="X271" s="126"/>
      <c r="Y271" s="126"/>
      <c r="Z271" s="126"/>
    </row>
    <row r="272" spans="1:26" ht="18" customHeight="1">
      <c r="A272" s="104"/>
      <c r="B272" s="126"/>
      <c r="C272" s="126"/>
      <c r="D272" s="126"/>
      <c r="E272" s="126"/>
      <c r="F272" s="126"/>
      <c r="G272" s="126"/>
      <c r="H272" s="126"/>
      <c r="I272" s="126"/>
      <c r="J272" s="126"/>
      <c r="K272" s="126"/>
      <c r="L272" s="126"/>
      <c r="M272" s="126"/>
      <c r="N272" s="126"/>
      <c r="O272" s="126"/>
      <c r="P272" s="126"/>
      <c r="Q272" s="126"/>
      <c r="R272" s="126"/>
      <c r="S272" s="126"/>
      <c r="T272" s="126"/>
      <c r="U272" s="126"/>
      <c r="V272" s="126"/>
      <c r="W272" s="126"/>
      <c r="X272" s="126"/>
      <c r="Y272" s="126"/>
      <c r="Z272" s="126"/>
    </row>
    <row r="273" spans="1:26" ht="18" customHeight="1">
      <c r="A273" s="104"/>
      <c r="B273" s="126"/>
      <c r="C273" s="126"/>
      <c r="D273" s="126"/>
      <c r="E273" s="126"/>
      <c r="F273" s="126"/>
      <c r="G273" s="126"/>
      <c r="H273" s="126"/>
      <c r="I273" s="126"/>
      <c r="J273" s="126"/>
      <c r="K273" s="126"/>
      <c r="L273" s="126"/>
      <c r="M273" s="126"/>
      <c r="N273" s="126"/>
      <c r="O273" s="126"/>
      <c r="P273" s="126"/>
      <c r="Q273" s="126"/>
      <c r="R273" s="126"/>
      <c r="S273" s="126"/>
      <c r="T273" s="126"/>
      <c r="U273" s="126"/>
      <c r="V273" s="126"/>
      <c r="W273" s="126"/>
      <c r="X273" s="126"/>
      <c r="Y273" s="126"/>
      <c r="Z273" s="126"/>
    </row>
    <row r="274" spans="1:26" ht="18" customHeight="1">
      <c r="A274" s="104"/>
      <c r="B274" s="126"/>
      <c r="C274" s="126"/>
      <c r="D274" s="126"/>
      <c r="E274" s="126"/>
      <c r="F274" s="126"/>
      <c r="G274" s="126"/>
      <c r="H274" s="126"/>
      <c r="I274" s="126"/>
      <c r="J274" s="126"/>
      <c r="K274" s="126"/>
      <c r="L274" s="126"/>
      <c r="M274" s="126"/>
      <c r="N274" s="126"/>
      <c r="O274" s="126"/>
      <c r="P274" s="126"/>
      <c r="Q274" s="126"/>
      <c r="R274" s="126"/>
      <c r="S274" s="126"/>
      <c r="T274" s="126"/>
      <c r="U274" s="126"/>
      <c r="V274" s="126"/>
      <c r="W274" s="126"/>
      <c r="X274" s="126"/>
      <c r="Y274" s="126"/>
      <c r="Z274" s="126"/>
    </row>
    <row r="275" spans="1:26" ht="18" customHeight="1">
      <c r="A275" s="104"/>
      <c r="B275" s="126"/>
      <c r="C275" s="126"/>
      <c r="D275" s="126"/>
      <c r="E275" s="126"/>
      <c r="F275" s="126"/>
      <c r="G275" s="126"/>
      <c r="H275" s="126"/>
      <c r="I275" s="126"/>
      <c r="J275" s="126"/>
      <c r="K275" s="126"/>
      <c r="L275" s="126"/>
      <c r="M275" s="126"/>
      <c r="N275" s="126"/>
      <c r="O275" s="126"/>
      <c r="P275" s="126"/>
      <c r="Q275" s="126"/>
      <c r="R275" s="126"/>
      <c r="S275" s="126"/>
      <c r="T275" s="126"/>
      <c r="U275" s="126"/>
      <c r="V275" s="126"/>
      <c r="W275" s="126"/>
      <c r="X275" s="126"/>
      <c r="Y275" s="126"/>
      <c r="Z275" s="126"/>
    </row>
    <row r="276" spans="1:26" ht="18" customHeight="1">
      <c r="A276" s="104"/>
      <c r="B276" s="126"/>
      <c r="C276" s="126"/>
      <c r="D276" s="126"/>
      <c r="E276" s="126"/>
      <c r="F276" s="126"/>
      <c r="G276" s="126"/>
      <c r="H276" s="126"/>
      <c r="I276" s="126"/>
      <c r="J276" s="126"/>
      <c r="K276" s="126"/>
      <c r="L276" s="126"/>
      <c r="M276" s="126"/>
      <c r="N276" s="126"/>
      <c r="O276" s="126"/>
      <c r="P276" s="126"/>
      <c r="Q276" s="126"/>
      <c r="R276" s="126"/>
      <c r="S276" s="126"/>
      <c r="T276" s="126"/>
      <c r="U276" s="126"/>
      <c r="V276" s="126"/>
      <c r="W276" s="126"/>
      <c r="X276" s="126"/>
      <c r="Y276" s="126"/>
      <c r="Z276" s="126"/>
    </row>
    <row r="277" spans="1:26" ht="18" customHeight="1">
      <c r="A277" s="104"/>
      <c r="B277" s="126"/>
      <c r="C277" s="126"/>
      <c r="D277" s="126"/>
      <c r="E277" s="126"/>
      <c r="F277" s="126"/>
      <c r="G277" s="126"/>
      <c r="H277" s="126"/>
      <c r="I277" s="126"/>
      <c r="J277" s="126"/>
      <c r="K277" s="126"/>
      <c r="L277" s="126"/>
      <c r="M277" s="126"/>
      <c r="N277" s="126"/>
      <c r="O277" s="126"/>
      <c r="P277" s="126"/>
      <c r="Q277" s="126"/>
      <c r="R277" s="126"/>
      <c r="S277" s="126"/>
      <c r="T277" s="126"/>
      <c r="U277" s="126"/>
      <c r="V277" s="126"/>
      <c r="W277" s="126"/>
      <c r="X277" s="126"/>
      <c r="Y277" s="126"/>
      <c r="Z277" s="126"/>
    </row>
    <row r="278" spans="1:26" ht="18" customHeight="1">
      <c r="A278" s="104"/>
      <c r="B278" s="126"/>
      <c r="C278" s="126"/>
      <c r="D278" s="126"/>
      <c r="E278" s="126"/>
      <c r="F278" s="126"/>
      <c r="G278" s="126"/>
      <c r="H278" s="126"/>
      <c r="I278" s="126"/>
      <c r="J278" s="126"/>
      <c r="K278" s="126"/>
      <c r="L278" s="126"/>
      <c r="M278" s="126"/>
      <c r="N278" s="126"/>
      <c r="O278" s="126"/>
      <c r="P278" s="126"/>
      <c r="Q278" s="126"/>
      <c r="R278" s="126"/>
      <c r="S278" s="126"/>
      <c r="T278" s="126"/>
      <c r="U278" s="126"/>
      <c r="V278" s="126"/>
      <c r="W278" s="126"/>
      <c r="X278" s="126"/>
      <c r="Y278" s="126"/>
      <c r="Z278" s="126"/>
    </row>
    <row r="279" spans="1:26" ht="18" customHeight="1">
      <c r="A279" s="104"/>
      <c r="B279" s="126"/>
      <c r="C279" s="126"/>
      <c r="D279" s="126"/>
      <c r="E279" s="126"/>
      <c r="F279" s="126"/>
      <c r="G279" s="126"/>
      <c r="H279" s="126"/>
      <c r="I279" s="126"/>
      <c r="J279" s="126"/>
      <c r="K279" s="126"/>
      <c r="L279" s="126"/>
      <c r="M279" s="126"/>
      <c r="N279" s="126"/>
      <c r="O279" s="126"/>
      <c r="P279" s="126"/>
      <c r="Q279" s="126"/>
      <c r="R279" s="126"/>
      <c r="S279" s="126"/>
      <c r="T279" s="126"/>
      <c r="U279" s="126"/>
      <c r="V279" s="126"/>
      <c r="W279" s="126"/>
      <c r="X279" s="126"/>
      <c r="Y279" s="126"/>
      <c r="Z279" s="126"/>
    </row>
    <row r="280" spans="1:26" ht="18" customHeight="1">
      <c r="A280" s="104"/>
      <c r="B280" s="126"/>
      <c r="C280" s="126"/>
      <c r="D280" s="126"/>
      <c r="E280" s="126"/>
      <c r="F280" s="126"/>
      <c r="G280" s="126"/>
      <c r="H280" s="126"/>
      <c r="I280" s="126"/>
      <c r="J280" s="126"/>
      <c r="K280" s="126"/>
      <c r="L280" s="126"/>
      <c r="M280" s="126"/>
      <c r="N280" s="126"/>
      <c r="O280" s="126"/>
      <c r="P280" s="126"/>
      <c r="Q280" s="126"/>
      <c r="R280" s="126"/>
      <c r="S280" s="126"/>
      <c r="T280" s="126"/>
      <c r="U280" s="126"/>
      <c r="V280" s="126"/>
      <c r="W280" s="126"/>
      <c r="X280" s="126"/>
      <c r="Y280" s="126"/>
      <c r="Z280" s="126"/>
    </row>
    <row r="281" spans="1:26" ht="18" customHeight="1">
      <c r="A281" s="104"/>
      <c r="B281" s="126"/>
      <c r="C281" s="126"/>
      <c r="D281" s="126"/>
      <c r="E281" s="126"/>
      <c r="F281" s="126"/>
      <c r="G281" s="126"/>
      <c r="H281" s="126"/>
      <c r="I281" s="126"/>
      <c r="J281" s="126"/>
      <c r="K281" s="126"/>
      <c r="L281" s="126"/>
      <c r="M281" s="126"/>
      <c r="N281" s="126"/>
      <c r="O281" s="126"/>
      <c r="P281" s="126"/>
      <c r="Q281" s="126"/>
      <c r="R281" s="126"/>
      <c r="S281" s="126"/>
      <c r="T281" s="126"/>
      <c r="U281" s="126"/>
      <c r="V281" s="126"/>
      <c r="W281" s="126"/>
      <c r="X281" s="126"/>
      <c r="Y281" s="126"/>
      <c r="Z281" s="126"/>
    </row>
    <row r="282" spans="1:26" ht="18" customHeight="1">
      <c r="A282" s="104"/>
      <c r="B282" s="126"/>
      <c r="C282" s="126"/>
      <c r="D282" s="126"/>
      <c r="E282" s="126"/>
      <c r="F282" s="126"/>
      <c r="G282" s="126"/>
      <c r="H282" s="126"/>
      <c r="I282" s="126"/>
      <c r="J282" s="126"/>
      <c r="K282" s="126"/>
      <c r="L282" s="126"/>
      <c r="M282" s="126"/>
      <c r="N282" s="126"/>
      <c r="O282" s="126"/>
      <c r="P282" s="126"/>
      <c r="Q282" s="126"/>
      <c r="R282" s="126"/>
      <c r="S282" s="126"/>
      <c r="T282" s="126"/>
      <c r="U282" s="126"/>
      <c r="V282" s="126"/>
      <c r="W282" s="126"/>
      <c r="X282" s="126"/>
      <c r="Y282" s="126"/>
      <c r="Z282" s="126"/>
    </row>
    <row r="283" spans="1:26" ht="18" customHeight="1">
      <c r="A283" s="104"/>
      <c r="B283" s="126"/>
      <c r="C283" s="126"/>
      <c r="D283" s="126"/>
      <c r="E283" s="126"/>
      <c r="F283" s="126"/>
      <c r="G283" s="126"/>
      <c r="H283" s="126"/>
      <c r="I283" s="126"/>
      <c r="J283" s="126"/>
      <c r="K283" s="126"/>
      <c r="L283" s="126"/>
      <c r="M283" s="126"/>
      <c r="N283" s="126"/>
      <c r="O283" s="126"/>
      <c r="P283" s="126"/>
      <c r="Q283" s="126"/>
      <c r="R283" s="126"/>
      <c r="S283" s="126"/>
      <c r="T283" s="126"/>
      <c r="U283" s="126"/>
      <c r="V283" s="126"/>
      <c r="W283" s="126"/>
      <c r="X283" s="126"/>
      <c r="Y283" s="126"/>
      <c r="Z283" s="126"/>
    </row>
    <row r="284" spans="1:26" ht="18" customHeight="1">
      <c r="A284" s="104"/>
      <c r="B284" s="126"/>
      <c r="C284" s="126"/>
      <c r="D284" s="126"/>
      <c r="E284" s="126"/>
      <c r="F284" s="126"/>
      <c r="G284" s="126"/>
      <c r="H284" s="126"/>
      <c r="I284" s="126"/>
      <c r="J284" s="126"/>
      <c r="K284" s="126"/>
      <c r="L284" s="126"/>
      <c r="M284" s="126"/>
      <c r="N284" s="126"/>
      <c r="O284" s="126"/>
      <c r="P284" s="126"/>
      <c r="Q284" s="126"/>
      <c r="R284" s="126"/>
      <c r="S284" s="126"/>
      <c r="T284" s="126"/>
      <c r="U284" s="126"/>
      <c r="V284" s="126"/>
      <c r="W284" s="126"/>
      <c r="X284" s="126"/>
      <c r="Y284" s="126"/>
      <c r="Z284" s="126"/>
    </row>
    <row r="285" spans="1:26" ht="18" customHeight="1">
      <c r="A285" s="104"/>
      <c r="B285" s="126"/>
      <c r="C285" s="126"/>
      <c r="D285" s="126"/>
      <c r="E285" s="126"/>
      <c r="F285" s="126"/>
      <c r="G285" s="126"/>
      <c r="H285" s="126"/>
      <c r="I285" s="126"/>
      <c r="J285" s="126"/>
      <c r="K285" s="126"/>
      <c r="L285" s="126"/>
      <c r="M285" s="126"/>
      <c r="N285" s="126"/>
      <c r="O285" s="126"/>
      <c r="P285" s="126"/>
      <c r="Q285" s="126"/>
      <c r="R285" s="126"/>
      <c r="S285" s="126"/>
      <c r="T285" s="126"/>
      <c r="U285" s="126"/>
      <c r="V285" s="126"/>
      <c r="W285" s="126"/>
      <c r="X285" s="126"/>
      <c r="Y285" s="126"/>
      <c r="Z285" s="126"/>
    </row>
    <row r="286" spans="1:26" ht="18" customHeight="1">
      <c r="A286" s="104"/>
      <c r="B286" s="126"/>
      <c r="C286" s="126"/>
      <c r="D286" s="126"/>
      <c r="E286" s="126"/>
      <c r="F286" s="126"/>
      <c r="G286" s="126"/>
      <c r="H286" s="126"/>
      <c r="I286" s="126"/>
      <c r="J286" s="126"/>
      <c r="K286" s="126"/>
      <c r="L286" s="126"/>
      <c r="M286" s="126"/>
      <c r="N286" s="126"/>
      <c r="O286" s="126"/>
      <c r="P286" s="126"/>
      <c r="Q286" s="126"/>
      <c r="R286" s="126"/>
      <c r="S286" s="126"/>
      <c r="T286" s="126"/>
      <c r="U286" s="126"/>
      <c r="V286" s="126"/>
      <c r="W286" s="126"/>
      <c r="X286" s="126"/>
      <c r="Y286" s="126"/>
      <c r="Z286" s="126"/>
    </row>
    <row r="287" spans="1:26" ht="18" customHeight="1">
      <c r="A287" s="104"/>
      <c r="B287" s="126"/>
      <c r="C287" s="126"/>
      <c r="D287" s="126"/>
      <c r="E287" s="126"/>
      <c r="F287" s="126"/>
      <c r="G287" s="126"/>
      <c r="H287" s="126"/>
      <c r="I287" s="126"/>
      <c r="J287" s="126"/>
      <c r="K287" s="126"/>
      <c r="L287" s="126"/>
      <c r="M287" s="126"/>
      <c r="N287" s="126"/>
      <c r="O287" s="126"/>
      <c r="P287" s="126"/>
      <c r="Q287" s="126"/>
      <c r="R287" s="126"/>
      <c r="S287" s="126"/>
      <c r="T287" s="126"/>
      <c r="U287" s="126"/>
      <c r="V287" s="126"/>
      <c r="W287" s="126"/>
      <c r="X287" s="126"/>
      <c r="Y287" s="126"/>
      <c r="Z287" s="126"/>
    </row>
    <row r="288" spans="1:26" ht="18" customHeight="1">
      <c r="A288" s="104"/>
      <c r="B288" s="126"/>
      <c r="C288" s="126"/>
      <c r="D288" s="126"/>
      <c r="E288" s="126"/>
      <c r="F288" s="126"/>
      <c r="G288" s="126"/>
      <c r="H288" s="126"/>
      <c r="I288" s="126"/>
      <c r="J288" s="126"/>
      <c r="K288" s="126"/>
      <c r="L288" s="126"/>
      <c r="M288" s="126"/>
      <c r="N288" s="126"/>
      <c r="O288" s="126"/>
      <c r="P288" s="126"/>
      <c r="Q288" s="126"/>
      <c r="R288" s="126"/>
      <c r="S288" s="126"/>
      <c r="T288" s="126"/>
      <c r="U288" s="126"/>
      <c r="V288" s="126"/>
      <c r="W288" s="126"/>
      <c r="X288" s="126"/>
      <c r="Y288" s="126"/>
      <c r="Z288" s="126"/>
    </row>
    <row r="289" spans="1:26" ht="18" customHeight="1">
      <c r="A289" s="104"/>
      <c r="B289" s="126"/>
      <c r="C289" s="126"/>
      <c r="D289" s="126"/>
      <c r="E289" s="126"/>
      <c r="F289" s="126"/>
      <c r="G289" s="126"/>
      <c r="H289" s="126"/>
      <c r="I289" s="126"/>
      <c r="J289" s="126"/>
      <c r="K289" s="126"/>
      <c r="L289" s="126"/>
      <c r="M289" s="126"/>
      <c r="N289" s="126"/>
      <c r="O289" s="126"/>
      <c r="P289" s="126"/>
      <c r="Q289" s="126"/>
      <c r="R289" s="126"/>
      <c r="S289" s="126"/>
      <c r="T289" s="126"/>
      <c r="U289" s="126"/>
      <c r="V289" s="126"/>
      <c r="W289" s="126"/>
      <c r="X289" s="126"/>
      <c r="Y289" s="126"/>
      <c r="Z289" s="126"/>
    </row>
    <row r="290" spans="1:26" ht="18" customHeight="1">
      <c r="A290" s="104"/>
      <c r="B290" s="126"/>
      <c r="C290" s="126"/>
      <c r="D290" s="126"/>
      <c r="E290" s="126"/>
      <c r="F290" s="126"/>
      <c r="G290" s="126"/>
      <c r="H290" s="126"/>
      <c r="I290" s="126"/>
      <c r="J290" s="126"/>
      <c r="K290" s="126"/>
      <c r="L290" s="126"/>
      <c r="M290" s="126"/>
      <c r="N290" s="126"/>
      <c r="O290" s="126"/>
      <c r="P290" s="126"/>
      <c r="Q290" s="126"/>
      <c r="R290" s="126"/>
      <c r="S290" s="126"/>
      <c r="T290" s="126"/>
      <c r="U290" s="126"/>
      <c r="V290" s="126"/>
      <c r="W290" s="126"/>
      <c r="X290" s="126"/>
      <c r="Y290" s="126"/>
      <c r="Z290" s="126"/>
    </row>
    <row r="291" spans="1:26" ht="18" customHeight="1">
      <c r="A291" s="104"/>
      <c r="B291" s="126"/>
      <c r="C291" s="126"/>
      <c r="D291" s="126"/>
      <c r="E291" s="126"/>
      <c r="F291" s="126"/>
      <c r="G291" s="126"/>
      <c r="H291" s="126"/>
      <c r="I291" s="126"/>
      <c r="J291" s="126"/>
      <c r="K291" s="126"/>
      <c r="L291" s="126"/>
      <c r="M291" s="126"/>
      <c r="N291" s="126"/>
      <c r="O291" s="126"/>
      <c r="P291" s="126"/>
      <c r="Q291" s="126"/>
      <c r="R291" s="126"/>
      <c r="S291" s="126"/>
      <c r="T291" s="126"/>
      <c r="U291" s="126"/>
      <c r="V291" s="126"/>
      <c r="W291" s="126"/>
      <c r="X291" s="126"/>
      <c r="Y291" s="126"/>
      <c r="Z291" s="126"/>
    </row>
    <row r="292" spans="1:26" ht="18" customHeight="1">
      <c r="A292" s="104"/>
      <c r="B292" s="126"/>
      <c r="C292" s="126"/>
      <c r="D292" s="126"/>
      <c r="E292" s="126"/>
      <c r="F292" s="126"/>
      <c r="G292" s="126"/>
      <c r="H292" s="126"/>
      <c r="I292" s="126"/>
      <c r="J292" s="126"/>
      <c r="K292" s="126"/>
      <c r="L292" s="126"/>
      <c r="M292" s="126"/>
      <c r="N292" s="126"/>
      <c r="O292" s="126"/>
      <c r="P292" s="126"/>
      <c r="Q292" s="126"/>
      <c r="R292" s="126"/>
      <c r="S292" s="126"/>
      <c r="T292" s="126"/>
      <c r="U292" s="126"/>
      <c r="V292" s="126"/>
      <c r="W292" s="126"/>
      <c r="X292" s="126"/>
      <c r="Y292" s="126"/>
      <c r="Z292" s="126"/>
    </row>
    <row r="293" spans="1:26" ht="18" customHeight="1">
      <c r="A293" s="104"/>
      <c r="B293" s="126"/>
      <c r="C293" s="126"/>
      <c r="D293" s="126"/>
      <c r="E293" s="126"/>
      <c r="F293" s="126"/>
      <c r="G293" s="126"/>
      <c r="H293" s="126"/>
      <c r="I293" s="126"/>
      <c r="J293" s="126"/>
      <c r="K293" s="126"/>
      <c r="L293" s="126"/>
      <c r="M293" s="126"/>
      <c r="N293" s="126"/>
      <c r="O293" s="126"/>
      <c r="P293" s="126"/>
      <c r="Q293" s="126"/>
      <c r="R293" s="126"/>
      <c r="S293" s="126"/>
      <c r="T293" s="126"/>
      <c r="U293" s="126"/>
      <c r="V293" s="126"/>
      <c r="W293" s="126"/>
      <c r="X293" s="126"/>
      <c r="Y293" s="126"/>
      <c r="Z293" s="126"/>
    </row>
    <row r="294" spans="1:26" ht="18" customHeight="1">
      <c r="A294" s="104"/>
      <c r="B294" s="126"/>
      <c r="C294" s="126"/>
      <c r="D294" s="126"/>
      <c r="E294" s="126"/>
      <c r="F294" s="126"/>
      <c r="G294" s="126"/>
      <c r="H294" s="126"/>
      <c r="I294" s="126"/>
      <c r="J294" s="126"/>
      <c r="K294" s="126"/>
      <c r="L294" s="126"/>
      <c r="M294" s="126"/>
      <c r="N294" s="126"/>
      <c r="O294" s="126"/>
      <c r="P294" s="126"/>
      <c r="Q294" s="126"/>
      <c r="R294" s="126"/>
      <c r="S294" s="126"/>
      <c r="T294" s="126"/>
      <c r="U294" s="126"/>
      <c r="V294" s="126"/>
      <c r="W294" s="126"/>
      <c r="X294" s="126"/>
      <c r="Y294" s="126"/>
      <c r="Z294" s="126"/>
    </row>
    <row r="295" spans="1:26" ht="18" customHeight="1">
      <c r="A295" s="104"/>
      <c r="B295" s="126"/>
      <c r="C295" s="126"/>
      <c r="D295" s="126"/>
      <c r="E295" s="126"/>
      <c r="F295" s="126"/>
      <c r="G295" s="126"/>
      <c r="H295" s="126"/>
      <c r="I295" s="126"/>
      <c r="J295" s="126"/>
      <c r="K295" s="126"/>
      <c r="L295" s="126"/>
      <c r="M295" s="126"/>
      <c r="N295" s="126"/>
      <c r="O295" s="126"/>
      <c r="P295" s="126"/>
      <c r="Q295" s="126"/>
      <c r="R295" s="126"/>
      <c r="S295" s="126"/>
      <c r="T295" s="126"/>
      <c r="U295" s="126"/>
      <c r="V295" s="126"/>
      <c r="W295" s="126"/>
      <c r="X295" s="126"/>
      <c r="Y295" s="126"/>
      <c r="Z295" s="126"/>
    </row>
    <row r="296" spans="1:26" ht="18" customHeight="1">
      <c r="A296" s="104"/>
      <c r="B296" s="126"/>
      <c r="C296" s="126"/>
      <c r="D296" s="126"/>
      <c r="E296" s="126"/>
      <c r="F296" s="126"/>
      <c r="G296" s="126"/>
      <c r="H296" s="126"/>
      <c r="I296" s="126"/>
      <c r="J296" s="126"/>
      <c r="K296" s="126"/>
      <c r="L296" s="126"/>
      <c r="M296" s="126"/>
      <c r="N296" s="126"/>
      <c r="O296" s="126"/>
      <c r="P296" s="126"/>
      <c r="Q296" s="126"/>
      <c r="R296" s="126"/>
      <c r="S296" s="126"/>
      <c r="T296" s="126"/>
      <c r="U296" s="126"/>
      <c r="V296" s="126"/>
      <c r="W296" s="126"/>
      <c r="X296" s="126"/>
      <c r="Y296" s="126"/>
      <c r="Z296" s="126"/>
    </row>
    <row r="297" spans="1:26" ht="18" customHeight="1">
      <c r="A297" s="104"/>
      <c r="B297" s="126"/>
      <c r="C297" s="126"/>
      <c r="D297" s="126"/>
      <c r="E297" s="126"/>
      <c r="F297" s="126"/>
      <c r="G297" s="126"/>
      <c r="H297" s="126"/>
      <c r="I297" s="126"/>
      <c r="J297" s="126"/>
      <c r="K297" s="126"/>
      <c r="L297" s="126"/>
      <c r="M297" s="126"/>
      <c r="N297" s="126"/>
      <c r="O297" s="126"/>
      <c r="P297" s="126"/>
      <c r="Q297" s="126"/>
      <c r="R297" s="126"/>
      <c r="S297" s="126"/>
      <c r="T297" s="126"/>
      <c r="U297" s="126"/>
      <c r="V297" s="126"/>
      <c r="W297" s="126"/>
      <c r="X297" s="126"/>
      <c r="Y297" s="126"/>
      <c r="Z297" s="126"/>
    </row>
    <row r="298" spans="1:26" ht="18" customHeight="1">
      <c r="A298" s="104"/>
      <c r="B298" s="126"/>
      <c r="C298" s="126"/>
      <c r="D298" s="126"/>
      <c r="E298" s="126"/>
      <c r="F298" s="126"/>
      <c r="G298" s="126"/>
      <c r="H298" s="126"/>
      <c r="I298" s="126"/>
      <c r="J298" s="126"/>
      <c r="K298" s="126"/>
      <c r="L298" s="126"/>
      <c r="M298" s="126"/>
      <c r="N298" s="126"/>
      <c r="O298" s="126"/>
      <c r="P298" s="126"/>
      <c r="Q298" s="126"/>
      <c r="R298" s="126"/>
      <c r="S298" s="126"/>
      <c r="T298" s="126"/>
      <c r="U298" s="126"/>
      <c r="V298" s="126"/>
      <c r="W298" s="126"/>
      <c r="X298" s="126"/>
      <c r="Y298" s="126"/>
      <c r="Z298" s="126"/>
    </row>
    <row r="299" spans="1:26" ht="18" customHeight="1">
      <c r="A299" s="104"/>
      <c r="B299" s="126"/>
      <c r="C299" s="126"/>
      <c r="D299" s="126"/>
      <c r="E299" s="126"/>
      <c r="F299" s="126"/>
      <c r="G299" s="126"/>
      <c r="H299" s="126"/>
      <c r="I299" s="126"/>
      <c r="J299" s="126"/>
      <c r="K299" s="126"/>
      <c r="L299" s="126"/>
      <c r="M299" s="126"/>
      <c r="N299" s="126"/>
      <c r="O299" s="126"/>
      <c r="P299" s="126"/>
      <c r="Q299" s="126"/>
      <c r="R299" s="126"/>
      <c r="S299" s="126"/>
      <c r="T299" s="126"/>
      <c r="U299" s="126"/>
      <c r="V299" s="126"/>
      <c r="W299" s="126"/>
      <c r="X299" s="126"/>
      <c r="Y299" s="126"/>
      <c r="Z299" s="126"/>
    </row>
    <row r="300" spans="1:26" ht="18" customHeight="1">
      <c r="A300" s="104"/>
      <c r="B300" s="126"/>
      <c r="C300" s="126"/>
      <c r="D300" s="126"/>
      <c r="E300" s="126"/>
      <c r="F300" s="126"/>
      <c r="G300" s="126"/>
      <c r="H300" s="126"/>
      <c r="I300" s="126"/>
      <c r="J300" s="126"/>
      <c r="K300" s="126"/>
      <c r="L300" s="126"/>
      <c r="M300" s="126"/>
      <c r="N300" s="126"/>
      <c r="O300" s="126"/>
      <c r="P300" s="126"/>
      <c r="Q300" s="126"/>
      <c r="R300" s="126"/>
      <c r="S300" s="126"/>
      <c r="T300" s="126"/>
      <c r="U300" s="126"/>
      <c r="V300" s="126"/>
      <c r="W300" s="126"/>
      <c r="X300" s="126"/>
      <c r="Y300" s="126"/>
      <c r="Z300" s="126"/>
    </row>
    <row r="301" spans="1:26" ht="18" customHeight="1">
      <c r="A301" s="104"/>
      <c r="B301" s="126"/>
      <c r="C301" s="126"/>
      <c r="D301" s="126"/>
      <c r="E301" s="126"/>
      <c r="F301" s="126"/>
      <c r="G301" s="126"/>
      <c r="H301" s="126"/>
      <c r="I301" s="126"/>
      <c r="J301" s="126"/>
      <c r="K301" s="126"/>
      <c r="L301" s="126"/>
      <c r="M301" s="126"/>
      <c r="N301" s="126"/>
      <c r="O301" s="126"/>
      <c r="P301" s="126"/>
      <c r="Q301" s="126"/>
      <c r="R301" s="126"/>
      <c r="S301" s="126"/>
      <c r="T301" s="126"/>
      <c r="U301" s="126"/>
      <c r="V301" s="126"/>
      <c r="W301" s="126"/>
      <c r="X301" s="126"/>
      <c r="Y301" s="126"/>
      <c r="Z301" s="126"/>
    </row>
    <row r="302" spans="1:26" ht="18" customHeight="1">
      <c r="A302" s="104"/>
      <c r="B302" s="126"/>
      <c r="C302" s="126"/>
      <c r="D302" s="126"/>
      <c r="E302" s="126"/>
      <c r="F302" s="126"/>
      <c r="G302" s="126"/>
      <c r="H302" s="126"/>
      <c r="I302" s="126"/>
      <c r="J302" s="126"/>
      <c r="K302" s="126"/>
      <c r="L302" s="126"/>
      <c r="M302" s="126"/>
      <c r="N302" s="126"/>
      <c r="O302" s="126"/>
      <c r="P302" s="126"/>
      <c r="Q302" s="126"/>
      <c r="R302" s="126"/>
      <c r="S302" s="126"/>
      <c r="T302" s="126"/>
      <c r="U302" s="126"/>
      <c r="V302" s="126"/>
      <c r="W302" s="126"/>
      <c r="X302" s="126"/>
      <c r="Y302" s="126"/>
      <c r="Z302" s="126"/>
    </row>
    <row r="303" spans="1:26" ht="18" customHeight="1">
      <c r="A303" s="104"/>
      <c r="B303" s="126"/>
      <c r="C303" s="126"/>
      <c r="D303" s="126"/>
      <c r="E303" s="126"/>
      <c r="F303" s="126"/>
      <c r="G303" s="126"/>
      <c r="H303" s="126"/>
      <c r="I303" s="126"/>
      <c r="J303" s="126"/>
      <c r="K303" s="126"/>
      <c r="L303" s="126"/>
      <c r="M303" s="126"/>
      <c r="N303" s="126"/>
      <c r="O303" s="126"/>
      <c r="P303" s="126"/>
      <c r="Q303" s="126"/>
      <c r="R303" s="126"/>
      <c r="S303" s="126"/>
      <c r="T303" s="126"/>
      <c r="U303" s="126"/>
      <c r="V303" s="126"/>
      <c r="W303" s="126"/>
      <c r="X303" s="126"/>
      <c r="Y303" s="126"/>
      <c r="Z303" s="126"/>
    </row>
    <row r="304" spans="1:26" ht="18" customHeight="1">
      <c r="A304" s="104"/>
      <c r="B304" s="126"/>
      <c r="C304" s="126"/>
      <c r="D304" s="126"/>
      <c r="E304" s="126"/>
      <c r="F304" s="126"/>
      <c r="G304" s="126"/>
      <c r="H304" s="126"/>
      <c r="I304" s="126"/>
      <c r="J304" s="126"/>
      <c r="K304" s="126"/>
      <c r="L304" s="126"/>
      <c r="M304" s="126"/>
      <c r="N304" s="126"/>
      <c r="O304" s="126"/>
      <c r="P304" s="126"/>
      <c r="Q304" s="126"/>
      <c r="R304" s="126"/>
      <c r="S304" s="126"/>
      <c r="T304" s="126"/>
      <c r="U304" s="126"/>
      <c r="V304" s="126"/>
      <c r="W304" s="126"/>
      <c r="X304" s="126"/>
      <c r="Y304" s="126"/>
      <c r="Z304" s="126"/>
    </row>
    <row r="305" spans="1:26" ht="18" customHeight="1">
      <c r="A305" s="104"/>
      <c r="B305" s="126"/>
      <c r="C305" s="126"/>
      <c r="D305" s="126"/>
      <c r="E305" s="126"/>
      <c r="F305" s="126"/>
      <c r="G305" s="126"/>
      <c r="H305" s="126"/>
      <c r="I305" s="126"/>
      <c r="J305" s="126"/>
      <c r="K305" s="126"/>
      <c r="L305" s="126"/>
      <c r="M305" s="126"/>
      <c r="N305" s="126"/>
      <c r="O305" s="126"/>
      <c r="P305" s="126"/>
      <c r="Q305" s="126"/>
      <c r="R305" s="126"/>
      <c r="S305" s="126"/>
      <c r="T305" s="126"/>
      <c r="U305" s="126"/>
      <c r="V305" s="126"/>
      <c r="W305" s="126"/>
      <c r="X305" s="126"/>
      <c r="Y305" s="126"/>
      <c r="Z305" s="126"/>
    </row>
    <row r="306" spans="1:26" ht="18" customHeight="1">
      <c r="A306" s="104"/>
      <c r="B306" s="126"/>
      <c r="C306" s="126"/>
      <c r="D306" s="126"/>
      <c r="E306" s="126"/>
      <c r="F306" s="126"/>
      <c r="G306" s="126"/>
      <c r="H306" s="126"/>
      <c r="I306" s="126"/>
      <c r="J306" s="126"/>
      <c r="K306" s="126"/>
      <c r="L306" s="126"/>
      <c r="M306" s="126"/>
      <c r="N306" s="126"/>
      <c r="O306" s="126"/>
      <c r="P306" s="126"/>
      <c r="Q306" s="126"/>
      <c r="R306" s="126"/>
      <c r="S306" s="126"/>
      <c r="T306" s="126"/>
      <c r="U306" s="126"/>
      <c r="V306" s="126"/>
      <c r="W306" s="126"/>
      <c r="X306" s="126"/>
      <c r="Y306" s="126"/>
      <c r="Z306" s="126"/>
    </row>
    <row r="307" spans="1:26" ht="18" customHeight="1">
      <c r="A307" s="104"/>
      <c r="B307" s="126"/>
      <c r="C307" s="126"/>
      <c r="D307" s="126"/>
      <c r="E307" s="126"/>
      <c r="F307" s="126"/>
      <c r="G307" s="126"/>
      <c r="H307" s="126"/>
      <c r="I307" s="126"/>
      <c r="J307" s="126"/>
      <c r="K307" s="126"/>
      <c r="L307" s="126"/>
      <c r="M307" s="126"/>
      <c r="N307" s="126"/>
      <c r="O307" s="126"/>
      <c r="P307" s="126"/>
      <c r="Q307" s="126"/>
      <c r="R307" s="126"/>
      <c r="S307" s="126"/>
      <c r="T307" s="126"/>
      <c r="U307" s="126"/>
      <c r="V307" s="126"/>
      <c r="W307" s="126"/>
      <c r="X307" s="126"/>
      <c r="Y307" s="126"/>
      <c r="Z307" s="126"/>
    </row>
    <row r="308" spans="1:26" ht="18" customHeight="1">
      <c r="A308" s="104"/>
      <c r="B308" s="126"/>
      <c r="C308" s="126"/>
      <c r="D308" s="126"/>
      <c r="E308" s="126"/>
      <c r="F308" s="126"/>
      <c r="G308" s="126"/>
      <c r="H308" s="126"/>
      <c r="I308" s="126"/>
      <c r="J308" s="126"/>
      <c r="K308" s="126"/>
      <c r="L308" s="126"/>
      <c r="M308" s="126"/>
      <c r="N308" s="126"/>
      <c r="O308" s="126"/>
      <c r="P308" s="126"/>
      <c r="Q308" s="126"/>
      <c r="R308" s="126"/>
      <c r="S308" s="126"/>
      <c r="T308" s="126"/>
      <c r="U308" s="126"/>
      <c r="V308" s="126"/>
      <c r="W308" s="126"/>
      <c r="X308" s="126"/>
      <c r="Y308" s="126"/>
      <c r="Z308" s="126"/>
    </row>
    <row r="309" spans="1:26" ht="18" customHeight="1">
      <c r="A309" s="104"/>
      <c r="B309" s="126"/>
      <c r="C309" s="126"/>
      <c r="D309" s="126"/>
      <c r="E309" s="126"/>
      <c r="F309" s="126"/>
      <c r="G309" s="126"/>
      <c r="H309" s="126"/>
      <c r="I309" s="126"/>
      <c r="J309" s="126"/>
      <c r="K309" s="126"/>
      <c r="L309" s="126"/>
      <c r="M309" s="126"/>
      <c r="N309" s="126"/>
      <c r="O309" s="126"/>
      <c r="P309" s="126"/>
      <c r="Q309" s="126"/>
      <c r="R309" s="126"/>
      <c r="S309" s="126"/>
      <c r="T309" s="126"/>
      <c r="U309" s="126"/>
      <c r="V309" s="126"/>
      <c r="W309" s="126"/>
      <c r="X309" s="126"/>
      <c r="Y309" s="126"/>
      <c r="Z309" s="126"/>
    </row>
    <row r="310" spans="1:26" ht="18" customHeight="1">
      <c r="A310" s="104"/>
      <c r="B310" s="126"/>
      <c r="C310" s="126"/>
      <c r="D310" s="126"/>
      <c r="E310" s="126"/>
      <c r="F310" s="126"/>
      <c r="G310" s="126"/>
      <c r="H310" s="126"/>
      <c r="I310" s="126"/>
      <c r="J310" s="126"/>
      <c r="K310" s="126"/>
      <c r="L310" s="126"/>
      <c r="M310" s="126"/>
      <c r="N310" s="126"/>
      <c r="O310" s="126"/>
      <c r="P310" s="126"/>
      <c r="Q310" s="126"/>
      <c r="R310" s="126"/>
      <c r="S310" s="126"/>
      <c r="T310" s="126"/>
      <c r="U310" s="126"/>
      <c r="V310" s="126"/>
      <c r="W310" s="126"/>
      <c r="X310" s="126"/>
      <c r="Y310" s="126"/>
      <c r="Z310" s="126"/>
    </row>
    <row r="311" spans="1:26" ht="18" customHeight="1">
      <c r="A311" s="104"/>
      <c r="B311" s="126"/>
      <c r="C311" s="126"/>
      <c r="D311" s="126"/>
      <c r="E311" s="126"/>
      <c r="F311" s="126"/>
      <c r="G311" s="126"/>
      <c r="H311" s="126"/>
      <c r="I311" s="126"/>
      <c r="J311" s="126"/>
      <c r="K311" s="126"/>
      <c r="L311" s="126"/>
      <c r="M311" s="126"/>
      <c r="N311" s="126"/>
      <c r="O311" s="126"/>
      <c r="P311" s="126"/>
      <c r="Q311" s="126"/>
      <c r="R311" s="126"/>
      <c r="S311" s="126"/>
      <c r="T311" s="126"/>
      <c r="U311" s="126"/>
      <c r="V311" s="126"/>
      <c r="W311" s="126"/>
      <c r="X311" s="126"/>
      <c r="Y311" s="126"/>
      <c r="Z311" s="126"/>
    </row>
    <row r="312" spans="1:26" ht="18" customHeight="1">
      <c r="A312" s="104"/>
      <c r="B312" s="126"/>
      <c r="C312" s="126"/>
      <c r="D312" s="126"/>
      <c r="E312" s="126"/>
      <c r="F312" s="126"/>
      <c r="G312" s="126"/>
      <c r="H312" s="126"/>
      <c r="I312" s="126"/>
      <c r="J312" s="126"/>
      <c r="K312" s="126"/>
      <c r="L312" s="126"/>
      <c r="M312" s="126"/>
      <c r="N312" s="126"/>
      <c r="O312" s="126"/>
      <c r="P312" s="126"/>
      <c r="Q312" s="126"/>
      <c r="R312" s="126"/>
      <c r="S312" s="126"/>
      <c r="T312" s="126"/>
      <c r="U312" s="126"/>
      <c r="V312" s="126"/>
      <c r="W312" s="126"/>
      <c r="X312" s="126"/>
      <c r="Y312" s="126"/>
      <c r="Z312" s="126"/>
    </row>
    <row r="313" spans="1:26" ht="18" customHeight="1">
      <c r="A313" s="104"/>
      <c r="B313" s="126"/>
      <c r="C313" s="126"/>
      <c r="D313" s="126"/>
      <c r="E313" s="126"/>
      <c r="F313" s="126"/>
      <c r="G313" s="126"/>
      <c r="H313" s="126"/>
      <c r="I313" s="126"/>
      <c r="J313" s="126"/>
      <c r="K313" s="126"/>
      <c r="L313" s="126"/>
      <c r="M313" s="126"/>
      <c r="N313" s="126"/>
      <c r="O313" s="126"/>
      <c r="P313" s="126"/>
      <c r="Q313" s="126"/>
      <c r="R313" s="126"/>
      <c r="S313" s="126"/>
      <c r="T313" s="126"/>
      <c r="U313" s="126"/>
      <c r="V313" s="126"/>
      <c r="W313" s="126"/>
      <c r="X313" s="126"/>
      <c r="Y313" s="126"/>
      <c r="Z313" s="126"/>
    </row>
    <row r="314" spans="1:26" ht="18" customHeight="1">
      <c r="A314" s="104"/>
      <c r="B314" s="126"/>
      <c r="C314" s="126"/>
      <c r="D314" s="126"/>
      <c r="E314" s="126"/>
      <c r="F314" s="126"/>
      <c r="G314" s="126"/>
      <c r="H314" s="126"/>
      <c r="I314" s="126"/>
      <c r="J314" s="126"/>
      <c r="K314" s="126"/>
      <c r="L314" s="126"/>
      <c r="M314" s="126"/>
      <c r="N314" s="126"/>
      <c r="O314" s="126"/>
      <c r="P314" s="126"/>
      <c r="Q314" s="126"/>
      <c r="R314" s="126"/>
      <c r="S314" s="126"/>
      <c r="T314" s="126"/>
      <c r="U314" s="126"/>
      <c r="V314" s="126"/>
      <c r="W314" s="126"/>
      <c r="X314" s="126"/>
      <c r="Y314" s="126"/>
      <c r="Z314" s="126"/>
    </row>
    <row r="315" spans="1:26" ht="18" customHeight="1">
      <c r="A315" s="104"/>
      <c r="B315" s="126"/>
      <c r="C315" s="126"/>
      <c r="D315" s="126"/>
      <c r="E315" s="126"/>
      <c r="F315" s="126"/>
      <c r="G315" s="126"/>
      <c r="H315" s="126"/>
      <c r="I315" s="126"/>
      <c r="J315" s="126"/>
      <c r="K315" s="126"/>
      <c r="L315" s="126"/>
      <c r="M315" s="126"/>
      <c r="N315" s="126"/>
      <c r="O315" s="126"/>
      <c r="P315" s="126"/>
      <c r="Q315" s="126"/>
      <c r="R315" s="126"/>
      <c r="S315" s="126"/>
      <c r="T315" s="126"/>
      <c r="U315" s="126"/>
      <c r="V315" s="126"/>
      <c r="W315" s="126"/>
      <c r="X315" s="126"/>
      <c r="Y315" s="126"/>
      <c r="Z315" s="126"/>
    </row>
    <row r="316" spans="1:26" ht="18" customHeight="1">
      <c r="A316" s="104"/>
      <c r="B316" s="126"/>
      <c r="C316" s="126"/>
      <c r="D316" s="126"/>
      <c r="E316" s="126"/>
      <c r="F316" s="126"/>
      <c r="G316" s="126"/>
      <c r="H316" s="126"/>
      <c r="I316" s="126"/>
      <c r="J316" s="126"/>
      <c r="K316" s="126"/>
      <c r="L316" s="126"/>
      <c r="M316" s="126"/>
      <c r="N316" s="126"/>
      <c r="O316" s="126"/>
      <c r="P316" s="126"/>
      <c r="Q316" s="126"/>
      <c r="R316" s="126"/>
      <c r="S316" s="126"/>
      <c r="T316" s="126"/>
      <c r="U316" s="126"/>
      <c r="V316" s="126"/>
      <c r="W316" s="126"/>
      <c r="X316" s="126"/>
      <c r="Y316" s="126"/>
      <c r="Z316" s="126"/>
    </row>
    <row r="317" spans="1:26" ht="18" customHeight="1">
      <c r="A317" s="104"/>
      <c r="B317" s="126"/>
      <c r="C317" s="126"/>
      <c r="D317" s="126"/>
      <c r="E317" s="126"/>
      <c r="F317" s="126"/>
      <c r="G317" s="126"/>
      <c r="H317" s="126"/>
      <c r="I317" s="126"/>
      <c r="J317" s="126"/>
      <c r="K317" s="126"/>
      <c r="L317" s="126"/>
      <c r="M317" s="126"/>
      <c r="N317" s="126"/>
      <c r="O317" s="126"/>
      <c r="P317" s="126"/>
      <c r="Q317" s="126"/>
      <c r="R317" s="126"/>
      <c r="S317" s="126"/>
      <c r="T317" s="126"/>
      <c r="U317" s="126"/>
      <c r="V317" s="126"/>
      <c r="W317" s="126"/>
      <c r="X317" s="126"/>
      <c r="Y317" s="126"/>
      <c r="Z317" s="126"/>
    </row>
    <row r="318" spans="1:26" ht="18" customHeight="1">
      <c r="A318" s="104"/>
      <c r="B318" s="126"/>
      <c r="C318" s="126"/>
      <c r="D318" s="126"/>
      <c r="E318" s="126"/>
      <c r="F318" s="126"/>
      <c r="G318" s="126"/>
      <c r="H318" s="126"/>
      <c r="I318" s="126"/>
      <c r="J318" s="126"/>
      <c r="K318" s="126"/>
      <c r="L318" s="126"/>
      <c r="M318" s="126"/>
      <c r="N318" s="126"/>
      <c r="O318" s="126"/>
      <c r="P318" s="126"/>
      <c r="Q318" s="126"/>
      <c r="R318" s="126"/>
      <c r="S318" s="126"/>
      <c r="T318" s="126"/>
      <c r="U318" s="126"/>
      <c r="V318" s="126"/>
      <c r="W318" s="126"/>
      <c r="X318" s="126"/>
      <c r="Y318" s="126"/>
      <c r="Z318" s="126"/>
    </row>
    <row r="319" spans="1:26" ht="18" customHeight="1">
      <c r="A319" s="104"/>
      <c r="B319" s="126"/>
      <c r="C319" s="126"/>
      <c r="D319" s="126"/>
      <c r="E319" s="126"/>
      <c r="F319" s="126"/>
      <c r="G319" s="126"/>
      <c r="H319" s="126"/>
      <c r="I319" s="126"/>
      <c r="J319" s="126"/>
      <c r="K319" s="126"/>
      <c r="L319" s="126"/>
      <c r="M319" s="126"/>
      <c r="N319" s="126"/>
      <c r="O319" s="126"/>
      <c r="P319" s="126"/>
      <c r="Q319" s="126"/>
      <c r="R319" s="126"/>
      <c r="S319" s="126"/>
      <c r="T319" s="126"/>
      <c r="U319" s="126"/>
      <c r="V319" s="126"/>
      <c r="W319" s="126"/>
      <c r="X319" s="126"/>
      <c r="Y319" s="126"/>
      <c r="Z319" s="126"/>
    </row>
    <row r="320" spans="1:26" ht="18" customHeight="1">
      <c r="A320" s="104"/>
      <c r="B320" s="126"/>
      <c r="C320" s="126"/>
      <c r="D320" s="126"/>
      <c r="E320" s="126"/>
      <c r="F320" s="126"/>
      <c r="G320" s="126"/>
      <c r="H320" s="126"/>
      <c r="I320" s="126"/>
      <c r="J320" s="126"/>
      <c r="K320" s="126"/>
      <c r="L320" s="126"/>
      <c r="M320" s="126"/>
      <c r="N320" s="126"/>
      <c r="O320" s="126"/>
      <c r="P320" s="126"/>
      <c r="Q320" s="126"/>
      <c r="R320" s="126"/>
      <c r="S320" s="126"/>
      <c r="T320" s="126"/>
      <c r="U320" s="126"/>
      <c r="V320" s="126"/>
      <c r="W320" s="126"/>
      <c r="X320" s="126"/>
      <c r="Y320" s="126"/>
      <c r="Z320" s="126"/>
    </row>
    <row r="321" spans="1:26" ht="18" customHeight="1">
      <c r="A321" s="104"/>
      <c r="B321" s="126"/>
      <c r="C321" s="126"/>
      <c r="D321" s="126"/>
      <c r="E321" s="126"/>
      <c r="F321" s="126"/>
      <c r="G321" s="126"/>
      <c r="H321" s="126"/>
      <c r="I321" s="126"/>
      <c r="J321" s="126"/>
      <c r="K321" s="126"/>
      <c r="L321" s="126"/>
      <c r="M321" s="126"/>
      <c r="N321" s="126"/>
      <c r="O321" s="126"/>
      <c r="P321" s="126"/>
      <c r="Q321" s="126"/>
      <c r="R321" s="126"/>
      <c r="S321" s="126"/>
      <c r="T321" s="126"/>
      <c r="U321" s="126"/>
      <c r="V321" s="126"/>
      <c r="W321" s="126"/>
      <c r="X321" s="126"/>
      <c r="Y321" s="126"/>
      <c r="Z321" s="126"/>
    </row>
    <row r="322" spans="1:26" ht="18" customHeight="1">
      <c r="A322" s="104"/>
      <c r="B322" s="126"/>
      <c r="C322" s="126"/>
      <c r="D322" s="126"/>
      <c r="E322" s="126"/>
      <c r="F322" s="126"/>
      <c r="G322" s="126"/>
      <c r="H322" s="126"/>
      <c r="I322" s="126"/>
      <c r="J322" s="126"/>
      <c r="K322" s="126"/>
      <c r="L322" s="126"/>
      <c r="M322" s="126"/>
      <c r="N322" s="126"/>
      <c r="O322" s="126"/>
      <c r="P322" s="126"/>
      <c r="Q322" s="126"/>
      <c r="R322" s="126"/>
      <c r="S322" s="126"/>
      <c r="T322" s="126"/>
      <c r="U322" s="126"/>
      <c r="V322" s="126"/>
      <c r="W322" s="126"/>
      <c r="X322" s="126"/>
      <c r="Y322" s="126"/>
      <c r="Z322" s="126"/>
    </row>
    <row r="323" spans="1:26" ht="18" customHeight="1">
      <c r="A323" s="104"/>
      <c r="B323" s="126"/>
      <c r="C323" s="126"/>
      <c r="D323" s="126"/>
      <c r="E323" s="126"/>
      <c r="F323" s="126"/>
      <c r="G323" s="126"/>
      <c r="H323" s="126"/>
      <c r="I323" s="126"/>
      <c r="J323" s="126"/>
      <c r="K323" s="126"/>
      <c r="L323" s="126"/>
      <c r="M323" s="126"/>
      <c r="N323" s="126"/>
      <c r="O323" s="126"/>
      <c r="P323" s="126"/>
      <c r="Q323" s="126"/>
      <c r="R323" s="126"/>
      <c r="S323" s="126"/>
      <c r="T323" s="126"/>
      <c r="U323" s="126"/>
      <c r="V323" s="126"/>
      <c r="W323" s="126"/>
      <c r="X323" s="126"/>
      <c r="Y323" s="126"/>
      <c r="Z323" s="126"/>
    </row>
    <row r="324" spans="1:26" ht="18" customHeight="1">
      <c r="A324" s="104"/>
      <c r="B324" s="126"/>
      <c r="C324" s="126"/>
      <c r="D324" s="126"/>
      <c r="E324" s="126"/>
      <c r="F324" s="126"/>
      <c r="G324" s="126"/>
      <c r="H324" s="126"/>
      <c r="I324" s="126"/>
      <c r="J324" s="126"/>
      <c r="K324" s="126"/>
      <c r="L324" s="126"/>
      <c r="M324" s="126"/>
      <c r="N324" s="126"/>
      <c r="O324" s="126"/>
      <c r="P324" s="126"/>
      <c r="Q324" s="126"/>
      <c r="R324" s="126"/>
      <c r="S324" s="126"/>
      <c r="T324" s="126"/>
      <c r="U324" s="126"/>
      <c r="V324" s="126"/>
      <c r="W324" s="126"/>
      <c r="X324" s="126"/>
      <c r="Y324" s="126"/>
      <c r="Z324" s="126"/>
    </row>
    <row r="325" spans="1:26" ht="18" customHeight="1">
      <c r="A325" s="104"/>
      <c r="B325" s="126"/>
      <c r="C325" s="126"/>
      <c r="D325" s="126"/>
      <c r="E325" s="126"/>
      <c r="F325" s="126"/>
      <c r="G325" s="126"/>
      <c r="H325" s="126"/>
      <c r="I325" s="126"/>
      <c r="J325" s="126"/>
      <c r="K325" s="126"/>
      <c r="L325" s="126"/>
      <c r="M325" s="126"/>
      <c r="N325" s="126"/>
      <c r="O325" s="126"/>
      <c r="P325" s="126"/>
      <c r="Q325" s="126"/>
      <c r="R325" s="126"/>
      <c r="S325" s="126"/>
      <c r="T325" s="126"/>
      <c r="U325" s="126"/>
      <c r="V325" s="126"/>
      <c r="W325" s="126"/>
      <c r="X325" s="126"/>
      <c r="Y325" s="126"/>
      <c r="Z325" s="126"/>
    </row>
    <row r="326" spans="1:26" ht="18" customHeight="1">
      <c r="A326" s="104"/>
      <c r="B326" s="126"/>
      <c r="C326" s="126"/>
      <c r="D326" s="126"/>
      <c r="E326" s="126"/>
      <c r="F326" s="126"/>
      <c r="G326" s="126"/>
      <c r="H326" s="126"/>
      <c r="I326" s="126"/>
      <c r="J326" s="126"/>
      <c r="K326" s="126"/>
      <c r="L326" s="126"/>
      <c r="M326" s="126"/>
      <c r="N326" s="126"/>
      <c r="O326" s="126"/>
      <c r="P326" s="126"/>
      <c r="Q326" s="126"/>
      <c r="R326" s="126"/>
      <c r="S326" s="126"/>
      <c r="T326" s="126"/>
      <c r="U326" s="126"/>
      <c r="V326" s="126"/>
      <c r="W326" s="126"/>
      <c r="X326" s="126"/>
      <c r="Y326" s="126"/>
      <c r="Z326" s="126"/>
    </row>
    <row r="327" spans="1:26" ht="18" customHeight="1">
      <c r="A327" s="104"/>
      <c r="B327" s="126"/>
      <c r="C327" s="126"/>
      <c r="D327" s="126"/>
      <c r="E327" s="126"/>
      <c r="F327" s="126"/>
      <c r="G327" s="126"/>
      <c r="H327" s="126"/>
      <c r="I327" s="126"/>
      <c r="J327" s="126"/>
      <c r="K327" s="126"/>
      <c r="L327" s="126"/>
      <c r="M327" s="126"/>
      <c r="N327" s="126"/>
      <c r="O327" s="126"/>
      <c r="P327" s="126"/>
      <c r="Q327" s="126"/>
      <c r="R327" s="126"/>
      <c r="S327" s="126"/>
      <c r="T327" s="126"/>
      <c r="U327" s="126"/>
      <c r="V327" s="126"/>
      <c r="W327" s="126"/>
      <c r="X327" s="126"/>
      <c r="Y327" s="126"/>
      <c r="Z327" s="126"/>
    </row>
    <row r="328" spans="1:26" ht="18" customHeight="1">
      <c r="A328" s="104"/>
      <c r="B328" s="126"/>
      <c r="C328" s="126"/>
      <c r="D328" s="126"/>
      <c r="E328" s="126"/>
      <c r="F328" s="126"/>
      <c r="G328" s="126"/>
      <c r="H328" s="126"/>
      <c r="I328" s="126"/>
      <c r="J328" s="126"/>
      <c r="K328" s="126"/>
      <c r="L328" s="126"/>
      <c r="M328" s="126"/>
      <c r="N328" s="126"/>
      <c r="O328" s="126"/>
      <c r="P328" s="126"/>
      <c r="Q328" s="126"/>
      <c r="R328" s="126"/>
      <c r="S328" s="126"/>
      <c r="T328" s="126"/>
      <c r="U328" s="126"/>
      <c r="V328" s="126"/>
      <c r="W328" s="126"/>
      <c r="X328" s="126"/>
      <c r="Y328" s="126"/>
      <c r="Z328" s="126"/>
    </row>
    <row r="329" spans="1:26" ht="18" customHeight="1">
      <c r="A329" s="104"/>
      <c r="B329" s="126"/>
      <c r="C329" s="126"/>
      <c r="D329" s="126"/>
      <c r="E329" s="126"/>
      <c r="F329" s="126"/>
      <c r="G329" s="126"/>
      <c r="H329" s="126"/>
      <c r="I329" s="126"/>
      <c r="J329" s="126"/>
      <c r="K329" s="126"/>
      <c r="L329" s="126"/>
      <c r="M329" s="126"/>
      <c r="N329" s="126"/>
      <c r="O329" s="126"/>
      <c r="P329" s="126"/>
      <c r="Q329" s="126"/>
      <c r="R329" s="126"/>
      <c r="S329" s="126"/>
      <c r="T329" s="126"/>
      <c r="U329" s="126"/>
      <c r="V329" s="126"/>
      <c r="W329" s="126"/>
      <c r="X329" s="126"/>
      <c r="Y329" s="126"/>
      <c r="Z329" s="126"/>
    </row>
    <row r="330" spans="1:26" ht="18" customHeight="1">
      <c r="A330" s="104"/>
      <c r="B330" s="126"/>
      <c r="C330" s="126"/>
      <c r="D330" s="126"/>
      <c r="E330" s="126"/>
      <c r="F330" s="126"/>
      <c r="G330" s="126"/>
      <c r="H330" s="126"/>
      <c r="I330" s="126"/>
      <c r="J330" s="126"/>
      <c r="K330" s="126"/>
      <c r="L330" s="126"/>
      <c r="M330" s="126"/>
      <c r="N330" s="126"/>
      <c r="O330" s="126"/>
      <c r="P330" s="126"/>
      <c r="Q330" s="126"/>
      <c r="R330" s="126"/>
      <c r="S330" s="126"/>
      <c r="T330" s="126"/>
      <c r="U330" s="126"/>
      <c r="V330" s="126"/>
      <c r="W330" s="126"/>
      <c r="X330" s="126"/>
      <c r="Y330" s="126"/>
      <c r="Z330" s="126"/>
    </row>
    <row r="331" spans="1:26" ht="18" customHeight="1">
      <c r="A331" s="104"/>
      <c r="B331" s="126"/>
      <c r="C331" s="126"/>
      <c r="D331" s="126"/>
      <c r="E331" s="126"/>
      <c r="F331" s="126"/>
      <c r="G331" s="126"/>
      <c r="H331" s="126"/>
      <c r="I331" s="126"/>
      <c r="J331" s="126"/>
      <c r="K331" s="126"/>
      <c r="L331" s="126"/>
      <c r="M331" s="126"/>
      <c r="N331" s="126"/>
      <c r="O331" s="126"/>
      <c r="P331" s="126"/>
      <c r="Q331" s="126"/>
      <c r="R331" s="126"/>
      <c r="S331" s="126"/>
      <c r="T331" s="126"/>
      <c r="U331" s="126"/>
      <c r="V331" s="126"/>
      <c r="W331" s="126"/>
      <c r="X331" s="126"/>
      <c r="Y331" s="126"/>
      <c r="Z331" s="126"/>
    </row>
    <row r="332" spans="1:26" ht="18" customHeight="1">
      <c r="A332" s="104"/>
      <c r="B332" s="126"/>
      <c r="C332" s="126"/>
      <c r="D332" s="126"/>
      <c r="E332" s="126"/>
      <c r="F332" s="126"/>
      <c r="G332" s="126"/>
      <c r="H332" s="126"/>
      <c r="I332" s="126"/>
      <c r="J332" s="126"/>
      <c r="K332" s="126"/>
      <c r="L332" s="126"/>
      <c r="M332" s="126"/>
      <c r="N332" s="126"/>
      <c r="O332" s="126"/>
      <c r="P332" s="126"/>
      <c r="Q332" s="126"/>
      <c r="R332" s="126"/>
      <c r="S332" s="126"/>
      <c r="T332" s="126"/>
      <c r="U332" s="126"/>
      <c r="V332" s="126"/>
      <c r="W332" s="126"/>
      <c r="X332" s="126"/>
      <c r="Y332" s="126"/>
      <c r="Z332" s="126"/>
    </row>
    <row r="333" spans="1:26" ht="18" customHeight="1">
      <c r="A333" s="104"/>
      <c r="B333" s="126"/>
      <c r="C333" s="126"/>
      <c r="D333" s="126"/>
      <c r="E333" s="126"/>
      <c r="F333" s="126"/>
      <c r="G333" s="126"/>
      <c r="H333" s="126"/>
      <c r="I333" s="126"/>
      <c r="J333" s="126"/>
      <c r="K333" s="126"/>
      <c r="L333" s="126"/>
      <c r="M333" s="126"/>
      <c r="N333" s="126"/>
      <c r="O333" s="126"/>
      <c r="P333" s="126"/>
      <c r="Q333" s="126"/>
      <c r="R333" s="126"/>
      <c r="S333" s="126"/>
      <c r="T333" s="126"/>
      <c r="U333" s="126"/>
      <c r="V333" s="126"/>
      <c r="W333" s="126"/>
      <c r="X333" s="126"/>
      <c r="Y333" s="126"/>
      <c r="Z333" s="126"/>
    </row>
    <row r="334" spans="1:26" ht="18" customHeight="1">
      <c r="A334" s="104"/>
      <c r="B334" s="126"/>
      <c r="C334" s="126"/>
      <c r="D334" s="126"/>
      <c r="E334" s="126"/>
      <c r="F334" s="126"/>
      <c r="G334" s="126"/>
      <c r="H334" s="126"/>
      <c r="I334" s="126"/>
      <c r="J334" s="126"/>
      <c r="K334" s="126"/>
      <c r="L334" s="126"/>
      <c r="M334" s="126"/>
      <c r="N334" s="126"/>
      <c r="O334" s="126"/>
      <c r="P334" s="126"/>
      <c r="Q334" s="126"/>
      <c r="R334" s="126"/>
      <c r="S334" s="126"/>
      <c r="T334" s="126"/>
      <c r="U334" s="126"/>
      <c r="V334" s="126"/>
      <c r="W334" s="126"/>
      <c r="X334" s="126"/>
      <c r="Y334" s="126"/>
      <c r="Z334" s="126"/>
    </row>
    <row r="335" spans="1:26" ht="18" customHeight="1">
      <c r="A335" s="104"/>
      <c r="B335" s="126"/>
      <c r="C335" s="126"/>
      <c r="D335" s="126"/>
      <c r="E335" s="126"/>
      <c r="F335" s="126"/>
      <c r="G335" s="126"/>
      <c r="H335" s="126"/>
      <c r="I335" s="126"/>
      <c r="J335" s="126"/>
      <c r="K335" s="126"/>
      <c r="L335" s="126"/>
      <c r="M335" s="126"/>
      <c r="N335" s="126"/>
      <c r="O335" s="126"/>
      <c r="P335" s="126"/>
      <c r="Q335" s="126"/>
      <c r="R335" s="126"/>
      <c r="S335" s="126"/>
      <c r="T335" s="126"/>
      <c r="U335" s="126"/>
      <c r="V335" s="126"/>
      <c r="W335" s="126"/>
      <c r="X335" s="126"/>
      <c r="Y335" s="126"/>
      <c r="Z335" s="126"/>
    </row>
    <row r="336" spans="1:26" ht="18" customHeight="1">
      <c r="A336" s="104"/>
      <c r="B336" s="126"/>
      <c r="C336" s="126"/>
      <c r="D336" s="126"/>
      <c r="E336" s="126"/>
      <c r="F336" s="126"/>
      <c r="G336" s="126"/>
      <c r="H336" s="126"/>
      <c r="I336" s="126"/>
      <c r="J336" s="126"/>
      <c r="K336" s="126"/>
      <c r="L336" s="126"/>
      <c r="M336" s="126"/>
      <c r="N336" s="126"/>
      <c r="O336" s="126"/>
      <c r="P336" s="126"/>
      <c r="Q336" s="126"/>
      <c r="R336" s="126"/>
      <c r="S336" s="126"/>
      <c r="T336" s="126"/>
      <c r="U336" s="126"/>
      <c r="V336" s="126"/>
      <c r="W336" s="126"/>
      <c r="X336" s="126"/>
      <c r="Y336" s="126"/>
      <c r="Z336" s="126"/>
    </row>
    <row r="337" spans="1:26" ht="18" customHeight="1">
      <c r="A337" s="104"/>
      <c r="B337" s="126"/>
      <c r="C337" s="126"/>
      <c r="D337" s="126"/>
      <c r="E337" s="126"/>
      <c r="F337" s="126"/>
      <c r="G337" s="126"/>
      <c r="H337" s="126"/>
      <c r="I337" s="126"/>
      <c r="J337" s="126"/>
      <c r="K337" s="126"/>
      <c r="L337" s="126"/>
      <c r="M337" s="126"/>
      <c r="N337" s="126"/>
      <c r="O337" s="126"/>
      <c r="P337" s="126"/>
      <c r="Q337" s="126"/>
      <c r="R337" s="126"/>
      <c r="S337" s="126"/>
      <c r="T337" s="126"/>
      <c r="U337" s="126"/>
      <c r="V337" s="126"/>
      <c r="W337" s="126"/>
      <c r="X337" s="126"/>
      <c r="Y337" s="126"/>
      <c r="Z337" s="126"/>
    </row>
    <row r="338" spans="1:26" ht="18" customHeight="1">
      <c r="A338" s="104"/>
      <c r="B338" s="126"/>
      <c r="C338" s="126"/>
      <c r="D338" s="126"/>
      <c r="E338" s="126"/>
      <c r="F338" s="126"/>
      <c r="G338" s="126"/>
      <c r="H338" s="126"/>
      <c r="I338" s="126"/>
      <c r="J338" s="126"/>
      <c r="K338" s="126"/>
      <c r="L338" s="126"/>
      <c r="M338" s="126"/>
      <c r="N338" s="126"/>
      <c r="O338" s="126"/>
      <c r="P338" s="126"/>
      <c r="Q338" s="126"/>
      <c r="R338" s="126"/>
      <c r="S338" s="126"/>
      <c r="T338" s="126"/>
      <c r="U338" s="126"/>
      <c r="V338" s="126"/>
      <c r="W338" s="126"/>
      <c r="X338" s="126"/>
      <c r="Y338" s="126"/>
      <c r="Z338" s="126"/>
    </row>
    <row r="339" spans="1:26" ht="18" customHeight="1">
      <c r="A339" s="104"/>
      <c r="B339" s="126"/>
      <c r="C339" s="126"/>
      <c r="D339" s="126"/>
      <c r="E339" s="126"/>
      <c r="F339" s="126"/>
      <c r="G339" s="126"/>
      <c r="H339" s="126"/>
      <c r="I339" s="126"/>
      <c r="J339" s="126"/>
      <c r="K339" s="126"/>
      <c r="L339" s="126"/>
      <c r="M339" s="126"/>
      <c r="N339" s="126"/>
      <c r="O339" s="126"/>
      <c r="P339" s="126"/>
      <c r="Q339" s="126"/>
      <c r="R339" s="126"/>
      <c r="S339" s="126"/>
      <c r="T339" s="126"/>
      <c r="U339" s="126"/>
      <c r="V339" s="126"/>
      <c r="W339" s="126"/>
      <c r="X339" s="126"/>
      <c r="Y339" s="126"/>
      <c r="Z339" s="126"/>
    </row>
    <row r="340" spans="1:26" ht="18" customHeight="1">
      <c r="A340" s="104"/>
      <c r="B340" s="126"/>
      <c r="C340" s="126"/>
      <c r="D340" s="126"/>
      <c r="E340" s="126"/>
      <c r="F340" s="126"/>
      <c r="G340" s="126"/>
      <c r="H340" s="126"/>
      <c r="I340" s="126"/>
      <c r="J340" s="126"/>
      <c r="K340" s="126"/>
      <c r="L340" s="126"/>
      <c r="M340" s="126"/>
      <c r="N340" s="126"/>
      <c r="O340" s="126"/>
      <c r="P340" s="126"/>
      <c r="Q340" s="126"/>
      <c r="R340" s="126"/>
      <c r="S340" s="126"/>
      <c r="T340" s="126"/>
      <c r="U340" s="126"/>
      <c r="V340" s="126"/>
      <c r="W340" s="126"/>
      <c r="X340" s="126"/>
      <c r="Y340" s="126"/>
      <c r="Z340" s="126"/>
    </row>
    <row r="341" spans="1:26" ht="18" customHeight="1">
      <c r="A341" s="104"/>
      <c r="B341" s="126"/>
      <c r="C341" s="126"/>
      <c r="D341" s="126"/>
      <c r="E341" s="126"/>
      <c r="F341" s="126"/>
      <c r="G341" s="126"/>
      <c r="H341" s="126"/>
      <c r="I341" s="126"/>
      <c r="J341" s="126"/>
      <c r="K341" s="126"/>
      <c r="L341" s="126"/>
      <c r="M341" s="126"/>
      <c r="N341" s="126"/>
      <c r="O341" s="126"/>
      <c r="P341" s="126"/>
      <c r="Q341" s="126"/>
      <c r="R341" s="126"/>
      <c r="S341" s="126"/>
      <c r="T341" s="126"/>
      <c r="U341" s="126"/>
      <c r="V341" s="126"/>
      <c r="W341" s="126"/>
      <c r="X341" s="126"/>
      <c r="Y341" s="126"/>
      <c r="Z341" s="126"/>
    </row>
    <row r="342" spans="1:26" ht="18" customHeight="1">
      <c r="A342" s="104"/>
      <c r="B342" s="126"/>
      <c r="C342" s="126"/>
      <c r="D342" s="126"/>
      <c r="E342" s="126"/>
      <c r="F342" s="126"/>
      <c r="G342" s="126"/>
      <c r="H342" s="126"/>
      <c r="I342" s="126"/>
      <c r="J342" s="126"/>
      <c r="K342" s="126"/>
      <c r="L342" s="126"/>
      <c r="M342" s="126"/>
      <c r="N342" s="126"/>
      <c r="O342" s="126"/>
      <c r="P342" s="126"/>
      <c r="Q342" s="126"/>
      <c r="R342" s="126"/>
      <c r="S342" s="126"/>
      <c r="T342" s="126"/>
      <c r="U342" s="126"/>
      <c r="V342" s="126"/>
      <c r="W342" s="126"/>
      <c r="X342" s="126"/>
      <c r="Y342" s="126"/>
      <c r="Z342" s="126"/>
    </row>
    <row r="343" spans="1:26" ht="18" customHeight="1">
      <c r="A343" s="104"/>
      <c r="B343" s="126"/>
      <c r="C343" s="126"/>
      <c r="D343" s="126"/>
      <c r="E343" s="126"/>
      <c r="F343" s="126"/>
      <c r="G343" s="126"/>
      <c r="H343" s="126"/>
      <c r="I343" s="126"/>
      <c r="J343" s="126"/>
      <c r="K343" s="126"/>
      <c r="L343" s="126"/>
      <c r="M343" s="126"/>
      <c r="N343" s="126"/>
      <c r="O343" s="126"/>
      <c r="P343" s="126"/>
      <c r="Q343" s="126"/>
      <c r="R343" s="126"/>
      <c r="S343" s="126"/>
      <c r="T343" s="126"/>
      <c r="U343" s="126"/>
      <c r="V343" s="126"/>
      <c r="W343" s="126"/>
      <c r="X343" s="126"/>
      <c r="Y343" s="126"/>
      <c r="Z343" s="126"/>
    </row>
    <row r="344" spans="1:26" ht="18" customHeight="1">
      <c r="A344" s="104"/>
      <c r="B344" s="126"/>
      <c r="C344" s="126"/>
      <c r="D344" s="126"/>
      <c r="E344" s="126"/>
      <c r="F344" s="126"/>
      <c r="G344" s="126"/>
      <c r="H344" s="126"/>
      <c r="I344" s="126"/>
      <c r="J344" s="126"/>
      <c r="K344" s="126"/>
      <c r="L344" s="126"/>
      <c r="M344" s="126"/>
      <c r="N344" s="126"/>
      <c r="O344" s="126"/>
      <c r="P344" s="126"/>
      <c r="Q344" s="126"/>
      <c r="R344" s="126"/>
      <c r="S344" s="126"/>
      <c r="T344" s="126"/>
      <c r="U344" s="126"/>
      <c r="V344" s="126"/>
      <c r="W344" s="126"/>
      <c r="X344" s="126"/>
      <c r="Y344" s="126"/>
      <c r="Z344" s="126"/>
    </row>
    <row r="345" spans="1:26" ht="18" customHeight="1">
      <c r="A345" s="104"/>
      <c r="B345" s="126"/>
      <c r="C345" s="126"/>
      <c r="D345" s="126"/>
      <c r="E345" s="126"/>
      <c r="F345" s="126"/>
      <c r="G345" s="126"/>
      <c r="H345" s="126"/>
      <c r="I345" s="126"/>
      <c r="J345" s="126"/>
      <c r="K345" s="126"/>
      <c r="L345" s="126"/>
      <c r="M345" s="126"/>
      <c r="N345" s="126"/>
      <c r="O345" s="126"/>
      <c r="P345" s="126"/>
      <c r="Q345" s="126"/>
      <c r="R345" s="126"/>
      <c r="S345" s="126"/>
      <c r="T345" s="126"/>
      <c r="U345" s="126"/>
      <c r="V345" s="126"/>
      <c r="W345" s="126"/>
      <c r="X345" s="126"/>
      <c r="Y345" s="126"/>
      <c r="Z345" s="126"/>
    </row>
    <row r="346" spans="1:26" ht="18" customHeight="1">
      <c r="A346" s="104"/>
      <c r="B346" s="126"/>
      <c r="C346" s="126"/>
      <c r="D346" s="126"/>
      <c r="E346" s="126"/>
      <c r="F346" s="126"/>
      <c r="G346" s="126"/>
      <c r="H346" s="126"/>
      <c r="I346" s="126"/>
      <c r="J346" s="126"/>
      <c r="K346" s="126"/>
      <c r="L346" s="126"/>
      <c r="M346" s="126"/>
      <c r="N346" s="126"/>
      <c r="O346" s="126"/>
      <c r="P346" s="126"/>
      <c r="Q346" s="126"/>
      <c r="R346" s="126"/>
      <c r="S346" s="126"/>
      <c r="T346" s="126"/>
      <c r="U346" s="126"/>
      <c r="V346" s="126"/>
      <c r="W346" s="126"/>
      <c r="X346" s="126"/>
      <c r="Y346" s="126"/>
      <c r="Z346" s="126"/>
    </row>
    <row r="347" spans="1:26" ht="18" customHeight="1">
      <c r="A347" s="104"/>
      <c r="B347" s="126"/>
      <c r="C347" s="126"/>
      <c r="D347" s="126"/>
      <c r="E347" s="126"/>
      <c r="F347" s="126"/>
      <c r="G347" s="126"/>
      <c r="H347" s="126"/>
      <c r="I347" s="126"/>
      <c r="J347" s="126"/>
      <c r="K347" s="126"/>
      <c r="L347" s="126"/>
      <c r="M347" s="126"/>
      <c r="N347" s="126"/>
      <c r="O347" s="126"/>
      <c r="P347" s="126"/>
      <c r="Q347" s="126"/>
      <c r="R347" s="126"/>
      <c r="S347" s="126"/>
      <c r="T347" s="126"/>
      <c r="U347" s="126"/>
      <c r="V347" s="126"/>
      <c r="W347" s="126"/>
      <c r="X347" s="126"/>
      <c r="Y347" s="126"/>
      <c r="Z347" s="126"/>
    </row>
    <row r="348" spans="1:26" ht="18" customHeight="1">
      <c r="A348" s="104"/>
      <c r="B348" s="126"/>
      <c r="C348" s="126"/>
      <c r="D348" s="126"/>
      <c r="E348" s="126"/>
      <c r="F348" s="126"/>
      <c r="G348" s="126"/>
      <c r="H348" s="126"/>
      <c r="I348" s="126"/>
      <c r="J348" s="126"/>
      <c r="K348" s="126"/>
      <c r="L348" s="126"/>
      <c r="M348" s="126"/>
      <c r="N348" s="126"/>
      <c r="O348" s="126"/>
      <c r="P348" s="126"/>
      <c r="Q348" s="126"/>
      <c r="R348" s="126"/>
      <c r="S348" s="126"/>
      <c r="T348" s="126"/>
      <c r="U348" s="126"/>
      <c r="V348" s="126"/>
      <c r="W348" s="126"/>
      <c r="X348" s="126"/>
      <c r="Y348" s="126"/>
      <c r="Z348" s="126"/>
    </row>
    <row r="349" spans="1:26" ht="18" customHeight="1">
      <c r="A349" s="104"/>
      <c r="B349" s="126"/>
      <c r="C349" s="126"/>
      <c r="D349" s="126"/>
      <c r="E349" s="126"/>
      <c r="F349" s="126"/>
      <c r="G349" s="126"/>
      <c r="H349" s="126"/>
      <c r="I349" s="126"/>
      <c r="J349" s="126"/>
      <c r="K349" s="126"/>
      <c r="L349" s="126"/>
      <c r="M349" s="126"/>
      <c r="N349" s="126"/>
      <c r="O349" s="126"/>
      <c r="P349" s="126"/>
      <c r="Q349" s="126"/>
      <c r="R349" s="126"/>
      <c r="S349" s="126"/>
      <c r="T349" s="126"/>
      <c r="U349" s="126"/>
      <c r="V349" s="126"/>
      <c r="W349" s="126"/>
      <c r="X349" s="126"/>
      <c r="Y349" s="126"/>
      <c r="Z349" s="126"/>
    </row>
    <row r="350" spans="1:26" ht="18" customHeight="1">
      <c r="A350" s="104"/>
      <c r="B350" s="126"/>
      <c r="C350" s="126"/>
      <c r="D350" s="126"/>
      <c r="E350" s="126"/>
      <c r="F350" s="126"/>
      <c r="G350" s="126"/>
      <c r="H350" s="126"/>
      <c r="I350" s="126"/>
      <c r="J350" s="126"/>
      <c r="K350" s="126"/>
      <c r="L350" s="126"/>
      <c r="M350" s="126"/>
      <c r="N350" s="126"/>
      <c r="O350" s="126"/>
      <c r="P350" s="126"/>
      <c r="Q350" s="126"/>
      <c r="R350" s="126"/>
      <c r="S350" s="126"/>
      <c r="T350" s="126"/>
      <c r="U350" s="126"/>
      <c r="V350" s="126"/>
      <c r="W350" s="126"/>
      <c r="X350" s="126"/>
      <c r="Y350" s="126"/>
      <c r="Z350" s="126"/>
    </row>
    <row r="351" spans="1:26" ht="18" customHeight="1">
      <c r="A351" s="104"/>
      <c r="B351" s="126"/>
      <c r="C351" s="126"/>
      <c r="D351" s="126"/>
      <c r="E351" s="126"/>
      <c r="F351" s="126"/>
      <c r="G351" s="126"/>
      <c r="H351" s="126"/>
      <c r="I351" s="126"/>
      <c r="J351" s="126"/>
      <c r="K351" s="126"/>
      <c r="L351" s="126"/>
      <c r="M351" s="126"/>
      <c r="N351" s="126"/>
      <c r="O351" s="126"/>
      <c r="P351" s="126"/>
      <c r="Q351" s="126"/>
      <c r="R351" s="126"/>
      <c r="S351" s="126"/>
      <c r="T351" s="126"/>
      <c r="U351" s="126"/>
      <c r="V351" s="126"/>
      <c r="W351" s="126"/>
      <c r="X351" s="126"/>
      <c r="Y351" s="126"/>
      <c r="Z351" s="126"/>
    </row>
    <row r="352" spans="1:26" ht="18" customHeight="1">
      <c r="A352" s="104"/>
      <c r="B352" s="126"/>
      <c r="C352" s="126"/>
      <c r="D352" s="126"/>
      <c r="E352" s="126"/>
      <c r="F352" s="126"/>
      <c r="G352" s="126"/>
      <c r="H352" s="126"/>
      <c r="I352" s="126"/>
      <c r="J352" s="126"/>
      <c r="K352" s="126"/>
      <c r="L352" s="126"/>
      <c r="M352" s="126"/>
      <c r="N352" s="126"/>
      <c r="O352" s="126"/>
      <c r="P352" s="126"/>
      <c r="Q352" s="126"/>
      <c r="R352" s="126"/>
      <c r="S352" s="126"/>
      <c r="T352" s="126"/>
      <c r="U352" s="126"/>
      <c r="V352" s="126"/>
      <c r="W352" s="126"/>
      <c r="X352" s="126"/>
      <c r="Y352" s="126"/>
      <c r="Z352" s="126"/>
    </row>
    <row r="353" spans="1:26" ht="18" customHeight="1">
      <c r="A353" s="104"/>
      <c r="B353" s="126"/>
      <c r="C353" s="126"/>
      <c r="D353" s="126"/>
      <c r="E353" s="126"/>
      <c r="F353" s="126"/>
      <c r="G353" s="126"/>
      <c r="H353" s="126"/>
      <c r="I353" s="126"/>
      <c r="J353" s="126"/>
      <c r="K353" s="126"/>
      <c r="L353" s="126"/>
      <c r="M353" s="126"/>
      <c r="N353" s="126"/>
      <c r="O353" s="126"/>
      <c r="P353" s="126"/>
      <c r="Q353" s="126"/>
      <c r="R353" s="126"/>
      <c r="S353" s="126"/>
      <c r="T353" s="126"/>
      <c r="U353" s="126"/>
      <c r="V353" s="126"/>
      <c r="W353" s="126"/>
      <c r="X353" s="126"/>
      <c r="Y353" s="126"/>
      <c r="Z353" s="126"/>
    </row>
    <row r="354" spans="1:26" ht="18" customHeight="1">
      <c r="A354" s="104"/>
      <c r="B354" s="126"/>
      <c r="C354" s="126"/>
      <c r="D354" s="126"/>
      <c r="E354" s="126"/>
      <c r="F354" s="126"/>
      <c r="G354" s="126"/>
      <c r="H354" s="126"/>
      <c r="I354" s="126"/>
      <c r="J354" s="126"/>
      <c r="K354" s="126"/>
      <c r="L354" s="126"/>
      <c r="M354" s="126"/>
      <c r="N354" s="126"/>
      <c r="O354" s="126"/>
      <c r="P354" s="126"/>
      <c r="Q354" s="126"/>
      <c r="R354" s="126"/>
      <c r="S354" s="126"/>
      <c r="T354" s="126"/>
      <c r="U354" s="126"/>
      <c r="V354" s="126"/>
      <c r="W354" s="126"/>
      <c r="X354" s="126"/>
      <c r="Y354" s="126"/>
      <c r="Z354" s="126"/>
    </row>
    <row r="355" spans="1:26" ht="18" customHeight="1">
      <c r="A355" s="104"/>
      <c r="B355" s="126"/>
      <c r="C355" s="126"/>
      <c r="D355" s="126"/>
      <c r="E355" s="126"/>
      <c r="F355" s="126"/>
      <c r="G355" s="126"/>
      <c r="H355" s="126"/>
      <c r="I355" s="126"/>
      <c r="J355" s="126"/>
      <c r="K355" s="126"/>
      <c r="L355" s="126"/>
      <c r="M355" s="126"/>
      <c r="N355" s="126"/>
      <c r="O355" s="126"/>
      <c r="P355" s="126"/>
      <c r="Q355" s="126"/>
      <c r="R355" s="126"/>
      <c r="S355" s="126"/>
      <c r="T355" s="126"/>
      <c r="U355" s="126"/>
      <c r="V355" s="126"/>
      <c r="W355" s="126"/>
      <c r="X355" s="126"/>
      <c r="Y355" s="126"/>
      <c r="Z355" s="126"/>
    </row>
    <row r="356" spans="1:26" ht="18" customHeight="1">
      <c r="A356" s="104"/>
      <c r="B356" s="126"/>
      <c r="C356" s="126"/>
      <c r="D356" s="126"/>
      <c r="E356" s="126"/>
      <c r="F356" s="126"/>
      <c r="G356" s="126"/>
      <c r="H356" s="126"/>
      <c r="I356" s="126"/>
      <c r="J356" s="126"/>
      <c r="K356" s="126"/>
      <c r="L356" s="126"/>
      <c r="M356" s="126"/>
      <c r="N356" s="126"/>
      <c r="O356" s="126"/>
      <c r="P356" s="126"/>
      <c r="Q356" s="126"/>
      <c r="R356" s="126"/>
      <c r="S356" s="126"/>
      <c r="T356" s="126"/>
      <c r="U356" s="126"/>
      <c r="V356" s="126"/>
      <c r="W356" s="126"/>
      <c r="X356" s="126"/>
      <c r="Y356" s="126"/>
      <c r="Z356" s="126"/>
    </row>
    <row r="357" spans="1:26" ht="18" customHeight="1">
      <c r="A357" s="104"/>
      <c r="B357" s="126"/>
      <c r="C357" s="126"/>
      <c r="D357" s="126"/>
      <c r="E357" s="126"/>
      <c r="F357" s="126"/>
      <c r="G357" s="126"/>
      <c r="H357" s="126"/>
      <c r="I357" s="126"/>
      <c r="J357" s="126"/>
      <c r="K357" s="126"/>
      <c r="L357" s="126"/>
      <c r="M357" s="126"/>
      <c r="N357" s="126"/>
      <c r="O357" s="126"/>
      <c r="P357" s="126"/>
      <c r="Q357" s="126"/>
      <c r="R357" s="126"/>
      <c r="S357" s="126"/>
      <c r="T357" s="126"/>
      <c r="U357" s="126"/>
      <c r="V357" s="126"/>
      <c r="W357" s="126"/>
      <c r="X357" s="126"/>
      <c r="Y357" s="126"/>
      <c r="Z357" s="126"/>
    </row>
    <row r="358" spans="1:26" ht="18" customHeight="1">
      <c r="A358" s="104"/>
      <c r="B358" s="126"/>
      <c r="C358" s="126"/>
      <c r="D358" s="126"/>
      <c r="E358" s="126"/>
      <c r="F358" s="126"/>
      <c r="G358" s="126"/>
      <c r="H358" s="126"/>
      <c r="I358" s="126"/>
      <c r="J358" s="126"/>
      <c r="K358" s="126"/>
      <c r="L358" s="126"/>
      <c r="M358" s="126"/>
      <c r="N358" s="126"/>
      <c r="O358" s="126"/>
      <c r="P358" s="126"/>
      <c r="Q358" s="126"/>
      <c r="R358" s="126"/>
      <c r="S358" s="126"/>
      <c r="T358" s="126"/>
      <c r="U358" s="126"/>
      <c r="V358" s="126"/>
      <c r="W358" s="126"/>
      <c r="X358" s="126"/>
      <c r="Y358" s="126"/>
      <c r="Z358" s="126"/>
    </row>
    <row r="359" spans="1:26" ht="18" customHeight="1">
      <c r="A359" s="104"/>
      <c r="B359" s="126"/>
      <c r="C359" s="126"/>
      <c r="D359" s="126"/>
      <c r="E359" s="126"/>
      <c r="F359" s="126"/>
      <c r="G359" s="126"/>
      <c r="H359" s="126"/>
      <c r="I359" s="126"/>
      <c r="J359" s="126"/>
      <c r="K359" s="126"/>
      <c r="L359" s="126"/>
      <c r="M359" s="126"/>
      <c r="N359" s="126"/>
      <c r="O359" s="126"/>
      <c r="P359" s="126"/>
      <c r="Q359" s="126"/>
      <c r="R359" s="126"/>
      <c r="S359" s="126"/>
      <c r="T359" s="126"/>
      <c r="U359" s="126"/>
      <c r="V359" s="126"/>
      <c r="W359" s="126"/>
      <c r="X359" s="126"/>
      <c r="Y359" s="126"/>
      <c r="Z359" s="126"/>
    </row>
    <row r="360" spans="1:26" ht="18" customHeight="1">
      <c r="A360" s="104"/>
      <c r="B360" s="126"/>
      <c r="C360" s="126"/>
      <c r="D360" s="126"/>
      <c r="E360" s="126"/>
      <c r="F360" s="126"/>
      <c r="G360" s="126"/>
      <c r="H360" s="126"/>
      <c r="I360" s="126"/>
      <c r="J360" s="126"/>
      <c r="K360" s="126"/>
      <c r="L360" s="126"/>
      <c r="M360" s="126"/>
      <c r="N360" s="126"/>
      <c r="O360" s="126"/>
      <c r="P360" s="126"/>
      <c r="Q360" s="126"/>
      <c r="R360" s="126"/>
      <c r="S360" s="126"/>
      <c r="T360" s="126"/>
      <c r="U360" s="126"/>
      <c r="V360" s="126"/>
      <c r="W360" s="126"/>
      <c r="X360" s="126"/>
      <c r="Y360" s="126"/>
      <c r="Z360" s="126"/>
    </row>
    <row r="361" spans="1:26" ht="18" customHeight="1">
      <c r="A361" s="104"/>
      <c r="B361" s="126"/>
      <c r="C361" s="126"/>
      <c r="D361" s="126"/>
      <c r="E361" s="126"/>
      <c r="F361" s="126"/>
      <c r="G361" s="126"/>
      <c r="H361" s="126"/>
      <c r="I361" s="126"/>
      <c r="J361" s="126"/>
      <c r="K361" s="126"/>
      <c r="L361" s="126"/>
      <c r="M361" s="126"/>
      <c r="N361" s="126"/>
      <c r="O361" s="126"/>
      <c r="P361" s="126"/>
      <c r="Q361" s="126"/>
      <c r="R361" s="126"/>
      <c r="S361" s="126"/>
      <c r="T361" s="126"/>
      <c r="U361" s="126"/>
      <c r="V361" s="126"/>
      <c r="W361" s="126"/>
      <c r="X361" s="126"/>
      <c r="Y361" s="126"/>
      <c r="Z361" s="126"/>
    </row>
    <row r="362" spans="1:26" ht="18" customHeight="1">
      <c r="A362" s="104"/>
      <c r="B362" s="126"/>
      <c r="C362" s="126"/>
      <c r="D362" s="126"/>
      <c r="E362" s="126"/>
      <c r="F362" s="126"/>
      <c r="G362" s="126"/>
      <c r="H362" s="126"/>
      <c r="I362" s="126"/>
      <c r="J362" s="126"/>
      <c r="K362" s="126"/>
      <c r="L362" s="126"/>
      <c r="M362" s="126"/>
      <c r="N362" s="126"/>
      <c r="O362" s="126"/>
      <c r="P362" s="126"/>
      <c r="Q362" s="126"/>
      <c r="R362" s="126"/>
      <c r="S362" s="126"/>
      <c r="T362" s="126"/>
      <c r="U362" s="126"/>
      <c r="V362" s="126"/>
      <c r="W362" s="126"/>
      <c r="X362" s="126"/>
      <c r="Y362" s="126"/>
      <c r="Z362" s="126"/>
    </row>
    <row r="363" spans="1:26" ht="18" customHeight="1">
      <c r="A363" s="104"/>
      <c r="B363" s="126"/>
      <c r="C363" s="126"/>
      <c r="D363" s="126"/>
      <c r="E363" s="126"/>
      <c r="F363" s="126"/>
      <c r="G363" s="126"/>
      <c r="H363" s="126"/>
      <c r="I363" s="126"/>
      <c r="J363" s="126"/>
      <c r="K363" s="126"/>
      <c r="L363" s="126"/>
      <c r="M363" s="126"/>
      <c r="N363" s="126"/>
      <c r="O363" s="126"/>
      <c r="P363" s="126"/>
      <c r="Q363" s="126"/>
      <c r="R363" s="126"/>
      <c r="S363" s="126"/>
      <c r="T363" s="126"/>
      <c r="U363" s="126"/>
      <c r="V363" s="126"/>
      <c r="W363" s="126"/>
      <c r="X363" s="126"/>
      <c r="Y363" s="126"/>
      <c r="Z363" s="126"/>
    </row>
    <row r="364" spans="1:26" ht="18" customHeight="1">
      <c r="A364" s="104"/>
      <c r="B364" s="126"/>
      <c r="C364" s="126"/>
      <c r="D364" s="126"/>
      <c r="E364" s="126"/>
      <c r="F364" s="126"/>
      <c r="G364" s="126"/>
      <c r="H364" s="126"/>
      <c r="I364" s="126"/>
      <c r="J364" s="126"/>
      <c r="K364" s="126"/>
      <c r="L364" s="126"/>
      <c r="M364" s="126"/>
      <c r="N364" s="126"/>
      <c r="O364" s="126"/>
      <c r="P364" s="126"/>
      <c r="Q364" s="126"/>
      <c r="R364" s="126"/>
      <c r="S364" s="126"/>
      <c r="T364" s="126"/>
      <c r="U364" s="126"/>
      <c r="V364" s="126"/>
      <c r="W364" s="126"/>
      <c r="X364" s="126"/>
      <c r="Y364" s="126"/>
      <c r="Z364" s="126"/>
    </row>
    <row r="365" spans="1:26" ht="18" customHeight="1">
      <c r="A365" s="104"/>
      <c r="B365" s="126"/>
      <c r="C365" s="126"/>
      <c r="D365" s="126"/>
      <c r="E365" s="126"/>
      <c r="F365" s="126"/>
      <c r="G365" s="126"/>
      <c r="H365" s="126"/>
      <c r="I365" s="126"/>
      <c r="J365" s="126"/>
      <c r="K365" s="126"/>
      <c r="L365" s="126"/>
      <c r="M365" s="126"/>
      <c r="N365" s="126"/>
      <c r="O365" s="126"/>
      <c r="P365" s="126"/>
      <c r="Q365" s="126"/>
      <c r="R365" s="126"/>
      <c r="S365" s="126"/>
      <c r="T365" s="126"/>
      <c r="U365" s="126"/>
      <c r="V365" s="126"/>
      <c r="W365" s="126"/>
      <c r="X365" s="126"/>
      <c r="Y365" s="126"/>
      <c r="Z365" s="126"/>
    </row>
    <row r="366" spans="1:26" ht="18" customHeight="1">
      <c r="A366" s="104"/>
      <c r="B366" s="126"/>
      <c r="C366" s="126"/>
      <c r="D366" s="126"/>
      <c r="E366" s="126"/>
      <c r="F366" s="126"/>
      <c r="G366" s="126"/>
      <c r="H366" s="126"/>
      <c r="I366" s="126"/>
      <c r="J366" s="126"/>
      <c r="K366" s="126"/>
      <c r="L366" s="126"/>
      <c r="M366" s="126"/>
      <c r="N366" s="126"/>
      <c r="O366" s="126"/>
      <c r="P366" s="126"/>
      <c r="Q366" s="126"/>
      <c r="R366" s="126"/>
      <c r="S366" s="126"/>
      <c r="T366" s="126"/>
      <c r="U366" s="126"/>
      <c r="V366" s="126"/>
      <c r="W366" s="126"/>
      <c r="X366" s="126"/>
      <c r="Y366" s="126"/>
      <c r="Z366" s="126"/>
    </row>
    <row r="367" spans="1:26" ht="18" customHeight="1">
      <c r="A367" s="104"/>
      <c r="B367" s="126"/>
      <c r="C367" s="126"/>
      <c r="D367" s="126"/>
      <c r="E367" s="126"/>
      <c r="F367" s="126"/>
      <c r="G367" s="126"/>
      <c r="H367" s="126"/>
      <c r="I367" s="126"/>
      <c r="J367" s="126"/>
      <c r="K367" s="126"/>
      <c r="L367" s="126"/>
      <c r="M367" s="126"/>
      <c r="N367" s="126"/>
      <c r="O367" s="126"/>
      <c r="P367" s="126"/>
      <c r="Q367" s="126"/>
      <c r="R367" s="126"/>
      <c r="S367" s="126"/>
      <c r="T367" s="126"/>
      <c r="U367" s="126"/>
      <c r="V367" s="126"/>
      <c r="W367" s="126"/>
      <c r="X367" s="126"/>
      <c r="Y367" s="126"/>
      <c r="Z367" s="126"/>
    </row>
    <row r="368" spans="1:26" ht="18" customHeight="1">
      <c r="A368" s="104"/>
      <c r="B368" s="126"/>
      <c r="C368" s="126"/>
      <c r="D368" s="126"/>
      <c r="E368" s="126"/>
      <c r="F368" s="126"/>
      <c r="G368" s="126"/>
      <c r="H368" s="126"/>
      <c r="I368" s="126"/>
      <c r="J368" s="126"/>
      <c r="K368" s="126"/>
      <c r="L368" s="126"/>
      <c r="M368" s="126"/>
      <c r="N368" s="126"/>
      <c r="O368" s="126"/>
      <c r="P368" s="126"/>
      <c r="Q368" s="126"/>
      <c r="R368" s="126"/>
      <c r="S368" s="126"/>
      <c r="T368" s="126"/>
      <c r="U368" s="126"/>
      <c r="V368" s="126"/>
      <c r="W368" s="126"/>
      <c r="X368" s="126"/>
      <c r="Y368" s="126"/>
      <c r="Z368" s="126"/>
    </row>
    <row r="369" spans="1:26" ht="18" customHeight="1">
      <c r="A369" s="104"/>
      <c r="B369" s="126"/>
      <c r="C369" s="126"/>
      <c r="D369" s="126"/>
      <c r="E369" s="126"/>
      <c r="F369" s="126"/>
      <c r="G369" s="126"/>
      <c r="H369" s="126"/>
      <c r="I369" s="126"/>
      <c r="J369" s="126"/>
      <c r="K369" s="126"/>
      <c r="L369" s="126"/>
      <c r="M369" s="126"/>
      <c r="N369" s="126"/>
      <c r="O369" s="126"/>
      <c r="P369" s="126"/>
      <c r="Q369" s="126"/>
      <c r="R369" s="126"/>
      <c r="S369" s="126"/>
      <c r="T369" s="126"/>
      <c r="U369" s="126"/>
      <c r="V369" s="126"/>
      <c r="W369" s="126"/>
      <c r="X369" s="126"/>
      <c r="Y369" s="126"/>
      <c r="Z369" s="126"/>
    </row>
    <row r="370" spans="1:26" ht="18" customHeight="1">
      <c r="A370" s="104"/>
      <c r="B370" s="126"/>
      <c r="C370" s="126"/>
      <c r="D370" s="126"/>
      <c r="E370" s="126"/>
      <c r="F370" s="126"/>
      <c r="G370" s="126"/>
      <c r="H370" s="126"/>
      <c r="I370" s="126"/>
      <c r="J370" s="126"/>
      <c r="K370" s="126"/>
      <c r="L370" s="126"/>
      <c r="M370" s="126"/>
      <c r="N370" s="126"/>
      <c r="O370" s="126"/>
      <c r="P370" s="126"/>
      <c r="Q370" s="126"/>
      <c r="R370" s="126"/>
      <c r="S370" s="126"/>
      <c r="T370" s="126"/>
      <c r="U370" s="126"/>
      <c r="V370" s="126"/>
      <c r="W370" s="126"/>
      <c r="X370" s="126"/>
      <c r="Y370" s="126"/>
      <c r="Z370" s="126"/>
    </row>
    <row r="371" spans="1:26" ht="18" customHeight="1">
      <c r="A371" s="104"/>
      <c r="B371" s="126"/>
      <c r="C371" s="126"/>
      <c r="D371" s="126"/>
      <c r="E371" s="126"/>
      <c r="F371" s="126"/>
      <c r="G371" s="126"/>
      <c r="H371" s="126"/>
      <c r="I371" s="126"/>
      <c r="J371" s="126"/>
      <c r="K371" s="126"/>
      <c r="L371" s="126"/>
      <c r="M371" s="126"/>
      <c r="N371" s="126"/>
      <c r="O371" s="126"/>
      <c r="P371" s="126"/>
      <c r="Q371" s="126"/>
      <c r="R371" s="126"/>
      <c r="S371" s="126"/>
      <c r="T371" s="126"/>
      <c r="U371" s="126"/>
      <c r="V371" s="126"/>
      <c r="W371" s="126"/>
      <c r="X371" s="126"/>
      <c r="Y371" s="126"/>
      <c r="Z371" s="126"/>
    </row>
    <row r="372" spans="1:26" ht="18" customHeight="1">
      <c r="A372" s="104"/>
      <c r="B372" s="126"/>
      <c r="C372" s="126"/>
      <c r="D372" s="126"/>
      <c r="E372" s="126"/>
      <c r="F372" s="126"/>
      <c r="G372" s="126"/>
      <c r="H372" s="126"/>
      <c r="I372" s="126"/>
      <c r="J372" s="126"/>
      <c r="K372" s="126"/>
      <c r="L372" s="126"/>
      <c r="M372" s="126"/>
      <c r="N372" s="126"/>
      <c r="O372" s="126"/>
      <c r="P372" s="126"/>
      <c r="Q372" s="126"/>
      <c r="R372" s="126"/>
      <c r="S372" s="126"/>
      <c r="T372" s="126"/>
      <c r="U372" s="126"/>
      <c r="V372" s="126"/>
      <c r="W372" s="126"/>
      <c r="X372" s="126"/>
      <c r="Y372" s="126"/>
      <c r="Z372" s="126"/>
    </row>
    <row r="373" spans="1:26" ht="18" customHeight="1">
      <c r="A373" s="104"/>
      <c r="B373" s="126"/>
      <c r="C373" s="126"/>
      <c r="D373" s="126"/>
      <c r="E373" s="126"/>
      <c r="F373" s="126"/>
      <c r="G373" s="126"/>
      <c r="H373" s="126"/>
      <c r="I373" s="126"/>
      <c r="J373" s="126"/>
      <c r="K373" s="126"/>
      <c r="L373" s="126"/>
      <c r="M373" s="126"/>
      <c r="N373" s="126"/>
      <c r="O373" s="126"/>
      <c r="P373" s="126"/>
      <c r="Q373" s="126"/>
      <c r="R373" s="126"/>
      <c r="S373" s="126"/>
      <c r="T373" s="126"/>
      <c r="U373" s="126"/>
      <c r="V373" s="126"/>
      <c r="W373" s="126"/>
      <c r="X373" s="126"/>
      <c r="Y373" s="126"/>
      <c r="Z373" s="126"/>
    </row>
    <row r="374" spans="1:26" ht="18" customHeight="1">
      <c r="A374" s="104"/>
      <c r="B374" s="126"/>
      <c r="C374" s="126"/>
      <c r="D374" s="126"/>
      <c r="E374" s="126"/>
      <c r="F374" s="126"/>
      <c r="G374" s="126"/>
      <c r="H374" s="126"/>
      <c r="I374" s="126"/>
      <c r="J374" s="126"/>
      <c r="K374" s="126"/>
      <c r="L374" s="126"/>
      <c r="M374" s="126"/>
      <c r="N374" s="126"/>
      <c r="O374" s="126"/>
      <c r="P374" s="126"/>
      <c r="Q374" s="126"/>
      <c r="R374" s="126"/>
      <c r="S374" s="126"/>
      <c r="T374" s="126"/>
      <c r="U374" s="126"/>
      <c r="V374" s="126"/>
      <c r="W374" s="126"/>
      <c r="X374" s="126"/>
      <c r="Y374" s="126"/>
      <c r="Z374" s="126"/>
    </row>
    <row r="375" spans="1:26" ht="18" customHeight="1">
      <c r="A375" s="104"/>
      <c r="B375" s="126"/>
      <c r="C375" s="126"/>
      <c r="D375" s="126"/>
      <c r="E375" s="126"/>
      <c r="F375" s="126"/>
      <c r="G375" s="126"/>
      <c r="H375" s="126"/>
      <c r="I375" s="126"/>
      <c r="J375" s="126"/>
      <c r="K375" s="126"/>
      <c r="L375" s="126"/>
      <c r="M375" s="126"/>
      <c r="N375" s="126"/>
      <c r="O375" s="126"/>
      <c r="P375" s="126"/>
      <c r="Q375" s="126"/>
      <c r="R375" s="126"/>
      <c r="S375" s="126"/>
      <c r="T375" s="126"/>
      <c r="U375" s="126"/>
      <c r="V375" s="126"/>
      <c r="W375" s="126"/>
      <c r="X375" s="126"/>
      <c r="Y375" s="126"/>
      <c r="Z375" s="126"/>
    </row>
    <row r="376" spans="1:26" ht="18" customHeight="1">
      <c r="A376" s="104"/>
      <c r="B376" s="126"/>
      <c r="C376" s="126"/>
      <c r="D376" s="126"/>
      <c r="E376" s="126"/>
      <c r="F376" s="126"/>
      <c r="G376" s="126"/>
      <c r="H376" s="126"/>
      <c r="I376" s="126"/>
      <c r="J376" s="126"/>
      <c r="K376" s="126"/>
      <c r="L376" s="126"/>
      <c r="M376" s="126"/>
      <c r="N376" s="126"/>
      <c r="O376" s="126"/>
      <c r="P376" s="126"/>
      <c r="Q376" s="126"/>
      <c r="R376" s="126"/>
      <c r="S376" s="126"/>
      <c r="T376" s="126"/>
      <c r="U376" s="126"/>
      <c r="V376" s="126"/>
      <c r="W376" s="126"/>
      <c r="X376" s="126"/>
      <c r="Y376" s="126"/>
      <c r="Z376" s="126"/>
    </row>
    <row r="377" spans="1:26" ht="18" customHeight="1">
      <c r="A377" s="104"/>
      <c r="B377" s="126"/>
      <c r="C377" s="126"/>
      <c r="D377" s="126"/>
      <c r="E377" s="126"/>
      <c r="F377" s="126"/>
      <c r="G377" s="126"/>
      <c r="H377" s="126"/>
      <c r="I377" s="126"/>
      <c r="J377" s="126"/>
      <c r="K377" s="126"/>
      <c r="L377" s="126"/>
      <c r="M377" s="126"/>
      <c r="N377" s="126"/>
      <c r="O377" s="126"/>
      <c r="P377" s="126"/>
      <c r="Q377" s="126"/>
      <c r="R377" s="126"/>
      <c r="S377" s="126"/>
      <c r="T377" s="126"/>
      <c r="U377" s="126"/>
      <c r="V377" s="126"/>
      <c r="W377" s="126"/>
      <c r="X377" s="126"/>
      <c r="Y377" s="126"/>
      <c r="Z377" s="126"/>
    </row>
    <row r="378" spans="1:26" ht="18" customHeight="1">
      <c r="A378" s="104"/>
      <c r="B378" s="126"/>
      <c r="C378" s="126"/>
      <c r="D378" s="126"/>
      <c r="E378" s="126"/>
      <c r="F378" s="126"/>
      <c r="G378" s="126"/>
      <c r="H378" s="126"/>
      <c r="I378" s="126"/>
      <c r="J378" s="126"/>
      <c r="K378" s="126"/>
      <c r="L378" s="126"/>
      <c r="M378" s="126"/>
      <c r="N378" s="126"/>
      <c r="O378" s="126"/>
      <c r="P378" s="126"/>
      <c r="Q378" s="126"/>
      <c r="R378" s="126"/>
      <c r="S378" s="126"/>
      <c r="T378" s="126"/>
      <c r="U378" s="126"/>
      <c r="V378" s="126"/>
      <c r="W378" s="126"/>
      <c r="X378" s="126"/>
      <c r="Y378" s="126"/>
      <c r="Z378" s="126"/>
    </row>
    <row r="379" spans="1:26" ht="18" customHeight="1">
      <c r="A379" s="104"/>
      <c r="B379" s="126"/>
      <c r="C379" s="126"/>
      <c r="D379" s="126"/>
      <c r="E379" s="126"/>
      <c r="F379" s="126"/>
      <c r="G379" s="126"/>
      <c r="H379" s="126"/>
      <c r="I379" s="126"/>
      <c r="J379" s="126"/>
      <c r="K379" s="126"/>
      <c r="L379" s="126"/>
      <c r="M379" s="126"/>
      <c r="N379" s="126"/>
      <c r="O379" s="126"/>
      <c r="P379" s="126"/>
      <c r="Q379" s="126"/>
      <c r="R379" s="126"/>
      <c r="S379" s="126"/>
      <c r="T379" s="126"/>
      <c r="U379" s="126"/>
      <c r="V379" s="126"/>
      <c r="W379" s="126"/>
      <c r="X379" s="126"/>
      <c r="Y379" s="126"/>
      <c r="Z379" s="126"/>
    </row>
    <row r="380" spans="1:26" ht="18" customHeight="1">
      <c r="A380" s="104"/>
      <c r="B380" s="126"/>
      <c r="C380" s="126"/>
      <c r="D380" s="126"/>
      <c r="E380" s="126"/>
      <c r="F380" s="126"/>
      <c r="G380" s="126"/>
      <c r="H380" s="126"/>
      <c r="I380" s="126"/>
      <c r="J380" s="126"/>
      <c r="K380" s="126"/>
      <c r="L380" s="126"/>
      <c r="M380" s="126"/>
      <c r="N380" s="126"/>
      <c r="O380" s="126"/>
      <c r="P380" s="126"/>
      <c r="Q380" s="126"/>
      <c r="R380" s="126"/>
      <c r="S380" s="126"/>
      <c r="T380" s="126"/>
      <c r="U380" s="126"/>
      <c r="V380" s="126"/>
      <c r="W380" s="126"/>
      <c r="X380" s="126"/>
      <c r="Y380" s="126"/>
      <c r="Z380" s="126"/>
    </row>
    <row r="381" spans="1:26" ht="18" customHeight="1">
      <c r="A381" s="104"/>
      <c r="B381" s="126"/>
      <c r="C381" s="126"/>
      <c r="D381" s="126"/>
      <c r="E381" s="126"/>
      <c r="F381" s="126"/>
      <c r="G381" s="126"/>
      <c r="H381" s="126"/>
      <c r="I381" s="126"/>
      <c r="J381" s="126"/>
      <c r="K381" s="126"/>
      <c r="L381" s="126"/>
      <c r="M381" s="126"/>
      <c r="N381" s="126"/>
      <c r="O381" s="126"/>
      <c r="P381" s="126"/>
      <c r="Q381" s="126"/>
      <c r="R381" s="126"/>
      <c r="S381" s="126"/>
      <c r="T381" s="126"/>
      <c r="U381" s="126"/>
      <c r="V381" s="126"/>
      <c r="W381" s="126"/>
      <c r="X381" s="126"/>
      <c r="Y381" s="126"/>
      <c r="Z381" s="126"/>
    </row>
    <row r="382" spans="1:26" ht="18" customHeight="1">
      <c r="A382" s="104"/>
      <c r="B382" s="126"/>
      <c r="C382" s="126"/>
      <c r="D382" s="126"/>
      <c r="E382" s="126"/>
      <c r="F382" s="126"/>
      <c r="G382" s="126"/>
      <c r="H382" s="126"/>
      <c r="I382" s="126"/>
      <c r="J382" s="126"/>
      <c r="K382" s="126"/>
      <c r="L382" s="126"/>
      <c r="M382" s="126"/>
      <c r="N382" s="126"/>
      <c r="O382" s="126"/>
      <c r="P382" s="126"/>
      <c r="Q382" s="126"/>
      <c r="R382" s="126"/>
      <c r="S382" s="126"/>
      <c r="T382" s="126"/>
      <c r="U382" s="126"/>
      <c r="V382" s="126"/>
      <c r="W382" s="126"/>
      <c r="X382" s="126"/>
      <c r="Y382" s="126"/>
      <c r="Z382" s="126"/>
    </row>
    <row r="383" spans="1:26" ht="18" customHeight="1">
      <c r="A383" s="104"/>
      <c r="B383" s="126"/>
      <c r="C383" s="126"/>
      <c r="D383" s="126"/>
      <c r="E383" s="126"/>
      <c r="F383" s="126"/>
      <c r="G383" s="126"/>
      <c r="H383" s="126"/>
      <c r="I383" s="126"/>
      <c r="J383" s="126"/>
      <c r="K383" s="126"/>
      <c r="L383" s="126"/>
      <c r="M383" s="126"/>
      <c r="N383" s="126"/>
      <c r="O383" s="126"/>
      <c r="P383" s="126"/>
      <c r="Q383" s="126"/>
      <c r="R383" s="126"/>
      <c r="S383" s="126"/>
      <c r="T383" s="126"/>
      <c r="U383" s="126"/>
      <c r="V383" s="126"/>
      <c r="W383" s="126"/>
      <c r="X383" s="126"/>
      <c r="Y383" s="126"/>
      <c r="Z383" s="126"/>
    </row>
    <row r="384" spans="1:26" ht="18" customHeight="1">
      <c r="A384" s="104"/>
      <c r="B384" s="126"/>
      <c r="C384" s="126"/>
      <c r="D384" s="126"/>
      <c r="E384" s="126"/>
      <c r="F384" s="126"/>
      <c r="G384" s="126"/>
      <c r="H384" s="126"/>
      <c r="I384" s="126"/>
      <c r="J384" s="126"/>
      <c r="K384" s="126"/>
      <c r="L384" s="126"/>
      <c r="M384" s="126"/>
      <c r="N384" s="126"/>
      <c r="O384" s="126"/>
      <c r="P384" s="126"/>
      <c r="Q384" s="126"/>
      <c r="R384" s="126"/>
      <c r="S384" s="126"/>
      <c r="T384" s="126"/>
      <c r="U384" s="126"/>
      <c r="V384" s="126"/>
      <c r="W384" s="126"/>
      <c r="X384" s="126"/>
      <c r="Y384" s="126"/>
      <c r="Z384" s="126"/>
    </row>
    <row r="385" spans="1:26" ht="18" customHeight="1">
      <c r="A385" s="104"/>
      <c r="B385" s="126"/>
      <c r="C385" s="126"/>
      <c r="D385" s="126"/>
      <c r="E385" s="126"/>
      <c r="F385" s="126"/>
      <c r="G385" s="126"/>
      <c r="H385" s="126"/>
      <c r="I385" s="126"/>
      <c r="J385" s="126"/>
      <c r="K385" s="126"/>
      <c r="L385" s="126"/>
      <c r="M385" s="126"/>
      <c r="N385" s="126"/>
      <c r="O385" s="126"/>
      <c r="P385" s="126"/>
      <c r="Q385" s="126"/>
      <c r="R385" s="126"/>
      <c r="S385" s="126"/>
      <c r="T385" s="126"/>
      <c r="U385" s="126"/>
      <c r="V385" s="126"/>
      <c r="W385" s="126"/>
      <c r="X385" s="126"/>
      <c r="Y385" s="126"/>
      <c r="Z385" s="126"/>
    </row>
    <row r="386" spans="1:26" ht="18" customHeight="1">
      <c r="A386" s="104"/>
      <c r="B386" s="126"/>
      <c r="C386" s="126"/>
      <c r="D386" s="126"/>
      <c r="E386" s="126"/>
      <c r="F386" s="126"/>
      <c r="G386" s="126"/>
      <c r="H386" s="126"/>
      <c r="I386" s="126"/>
      <c r="J386" s="126"/>
      <c r="K386" s="126"/>
      <c r="L386" s="126"/>
      <c r="M386" s="126"/>
      <c r="N386" s="126"/>
      <c r="O386" s="126"/>
      <c r="P386" s="126"/>
      <c r="Q386" s="126"/>
      <c r="R386" s="126"/>
      <c r="S386" s="126"/>
      <c r="T386" s="126"/>
      <c r="U386" s="126"/>
      <c r="V386" s="126"/>
      <c r="W386" s="126"/>
      <c r="X386" s="126"/>
      <c r="Y386" s="126"/>
      <c r="Z386" s="126"/>
    </row>
    <row r="387" spans="1:26" ht="18" customHeight="1">
      <c r="A387" s="104"/>
      <c r="B387" s="126"/>
      <c r="C387" s="126"/>
      <c r="D387" s="126"/>
      <c r="E387" s="126"/>
      <c r="F387" s="126"/>
      <c r="G387" s="126"/>
      <c r="H387" s="126"/>
      <c r="I387" s="126"/>
      <c r="J387" s="126"/>
      <c r="K387" s="126"/>
      <c r="L387" s="126"/>
      <c r="M387" s="126"/>
      <c r="N387" s="126"/>
      <c r="O387" s="126"/>
      <c r="P387" s="126"/>
      <c r="Q387" s="126"/>
      <c r="R387" s="126"/>
      <c r="S387" s="126"/>
      <c r="T387" s="126"/>
      <c r="U387" s="126"/>
      <c r="V387" s="126"/>
      <c r="W387" s="126"/>
      <c r="X387" s="126"/>
      <c r="Y387" s="126"/>
      <c r="Z387" s="126"/>
    </row>
    <row r="388" spans="1:26" ht="18" customHeight="1">
      <c r="A388" s="104"/>
      <c r="B388" s="126"/>
      <c r="C388" s="126"/>
      <c r="D388" s="126"/>
      <c r="E388" s="126"/>
      <c r="F388" s="126"/>
      <c r="G388" s="126"/>
      <c r="H388" s="126"/>
      <c r="I388" s="126"/>
      <c r="J388" s="126"/>
      <c r="K388" s="126"/>
      <c r="L388" s="126"/>
      <c r="M388" s="126"/>
      <c r="N388" s="126"/>
      <c r="O388" s="126"/>
      <c r="P388" s="126"/>
      <c r="Q388" s="126"/>
      <c r="R388" s="126"/>
      <c r="S388" s="126"/>
      <c r="T388" s="126"/>
      <c r="U388" s="126"/>
      <c r="V388" s="126"/>
      <c r="W388" s="126"/>
      <c r="X388" s="126"/>
      <c r="Y388" s="126"/>
      <c r="Z388" s="126"/>
    </row>
    <row r="389" spans="1:26" ht="18" customHeight="1">
      <c r="A389" s="104"/>
      <c r="B389" s="126"/>
      <c r="C389" s="126"/>
      <c r="D389" s="126"/>
      <c r="E389" s="126"/>
      <c r="F389" s="126"/>
      <c r="G389" s="126"/>
      <c r="H389" s="126"/>
      <c r="I389" s="126"/>
      <c r="J389" s="126"/>
      <c r="K389" s="126"/>
      <c r="L389" s="126"/>
      <c r="M389" s="126"/>
      <c r="N389" s="126"/>
      <c r="O389" s="126"/>
      <c r="P389" s="126"/>
      <c r="Q389" s="126"/>
      <c r="R389" s="126"/>
      <c r="S389" s="126"/>
      <c r="T389" s="126"/>
      <c r="U389" s="126"/>
      <c r="V389" s="126"/>
      <c r="W389" s="126"/>
      <c r="X389" s="126"/>
      <c r="Y389" s="126"/>
      <c r="Z389" s="126"/>
    </row>
    <row r="390" spans="1:26" ht="18" customHeight="1">
      <c r="A390" s="104"/>
      <c r="B390" s="126"/>
      <c r="C390" s="126"/>
      <c r="D390" s="126"/>
      <c r="E390" s="126"/>
      <c r="F390" s="126"/>
      <c r="G390" s="126"/>
      <c r="H390" s="126"/>
      <c r="I390" s="126"/>
      <c r="J390" s="126"/>
      <c r="K390" s="126"/>
      <c r="L390" s="126"/>
      <c r="M390" s="126"/>
      <c r="N390" s="126"/>
      <c r="O390" s="126"/>
      <c r="P390" s="126"/>
      <c r="Q390" s="126"/>
      <c r="R390" s="126"/>
      <c r="S390" s="126"/>
      <c r="T390" s="126"/>
      <c r="U390" s="126"/>
      <c r="V390" s="126"/>
      <c r="W390" s="126"/>
      <c r="X390" s="126"/>
      <c r="Y390" s="126"/>
      <c r="Z390" s="126"/>
    </row>
    <row r="391" spans="1:26" ht="18" customHeight="1">
      <c r="A391" s="104"/>
      <c r="B391" s="126"/>
      <c r="C391" s="126"/>
      <c r="D391" s="126"/>
      <c r="E391" s="126"/>
      <c r="F391" s="126"/>
      <c r="G391" s="126"/>
      <c r="H391" s="126"/>
      <c r="I391" s="126"/>
      <c r="J391" s="126"/>
      <c r="K391" s="126"/>
      <c r="L391" s="126"/>
      <c r="M391" s="126"/>
      <c r="N391" s="126"/>
      <c r="O391" s="126"/>
      <c r="P391" s="126"/>
      <c r="Q391" s="126"/>
      <c r="R391" s="126"/>
      <c r="S391" s="126"/>
      <c r="T391" s="126"/>
      <c r="U391" s="126"/>
      <c r="V391" s="126"/>
      <c r="W391" s="126"/>
      <c r="X391" s="126"/>
      <c r="Y391" s="126"/>
      <c r="Z391" s="126"/>
    </row>
    <row r="392" spans="1:26" ht="18" customHeight="1">
      <c r="A392" s="104"/>
      <c r="B392" s="126"/>
      <c r="C392" s="126"/>
      <c r="D392" s="126"/>
      <c r="E392" s="126"/>
      <c r="F392" s="126"/>
      <c r="G392" s="126"/>
      <c r="H392" s="126"/>
      <c r="I392" s="126"/>
      <c r="J392" s="126"/>
      <c r="K392" s="126"/>
      <c r="L392" s="126"/>
      <c r="M392" s="126"/>
      <c r="N392" s="126"/>
      <c r="O392" s="126"/>
      <c r="P392" s="126"/>
      <c r="Q392" s="126"/>
      <c r="R392" s="126"/>
      <c r="S392" s="126"/>
      <c r="T392" s="126"/>
      <c r="U392" s="126"/>
      <c r="V392" s="126"/>
      <c r="W392" s="126"/>
      <c r="X392" s="126"/>
      <c r="Y392" s="126"/>
      <c r="Z392" s="126"/>
    </row>
    <row r="393" spans="1:26" ht="18" customHeight="1">
      <c r="A393" s="104"/>
      <c r="B393" s="126"/>
      <c r="C393" s="126"/>
      <c r="D393" s="126"/>
      <c r="E393" s="126"/>
      <c r="F393" s="126"/>
      <c r="G393" s="126"/>
      <c r="H393" s="126"/>
      <c r="I393" s="126"/>
      <c r="J393" s="126"/>
      <c r="K393" s="126"/>
      <c r="L393" s="126"/>
      <c r="M393" s="126"/>
      <c r="N393" s="126"/>
      <c r="O393" s="126"/>
      <c r="P393" s="126"/>
      <c r="Q393" s="126"/>
      <c r="R393" s="126"/>
      <c r="S393" s="126"/>
      <c r="T393" s="126"/>
      <c r="U393" s="126"/>
      <c r="V393" s="126"/>
      <c r="W393" s="126"/>
      <c r="X393" s="126"/>
      <c r="Y393" s="126"/>
      <c r="Z393" s="126"/>
    </row>
    <row r="394" spans="1:26" ht="18" customHeight="1">
      <c r="A394" s="104"/>
      <c r="B394" s="126"/>
      <c r="C394" s="126"/>
      <c r="D394" s="126"/>
      <c r="E394" s="126"/>
      <c r="F394" s="126"/>
      <c r="G394" s="126"/>
      <c r="H394" s="126"/>
      <c r="I394" s="126"/>
      <c r="J394" s="126"/>
      <c r="K394" s="126"/>
      <c r="L394" s="126"/>
      <c r="M394" s="126"/>
      <c r="N394" s="126"/>
      <c r="O394" s="126"/>
      <c r="P394" s="126"/>
      <c r="Q394" s="126"/>
      <c r="R394" s="126"/>
      <c r="S394" s="126"/>
      <c r="T394" s="126"/>
      <c r="U394" s="126"/>
      <c r="V394" s="126"/>
      <c r="W394" s="126"/>
      <c r="X394" s="126"/>
      <c r="Y394" s="126"/>
      <c r="Z394" s="126"/>
    </row>
    <row r="395" spans="1:26" ht="18" customHeight="1">
      <c r="A395" s="104"/>
      <c r="B395" s="126"/>
      <c r="C395" s="126"/>
      <c r="D395" s="126"/>
      <c r="E395" s="126"/>
      <c r="F395" s="126"/>
      <c r="G395" s="126"/>
      <c r="H395" s="126"/>
      <c r="I395" s="126"/>
      <c r="J395" s="126"/>
      <c r="K395" s="126"/>
      <c r="L395" s="126"/>
      <c r="M395" s="126"/>
      <c r="N395" s="126"/>
      <c r="O395" s="126"/>
      <c r="P395" s="126"/>
      <c r="Q395" s="126"/>
      <c r="R395" s="126"/>
      <c r="S395" s="126"/>
      <c r="T395" s="126"/>
      <c r="U395" s="126"/>
      <c r="V395" s="126"/>
      <c r="W395" s="126"/>
      <c r="X395" s="126"/>
      <c r="Y395" s="126"/>
      <c r="Z395" s="126"/>
    </row>
    <row r="396" spans="1:26" ht="18" customHeight="1">
      <c r="A396" s="104"/>
      <c r="B396" s="126"/>
      <c r="C396" s="126"/>
      <c r="D396" s="126"/>
      <c r="E396" s="126"/>
      <c r="F396" s="126"/>
      <c r="G396" s="126"/>
      <c r="H396" s="126"/>
      <c r="I396" s="126"/>
      <c r="J396" s="126"/>
      <c r="K396" s="126"/>
      <c r="L396" s="126"/>
      <c r="M396" s="126"/>
      <c r="N396" s="126"/>
      <c r="O396" s="126"/>
      <c r="P396" s="126"/>
      <c r="Q396" s="126"/>
      <c r="R396" s="126"/>
      <c r="S396" s="126"/>
      <c r="T396" s="126"/>
      <c r="U396" s="126"/>
      <c r="V396" s="126"/>
      <c r="W396" s="126"/>
      <c r="X396" s="126"/>
      <c r="Y396" s="126"/>
      <c r="Z396" s="126"/>
    </row>
    <row r="397" spans="1:26" ht="18" customHeight="1">
      <c r="A397" s="104"/>
      <c r="B397" s="126"/>
      <c r="C397" s="126"/>
      <c r="D397" s="126"/>
      <c r="E397" s="126"/>
      <c r="F397" s="126"/>
      <c r="G397" s="126"/>
      <c r="H397" s="126"/>
      <c r="I397" s="126"/>
      <c r="J397" s="126"/>
      <c r="K397" s="126"/>
      <c r="L397" s="126"/>
      <c r="M397" s="126"/>
      <c r="N397" s="126"/>
      <c r="O397" s="126"/>
      <c r="P397" s="126"/>
      <c r="Q397" s="126"/>
      <c r="R397" s="126"/>
      <c r="S397" s="126"/>
      <c r="T397" s="126"/>
      <c r="U397" s="126"/>
      <c r="V397" s="126"/>
      <c r="W397" s="126"/>
      <c r="X397" s="126"/>
      <c r="Y397" s="126"/>
      <c r="Z397" s="126"/>
    </row>
    <row r="398" spans="1:26" ht="18" customHeight="1">
      <c r="A398" s="104"/>
      <c r="B398" s="126"/>
      <c r="C398" s="126"/>
      <c r="D398" s="126"/>
      <c r="E398" s="126"/>
      <c r="F398" s="126"/>
      <c r="G398" s="126"/>
      <c r="H398" s="126"/>
      <c r="I398" s="126"/>
      <c r="J398" s="126"/>
      <c r="K398" s="126"/>
      <c r="L398" s="126"/>
      <c r="M398" s="126"/>
      <c r="N398" s="126"/>
      <c r="O398" s="126"/>
      <c r="P398" s="126"/>
      <c r="Q398" s="126"/>
      <c r="R398" s="126"/>
      <c r="S398" s="126"/>
      <c r="T398" s="126"/>
      <c r="U398" s="126"/>
      <c r="V398" s="126"/>
      <c r="W398" s="126"/>
      <c r="X398" s="126"/>
      <c r="Y398" s="126"/>
      <c r="Z398" s="126"/>
    </row>
    <row r="399" spans="1:26" ht="18" customHeight="1">
      <c r="A399" s="104"/>
      <c r="B399" s="126"/>
      <c r="C399" s="126"/>
      <c r="D399" s="126"/>
      <c r="E399" s="126"/>
      <c r="F399" s="126"/>
      <c r="G399" s="126"/>
      <c r="H399" s="126"/>
      <c r="I399" s="126"/>
      <c r="J399" s="126"/>
      <c r="K399" s="126"/>
      <c r="L399" s="126"/>
      <c r="M399" s="126"/>
      <c r="N399" s="126"/>
      <c r="O399" s="126"/>
      <c r="P399" s="126"/>
      <c r="Q399" s="126"/>
      <c r="R399" s="126"/>
      <c r="S399" s="126"/>
      <c r="T399" s="126"/>
      <c r="U399" s="126"/>
      <c r="V399" s="126"/>
      <c r="W399" s="126"/>
      <c r="X399" s="126"/>
      <c r="Y399" s="126"/>
      <c r="Z399" s="126"/>
    </row>
    <row r="400" spans="1:26" ht="18" customHeight="1">
      <c r="A400" s="104"/>
      <c r="B400" s="126"/>
      <c r="C400" s="126"/>
      <c r="D400" s="126"/>
      <c r="E400" s="126"/>
      <c r="F400" s="126"/>
      <c r="G400" s="126"/>
      <c r="H400" s="126"/>
      <c r="I400" s="126"/>
      <c r="J400" s="126"/>
      <c r="K400" s="126"/>
      <c r="L400" s="126"/>
      <c r="M400" s="126"/>
      <c r="N400" s="126"/>
      <c r="O400" s="126"/>
      <c r="P400" s="126"/>
      <c r="Q400" s="126"/>
      <c r="R400" s="126"/>
      <c r="S400" s="126"/>
      <c r="T400" s="126"/>
      <c r="U400" s="126"/>
      <c r="V400" s="126"/>
      <c r="W400" s="126"/>
      <c r="X400" s="126"/>
      <c r="Y400" s="126"/>
      <c r="Z400" s="126"/>
    </row>
    <row r="401" spans="1:26" ht="18" customHeight="1">
      <c r="A401" s="104"/>
      <c r="B401" s="126"/>
      <c r="C401" s="126"/>
      <c r="D401" s="126"/>
      <c r="E401" s="126"/>
      <c r="F401" s="126"/>
      <c r="G401" s="126"/>
      <c r="H401" s="126"/>
      <c r="I401" s="126"/>
      <c r="J401" s="126"/>
      <c r="K401" s="126"/>
      <c r="L401" s="126"/>
      <c r="M401" s="126"/>
      <c r="N401" s="126"/>
      <c r="O401" s="126"/>
      <c r="P401" s="126"/>
      <c r="Q401" s="126"/>
      <c r="R401" s="126"/>
      <c r="S401" s="126"/>
      <c r="T401" s="126"/>
      <c r="U401" s="126"/>
      <c r="V401" s="126"/>
      <c r="W401" s="126"/>
      <c r="X401" s="126"/>
      <c r="Y401" s="126"/>
      <c r="Z401" s="126"/>
    </row>
    <row r="402" spans="1:26" ht="18" customHeight="1">
      <c r="A402" s="104"/>
      <c r="B402" s="126"/>
      <c r="C402" s="126"/>
      <c r="D402" s="126"/>
      <c r="E402" s="126"/>
      <c r="F402" s="126"/>
      <c r="G402" s="126"/>
      <c r="H402" s="126"/>
      <c r="I402" s="126"/>
      <c r="J402" s="126"/>
      <c r="K402" s="126"/>
      <c r="L402" s="126"/>
      <c r="M402" s="126"/>
      <c r="N402" s="126"/>
      <c r="O402" s="126"/>
      <c r="P402" s="126"/>
      <c r="Q402" s="126"/>
      <c r="R402" s="126"/>
      <c r="S402" s="126"/>
      <c r="T402" s="126"/>
      <c r="U402" s="126"/>
      <c r="V402" s="126"/>
      <c r="W402" s="126"/>
      <c r="X402" s="126"/>
      <c r="Y402" s="126"/>
      <c r="Z402" s="126"/>
    </row>
    <row r="403" spans="1:26" ht="18" customHeight="1">
      <c r="A403" s="104"/>
      <c r="B403" s="126"/>
      <c r="C403" s="126"/>
      <c r="D403" s="126"/>
      <c r="E403" s="126"/>
      <c r="F403" s="126"/>
      <c r="G403" s="126"/>
      <c r="H403" s="126"/>
      <c r="I403" s="126"/>
      <c r="J403" s="126"/>
      <c r="K403" s="126"/>
      <c r="L403" s="126"/>
      <c r="M403" s="126"/>
      <c r="N403" s="126"/>
      <c r="O403" s="126"/>
      <c r="P403" s="126"/>
      <c r="Q403" s="126"/>
      <c r="R403" s="126"/>
      <c r="S403" s="126"/>
      <c r="T403" s="126"/>
      <c r="U403" s="126"/>
      <c r="V403" s="126"/>
      <c r="W403" s="126"/>
      <c r="X403" s="126"/>
      <c r="Y403" s="126"/>
      <c r="Z403" s="126"/>
    </row>
    <row r="404" spans="1:26" ht="18" customHeight="1">
      <c r="A404" s="104"/>
      <c r="B404" s="126"/>
      <c r="C404" s="126"/>
      <c r="D404" s="126"/>
      <c r="E404" s="126"/>
      <c r="F404" s="126"/>
      <c r="G404" s="126"/>
      <c r="H404" s="126"/>
      <c r="I404" s="126"/>
      <c r="J404" s="126"/>
      <c r="K404" s="126"/>
      <c r="L404" s="126"/>
      <c r="M404" s="126"/>
      <c r="N404" s="126"/>
      <c r="O404" s="126"/>
      <c r="P404" s="126"/>
      <c r="Q404" s="126"/>
      <c r="R404" s="126"/>
      <c r="S404" s="126"/>
      <c r="T404" s="126"/>
      <c r="U404" s="126"/>
      <c r="V404" s="126"/>
      <c r="W404" s="126"/>
      <c r="X404" s="126"/>
      <c r="Y404" s="126"/>
      <c r="Z404" s="126"/>
    </row>
    <row r="405" spans="1:26" ht="18" customHeight="1">
      <c r="A405" s="104"/>
      <c r="B405" s="126"/>
      <c r="C405" s="126"/>
      <c r="D405" s="126"/>
      <c r="E405" s="126"/>
      <c r="F405" s="126"/>
      <c r="G405" s="126"/>
      <c r="H405" s="126"/>
      <c r="I405" s="126"/>
      <c r="J405" s="126"/>
      <c r="K405" s="126"/>
      <c r="L405" s="126"/>
      <c r="M405" s="126"/>
      <c r="N405" s="126"/>
      <c r="O405" s="126"/>
      <c r="P405" s="126"/>
      <c r="Q405" s="126"/>
      <c r="R405" s="126"/>
      <c r="S405" s="126"/>
      <c r="T405" s="126"/>
      <c r="U405" s="126"/>
      <c r="V405" s="126"/>
      <c r="W405" s="126"/>
      <c r="X405" s="126"/>
      <c r="Y405" s="126"/>
      <c r="Z405" s="126"/>
    </row>
    <row r="406" spans="1:26" ht="18" customHeight="1">
      <c r="A406" s="104"/>
      <c r="B406" s="126"/>
      <c r="C406" s="126"/>
      <c r="D406" s="126"/>
      <c r="E406" s="126"/>
      <c r="F406" s="126"/>
      <c r="G406" s="126"/>
      <c r="H406" s="126"/>
      <c r="I406" s="126"/>
      <c r="J406" s="126"/>
      <c r="K406" s="126"/>
      <c r="L406" s="126"/>
      <c r="M406" s="126"/>
      <c r="N406" s="126"/>
      <c r="O406" s="126"/>
      <c r="P406" s="126"/>
      <c r="Q406" s="126"/>
      <c r="R406" s="126"/>
      <c r="S406" s="126"/>
      <c r="T406" s="126"/>
      <c r="U406" s="126"/>
      <c r="V406" s="126"/>
      <c r="W406" s="126"/>
      <c r="X406" s="126"/>
      <c r="Y406" s="126"/>
      <c r="Z406" s="126"/>
    </row>
    <row r="407" spans="1:26" ht="18" customHeight="1">
      <c r="A407" s="104"/>
      <c r="B407" s="126"/>
      <c r="C407" s="126"/>
      <c r="D407" s="126"/>
      <c r="E407" s="126"/>
      <c r="F407" s="126"/>
      <c r="G407" s="126"/>
      <c r="H407" s="126"/>
      <c r="I407" s="126"/>
      <c r="J407" s="126"/>
      <c r="K407" s="126"/>
      <c r="L407" s="126"/>
      <c r="M407" s="126"/>
      <c r="N407" s="126"/>
      <c r="O407" s="126"/>
      <c r="P407" s="126"/>
      <c r="Q407" s="126"/>
      <c r="R407" s="126"/>
      <c r="S407" s="126"/>
      <c r="T407" s="126"/>
      <c r="U407" s="126"/>
      <c r="V407" s="126"/>
      <c r="W407" s="126"/>
      <c r="X407" s="126"/>
      <c r="Y407" s="126"/>
      <c r="Z407" s="126"/>
    </row>
    <row r="408" spans="1:26" ht="18" customHeight="1">
      <c r="A408" s="104"/>
      <c r="B408" s="126"/>
      <c r="C408" s="126"/>
      <c r="D408" s="126"/>
      <c r="E408" s="126"/>
      <c r="F408" s="126"/>
      <c r="G408" s="126"/>
      <c r="H408" s="126"/>
      <c r="I408" s="126"/>
      <c r="J408" s="126"/>
      <c r="K408" s="126"/>
      <c r="L408" s="126"/>
      <c r="M408" s="126"/>
      <c r="N408" s="126"/>
      <c r="O408" s="126"/>
      <c r="P408" s="126"/>
      <c r="Q408" s="126"/>
      <c r="R408" s="126"/>
      <c r="S408" s="126"/>
      <c r="T408" s="126"/>
      <c r="U408" s="126"/>
      <c r="V408" s="126"/>
      <c r="W408" s="126"/>
      <c r="X408" s="126"/>
      <c r="Y408" s="126"/>
      <c r="Z408" s="126"/>
    </row>
    <row r="409" spans="1:26" ht="18" customHeight="1">
      <c r="A409" s="104"/>
      <c r="B409" s="126"/>
      <c r="C409" s="126"/>
      <c r="D409" s="126"/>
      <c r="E409" s="126"/>
      <c r="F409" s="126"/>
      <c r="G409" s="126"/>
      <c r="H409" s="126"/>
      <c r="I409" s="126"/>
      <c r="J409" s="126"/>
      <c r="K409" s="126"/>
      <c r="L409" s="126"/>
      <c r="M409" s="126"/>
      <c r="N409" s="126"/>
      <c r="O409" s="126"/>
      <c r="P409" s="126"/>
      <c r="Q409" s="126"/>
      <c r="R409" s="126"/>
      <c r="S409" s="126"/>
      <c r="T409" s="126"/>
      <c r="U409" s="126"/>
      <c r="V409" s="126"/>
      <c r="W409" s="126"/>
      <c r="X409" s="126"/>
      <c r="Y409" s="126"/>
      <c r="Z409" s="126"/>
    </row>
    <row r="410" spans="1:26" ht="18" customHeight="1">
      <c r="A410" s="104"/>
      <c r="B410" s="126"/>
      <c r="C410" s="126"/>
      <c r="D410" s="126"/>
      <c r="E410" s="126"/>
      <c r="F410" s="126"/>
      <c r="G410" s="126"/>
      <c r="H410" s="126"/>
      <c r="I410" s="126"/>
      <c r="J410" s="126"/>
      <c r="K410" s="126"/>
      <c r="L410" s="126"/>
      <c r="M410" s="126"/>
      <c r="N410" s="126"/>
      <c r="O410" s="126"/>
      <c r="P410" s="126"/>
      <c r="Q410" s="126"/>
      <c r="R410" s="126"/>
      <c r="S410" s="126"/>
      <c r="T410" s="126"/>
      <c r="U410" s="126"/>
      <c r="V410" s="126"/>
      <c r="W410" s="126"/>
      <c r="X410" s="126"/>
      <c r="Y410" s="126"/>
      <c r="Z410" s="126"/>
    </row>
    <row r="411" spans="1:26" ht="18" customHeight="1">
      <c r="A411" s="104"/>
      <c r="B411" s="126"/>
      <c r="C411" s="126"/>
      <c r="D411" s="126"/>
      <c r="E411" s="126"/>
      <c r="F411" s="126"/>
      <c r="G411" s="126"/>
      <c r="H411" s="126"/>
      <c r="I411" s="126"/>
      <c r="J411" s="126"/>
      <c r="K411" s="126"/>
      <c r="L411" s="126"/>
      <c r="M411" s="126"/>
      <c r="N411" s="126"/>
      <c r="O411" s="126"/>
      <c r="P411" s="126"/>
      <c r="Q411" s="126"/>
      <c r="R411" s="126"/>
      <c r="S411" s="126"/>
      <c r="T411" s="126"/>
      <c r="U411" s="126"/>
      <c r="V411" s="126"/>
      <c r="W411" s="126"/>
      <c r="X411" s="126"/>
      <c r="Y411" s="126"/>
      <c r="Z411" s="126"/>
    </row>
    <row r="412" spans="1:26" ht="18" customHeight="1">
      <c r="A412" s="104"/>
      <c r="B412" s="126"/>
      <c r="C412" s="126"/>
      <c r="D412" s="126"/>
      <c r="E412" s="126"/>
      <c r="F412" s="126"/>
      <c r="G412" s="126"/>
      <c r="H412" s="126"/>
      <c r="I412" s="126"/>
      <c r="J412" s="126"/>
      <c r="K412" s="126"/>
      <c r="L412" s="126"/>
      <c r="M412" s="126"/>
      <c r="N412" s="126"/>
      <c r="O412" s="126"/>
      <c r="P412" s="126"/>
      <c r="Q412" s="126"/>
      <c r="R412" s="126"/>
      <c r="S412" s="126"/>
      <c r="T412" s="126"/>
      <c r="U412" s="126"/>
      <c r="V412" s="126"/>
      <c r="W412" s="126"/>
      <c r="X412" s="126"/>
      <c r="Y412" s="126"/>
      <c r="Z412" s="126"/>
    </row>
    <row r="413" spans="1:26" ht="18" customHeight="1">
      <c r="A413" s="104"/>
      <c r="B413" s="126"/>
      <c r="C413" s="126"/>
      <c r="D413" s="126"/>
      <c r="E413" s="126"/>
      <c r="F413" s="126"/>
      <c r="G413" s="126"/>
      <c r="H413" s="126"/>
      <c r="I413" s="126"/>
      <c r="J413" s="126"/>
      <c r="K413" s="126"/>
      <c r="L413" s="126"/>
      <c r="M413" s="126"/>
      <c r="N413" s="126"/>
      <c r="O413" s="126"/>
      <c r="P413" s="126"/>
      <c r="Q413" s="126"/>
      <c r="R413" s="126"/>
      <c r="S413" s="126"/>
      <c r="T413" s="126"/>
      <c r="U413" s="126"/>
      <c r="V413" s="126"/>
      <c r="W413" s="126"/>
      <c r="X413" s="126"/>
      <c r="Y413" s="126"/>
      <c r="Z413" s="126"/>
    </row>
    <row r="414" spans="1:26" ht="18" customHeight="1">
      <c r="A414" s="104"/>
      <c r="B414" s="126"/>
      <c r="C414" s="126"/>
      <c r="D414" s="126"/>
      <c r="E414" s="126"/>
      <c r="F414" s="126"/>
      <c r="G414" s="126"/>
      <c r="H414" s="126"/>
      <c r="I414" s="126"/>
      <c r="J414" s="126"/>
      <c r="K414" s="126"/>
      <c r="L414" s="126"/>
      <c r="M414" s="126"/>
      <c r="N414" s="126"/>
      <c r="O414" s="126"/>
      <c r="P414" s="126"/>
      <c r="Q414" s="126"/>
      <c r="R414" s="126"/>
      <c r="S414" s="126"/>
      <c r="T414" s="126"/>
      <c r="U414" s="126"/>
      <c r="V414" s="126"/>
      <c r="W414" s="126"/>
      <c r="X414" s="126"/>
      <c r="Y414" s="126"/>
      <c r="Z414" s="126"/>
    </row>
    <row r="415" spans="1:26" ht="18" customHeight="1">
      <c r="A415" s="104"/>
      <c r="B415" s="126"/>
      <c r="C415" s="126"/>
      <c r="D415" s="126"/>
      <c r="E415" s="126"/>
      <c r="F415" s="126"/>
      <c r="G415" s="126"/>
      <c r="H415" s="126"/>
      <c r="I415" s="126"/>
      <c r="J415" s="126"/>
      <c r="K415" s="126"/>
      <c r="L415" s="126"/>
      <c r="M415" s="126"/>
      <c r="N415" s="126"/>
      <c r="O415" s="126"/>
      <c r="P415" s="126"/>
      <c r="Q415" s="126"/>
      <c r="R415" s="126"/>
      <c r="S415" s="126"/>
      <c r="T415" s="126"/>
      <c r="U415" s="126"/>
      <c r="V415" s="126"/>
      <c r="W415" s="126"/>
      <c r="X415" s="126"/>
      <c r="Y415" s="126"/>
      <c r="Z415" s="126"/>
    </row>
    <row r="416" spans="1:26" ht="18" customHeight="1">
      <c r="A416" s="104"/>
      <c r="B416" s="126"/>
      <c r="C416" s="126"/>
      <c r="D416" s="126"/>
      <c r="E416" s="126"/>
      <c r="F416" s="126"/>
      <c r="G416" s="126"/>
      <c r="H416" s="126"/>
      <c r="I416" s="126"/>
      <c r="J416" s="126"/>
      <c r="K416" s="126"/>
      <c r="L416" s="126"/>
      <c r="M416" s="126"/>
      <c r="N416" s="126"/>
      <c r="O416" s="126"/>
      <c r="P416" s="126"/>
      <c r="Q416" s="126"/>
      <c r="R416" s="126"/>
      <c r="S416" s="126"/>
      <c r="T416" s="126"/>
      <c r="U416" s="126"/>
      <c r="V416" s="126"/>
      <c r="W416" s="126"/>
      <c r="X416" s="126"/>
      <c r="Y416" s="126"/>
      <c r="Z416" s="126"/>
    </row>
    <row r="417" spans="1:26" ht="18" customHeight="1">
      <c r="A417" s="104"/>
      <c r="B417" s="126"/>
      <c r="C417" s="126"/>
      <c r="D417" s="126"/>
      <c r="E417" s="126"/>
      <c r="F417" s="126"/>
      <c r="G417" s="126"/>
      <c r="H417" s="126"/>
      <c r="I417" s="126"/>
      <c r="J417" s="126"/>
      <c r="K417" s="126"/>
      <c r="L417" s="126"/>
      <c r="M417" s="126"/>
      <c r="N417" s="126"/>
      <c r="O417" s="126"/>
      <c r="P417" s="126"/>
      <c r="Q417" s="126"/>
      <c r="R417" s="126"/>
      <c r="S417" s="126"/>
      <c r="T417" s="126"/>
      <c r="U417" s="126"/>
      <c r="V417" s="126"/>
      <c r="W417" s="126"/>
      <c r="X417" s="126"/>
      <c r="Y417" s="126"/>
      <c r="Z417" s="126"/>
    </row>
    <row r="418" spans="1:26" ht="18" customHeight="1">
      <c r="A418" s="104"/>
      <c r="B418" s="126"/>
      <c r="C418" s="126"/>
      <c r="D418" s="126"/>
      <c r="E418" s="126"/>
      <c r="F418" s="126"/>
      <c r="G418" s="126"/>
      <c r="H418" s="126"/>
      <c r="I418" s="126"/>
      <c r="J418" s="126"/>
      <c r="K418" s="126"/>
      <c r="L418" s="126"/>
      <c r="M418" s="126"/>
      <c r="N418" s="126"/>
      <c r="O418" s="126"/>
      <c r="P418" s="126"/>
      <c r="Q418" s="126"/>
      <c r="R418" s="126"/>
      <c r="S418" s="126"/>
      <c r="T418" s="126"/>
      <c r="U418" s="126"/>
      <c r="V418" s="126"/>
      <c r="W418" s="126"/>
      <c r="X418" s="126"/>
      <c r="Y418" s="126"/>
      <c r="Z418" s="126"/>
    </row>
    <row r="419" spans="1:26" ht="18" customHeight="1">
      <c r="A419" s="104"/>
      <c r="B419" s="126"/>
      <c r="C419" s="126"/>
      <c r="D419" s="126"/>
      <c r="E419" s="126"/>
      <c r="F419" s="126"/>
      <c r="G419" s="126"/>
      <c r="H419" s="126"/>
      <c r="I419" s="126"/>
      <c r="J419" s="126"/>
      <c r="K419" s="126"/>
      <c r="L419" s="126"/>
      <c r="M419" s="126"/>
      <c r="N419" s="126"/>
      <c r="O419" s="126"/>
      <c r="P419" s="126"/>
      <c r="Q419" s="126"/>
      <c r="R419" s="126"/>
      <c r="S419" s="126"/>
      <c r="T419" s="126"/>
      <c r="U419" s="126"/>
      <c r="V419" s="126"/>
      <c r="W419" s="126"/>
      <c r="X419" s="126"/>
      <c r="Y419" s="126"/>
      <c r="Z419" s="126"/>
    </row>
    <row r="420" spans="1:26" ht="18" customHeight="1">
      <c r="A420" s="104"/>
      <c r="B420" s="126"/>
      <c r="C420" s="126"/>
      <c r="D420" s="126"/>
      <c r="E420" s="126"/>
      <c r="F420" s="126"/>
      <c r="G420" s="126"/>
      <c r="H420" s="126"/>
      <c r="I420" s="126"/>
      <c r="J420" s="126"/>
      <c r="K420" s="126"/>
      <c r="L420" s="126"/>
      <c r="M420" s="126"/>
      <c r="N420" s="126"/>
      <c r="O420" s="126"/>
      <c r="P420" s="126"/>
      <c r="Q420" s="126"/>
      <c r="R420" s="126"/>
      <c r="S420" s="126"/>
      <c r="T420" s="126"/>
      <c r="U420" s="126"/>
      <c r="V420" s="126"/>
      <c r="W420" s="126"/>
      <c r="X420" s="126"/>
      <c r="Y420" s="126"/>
      <c r="Z420" s="126"/>
    </row>
    <row r="421" spans="1:26" ht="18" customHeight="1">
      <c r="A421" s="104"/>
      <c r="B421" s="126"/>
      <c r="C421" s="126"/>
      <c r="D421" s="126"/>
      <c r="E421" s="126"/>
      <c r="F421" s="126"/>
      <c r="G421" s="126"/>
      <c r="H421" s="126"/>
      <c r="I421" s="126"/>
      <c r="J421" s="126"/>
      <c r="K421" s="126"/>
      <c r="L421" s="126"/>
      <c r="M421" s="126"/>
      <c r="N421" s="126"/>
      <c r="O421" s="126"/>
      <c r="P421" s="126"/>
      <c r="Q421" s="126"/>
      <c r="R421" s="126"/>
      <c r="S421" s="126"/>
      <c r="T421" s="126"/>
      <c r="U421" s="126"/>
      <c r="V421" s="126"/>
      <c r="W421" s="126"/>
      <c r="X421" s="126"/>
      <c r="Y421" s="126"/>
      <c r="Z421" s="126"/>
    </row>
    <row r="422" spans="1:26" ht="18" customHeight="1">
      <c r="A422" s="104"/>
      <c r="B422" s="126"/>
      <c r="C422" s="126"/>
      <c r="D422" s="126"/>
      <c r="E422" s="126"/>
      <c r="F422" s="126"/>
      <c r="G422" s="126"/>
      <c r="H422" s="126"/>
      <c r="I422" s="126"/>
      <c r="J422" s="126"/>
      <c r="K422" s="126"/>
      <c r="L422" s="126"/>
      <c r="M422" s="126"/>
      <c r="N422" s="126"/>
      <c r="O422" s="126"/>
      <c r="P422" s="126"/>
      <c r="Q422" s="126"/>
      <c r="R422" s="126"/>
      <c r="S422" s="126"/>
      <c r="T422" s="126"/>
      <c r="U422" s="126"/>
      <c r="V422" s="126"/>
      <c r="W422" s="126"/>
      <c r="X422" s="126"/>
      <c r="Y422" s="126"/>
      <c r="Z422" s="126"/>
    </row>
    <row r="423" spans="1:26" ht="18" customHeight="1">
      <c r="A423" s="104"/>
      <c r="B423" s="126"/>
      <c r="C423" s="126"/>
      <c r="D423" s="126"/>
      <c r="E423" s="126"/>
      <c r="F423" s="126"/>
      <c r="G423" s="126"/>
      <c r="H423" s="126"/>
      <c r="I423" s="126"/>
      <c r="J423" s="126"/>
      <c r="K423" s="126"/>
      <c r="L423" s="126"/>
      <c r="M423" s="126"/>
      <c r="N423" s="126"/>
      <c r="O423" s="126"/>
      <c r="P423" s="126"/>
      <c r="Q423" s="126"/>
      <c r="R423" s="126"/>
      <c r="S423" s="126"/>
      <c r="T423" s="126"/>
      <c r="U423" s="126"/>
      <c r="V423" s="126"/>
      <c r="W423" s="126"/>
      <c r="X423" s="126"/>
      <c r="Y423" s="126"/>
      <c r="Z423" s="126"/>
    </row>
    <row r="424" spans="1:26" ht="18" customHeight="1">
      <c r="A424" s="104"/>
      <c r="B424" s="126"/>
      <c r="C424" s="126"/>
      <c r="D424" s="126"/>
      <c r="E424" s="126"/>
      <c r="F424" s="126"/>
      <c r="G424" s="126"/>
      <c r="H424" s="126"/>
      <c r="I424" s="126"/>
      <c r="J424" s="126"/>
      <c r="K424" s="126"/>
      <c r="L424" s="126"/>
      <c r="M424" s="126"/>
      <c r="N424" s="126"/>
      <c r="O424" s="126"/>
      <c r="P424" s="126"/>
      <c r="Q424" s="126"/>
      <c r="R424" s="126"/>
      <c r="S424" s="126"/>
      <c r="T424" s="126"/>
      <c r="U424" s="126"/>
      <c r="V424" s="126"/>
      <c r="W424" s="126"/>
      <c r="X424" s="126"/>
      <c r="Y424" s="126"/>
      <c r="Z424" s="126"/>
    </row>
    <row r="425" spans="1:26" ht="18" customHeight="1">
      <c r="A425" s="104"/>
      <c r="B425" s="126"/>
      <c r="C425" s="126"/>
      <c r="D425" s="126"/>
      <c r="E425" s="126"/>
      <c r="F425" s="126"/>
      <c r="G425" s="126"/>
      <c r="H425" s="126"/>
      <c r="I425" s="126"/>
      <c r="J425" s="126"/>
      <c r="K425" s="126"/>
      <c r="L425" s="126"/>
      <c r="M425" s="126"/>
      <c r="N425" s="126"/>
      <c r="O425" s="126"/>
      <c r="P425" s="126"/>
      <c r="Q425" s="126"/>
      <c r="R425" s="126"/>
      <c r="S425" s="126"/>
      <c r="T425" s="126"/>
      <c r="U425" s="126"/>
      <c r="V425" s="126"/>
      <c r="W425" s="126"/>
      <c r="X425" s="126"/>
      <c r="Y425" s="126"/>
      <c r="Z425" s="126"/>
    </row>
    <row r="426" spans="1:26" ht="18" customHeight="1">
      <c r="A426" s="104"/>
      <c r="B426" s="126"/>
      <c r="C426" s="126"/>
      <c r="D426" s="126"/>
      <c r="E426" s="126"/>
      <c r="F426" s="126"/>
      <c r="G426" s="126"/>
      <c r="H426" s="126"/>
      <c r="I426" s="126"/>
      <c r="J426" s="126"/>
      <c r="K426" s="126"/>
      <c r="L426" s="126"/>
      <c r="M426" s="126"/>
      <c r="N426" s="126"/>
      <c r="O426" s="126"/>
      <c r="P426" s="126"/>
      <c r="Q426" s="126"/>
      <c r="R426" s="126"/>
      <c r="S426" s="126"/>
      <c r="T426" s="126"/>
      <c r="U426" s="126"/>
      <c r="V426" s="126"/>
      <c r="W426" s="126"/>
      <c r="X426" s="126"/>
      <c r="Y426" s="126"/>
      <c r="Z426" s="126"/>
    </row>
    <row r="427" spans="1:26" ht="18" customHeight="1">
      <c r="A427" s="104"/>
      <c r="B427" s="126"/>
      <c r="C427" s="126"/>
      <c r="D427" s="126"/>
      <c r="E427" s="126"/>
      <c r="F427" s="126"/>
      <c r="G427" s="126"/>
      <c r="H427" s="126"/>
      <c r="I427" s="126"/>
      <c r="J427" s="126"/>
      <c r="K427" s="126"/>
      <c r="L427" s="126"/>
      <c r="M427" s="126"/>
      <c r="N427" s="126"/>
      <c r="O427" s="126"/>
      <c r="P427" s="126"/>
      <c r="Q427" s="126"/>
      <c r="R427" s="126"/>
      <c r="S427" s="126"/>
      <c r="T427" s="126"/>
      <c r="U427" s="126"/>
      <c r="V427" s="126"/>
      <c r="W427" s="126"/>
      <c r="X427" s="126"/>
      <c r="Y427" s="126"/>
      <c r="Z427" s="126"/>
    </row>
    <row r="428" spans="1:26" ht="18" customHeight="1">
      <c r="A428" s="104"/>
      <c r="B428" s="126"/>
      <c r="C428" s="126"/>
      <c r="D428" s="126"/>
      <c r="E428" s="126"/>
      <c r="F428" s="126"/>
      <c r="G428" s="126"/>
      <c r="H428" s="126"/>
      <c r="I428" s="126"/>
      <c r="J428" s="126"/>
      <c r="K428" s="126"/>
      <c r="L428" s="126"/>
      <c r="M428" s="126"/>
      <c r="N428" s="126"/>
      <c r="O428" s="126"/>
      <c r="P428" s="126"/>
      <c r="Q428" s="126"/>
      <c r="R428" s="126"/>
      <c r="S428" s="126"/>
      <c r="T428" s="126"/>
      <c r="U428" s="126"/>
      <c r="V428" s="126"/>
      <c r="W428" s="126"/>
      <c r="X428" s="126"/>
      <c r="Y428" s="126"/>
      <c r="Z428" s="126"/>
    </row>
    <row r="429" spans="1:26" ht="18" customHeight="1">
      <c r="A429" s="104"/>
      <c r="B429" s="126"/>
      <c r="C429" s="126"/>
      <c r="D429" s="126"/>
      <c r="E429" s="126"/>
      <c r="F429" s="126"/>
      <c r="G429" s="126"/>
      <c r="H429" s="126"/>
      <c r="I429" s="126"/>
      <c r="J429" s="126"/>
      <c r="K429" s="126"/>
      <c r="L429" s="126"/>
      <c r="M429" s="126"/>
      <c r="N429" s="126"/>
      <c r="O429" s="126"/>
      <c r="P429" s="126"/>
      <c r="Q429" s="126"/>
      <c r="R429" s="126"/>
      <c r="S429" s="126"/>
      <c r="T429" s="126"/>
      <c r="U429" s="126"/>
      <c r="V429" s="126"/>
      <c r="W429" s="126"/>
      <c r="X429" s="126"/>
      <c r="Y429" s="126"/>
      <c r="Z429" s="126"/>
    </row>
    <row r="430" spans="1:26" ht="18" customHeight="1">
      <c r="A430" s="104"/>
      <c r="B430" s="126"/>
      <c r="C430" s="126"/>
      <c r="D430" s="126"/>
      <c r="E430" s="126"/>
      <c r="F430" s="126"/>
      <c r="G430" s="126"/>
      <c r="H430" s="126"/>
      <c r="I430" s="126"/>
      <c r="J430" s="126"/>
      <c r="K430" s="126"/>
      <c r="L430" s="126"/>
      <c r="M430" s="126"/>
      <c r="N430" s="126"/>
      <c r="O430" s="126"/>
      <c r="P430" s="126"/>
      <c r="Q430" s="126"/>
      <c r="R430" s="126"/>
      <c r="S430" s="126"/>
      <c r="T430" s="126"/>
      <c r="U430" s="126"/>
      <c r="V430" s="126"/>
      <c r="W430" s="126"/>
      <c r="X430" s="126"/>
      <c r="Y430" s="126"/>
      <c r="Z430" s="126"/>
    </row>
    <row r="431" spans="1:26" ht="18" customHeight="1">
      <c r="A431" s="104"/>
      <c r="B431" s="126"/>
      <c r="C431" s="126"/>
      <c r="D431" s="126"/>
      <c r="E431" s="126"/>
      <c r="F431" s="126"/>
      <c r="G431" s="126"/>
      <c r="H431" s="126"/>
      <c r="I431" s="126"/>
      <c r="J431" s="126"/>
      <c r="K431" s="126"/>
      <c r="L431" s="126"/>
      <c r="M431" s="126"/>
      <c r="N431" s="126"/>
      <c r="O431" s="126"/>
      <c r="P431" s="126"/>
      <c r="Q431" s="126"/>
      <c r="R431" s="126"/>
      <c r="S431" s="126"/>
      <c r="T431" s="126"/>
      <c r="U431" s="126"/>
      <c r="V431" s="126"/>
      <c r="W431" s="126"/>
      <c r="X431" s="126"/>
      <c r="Y431" s="126"/>
      <c r="Z431" s="126"/>
    </row>
    <row r="432" spans="1:26" ht="18" customHeight="1">
      <c r="A432" s="104"/>
      <c r="B432" s="126"/>
      <c r="C432" s="126"/>
      <c r="D432" s="126"/>
      <c r="E432" s="126"/>
      <c r="F432" s="126"/>
      <c r="G432" s="126"/>
      <c r="H432" s="126"/>
      <c r="I432" s="126"/>
      <c r="J432" s="126"/>
      <c r="K432" s="126"/>
      <c r="L432" s="126"/>
      <c r="M432" s="126"/>
      <c r="N432" s="126"/>
      <c r="O432" s="126"/>
      <c r="P432" s="126"/>
      <c r="Q432" s="126"/>
      <c r="R432" s="126"/>
      <c r="S432" s="126"/>
      <c r="T432" s="126"/>
      <c r="U432" s="126"/>
      <c r="V432" s="126"/>
      <c r="W432" s="126"/>
      <c r="X432" s="126"/>
      <c r="Y432" s="126"/>
      <c r="Z432" s="126"/>
    </row>
    <row r="433" spans="1:26" ht="18" customHeight="1">
      <c r="A433" s="104"/>
      <c r="B433" s="126"/>
      <c r="C433" s="126"/>
      <c r="D433" s="126"/>
      <c r="E433" s="126"/>
      <c r="F433" s="126"/>
      <c r="G433" s="126"/>
      <c r="H433" s="126"/>
      <c r="I433" s="126"/>
      <c r="J433" s="126"/>
      <c r="K433" s="126"/>
      <c r="L433" s="126"/>
      <c r="M433" s="126"/>
      <c r="N433" s="126"/>
      <c r="O433" s="126"/>
      <c r="P433" s="126"/>
      <c r="Q433" s="126"/>
      <c r="R433" s="126"/>
      <c r="S433" s="126"/>
      <c r="T433" s="126"/>
      <c r="U433" s="126"/>
      <c r="V433" s="126"/>
      <c r="W433" s="126"/>
      <c r="X433" s="126"/>
      <c r="Y433" s="126"/>
      <c r="Z433" s="126"/>
    </row>
    <row r="434" spans="1:26" ht="18" customHeight="1">
      <c r="A434" s="104"/>
      <c r="B434" s="126"/>
      <c r="C434" s="126"/>
      <c r="D434" s="126"/>
      <c r="E434" s="126"/>
      <c r="F434" s="126"/>
      <c r="G434" s="126"/>
      <c r="H434" s="126"/>
      <c r="I434" s="126"/>
      <c r="J434" s="126"/>
      <c r="K434" s="126"/>
      <c r="L434" s="126"/>
      <c r="M434" s="126"/>
      <c r="N434" s="126"/>
      <c r="O434" s="126"/>
      <c r="P434" s="126"/>
      <c r="Q434" s="126"/>
      <c r="R434" s="126"/>
      <c r="S434" s="126"/>
      <c r="T434" s="126"/>
      <c r="U434" s="126"/>
      <c r="V434" s="126"/>
      <c r="W434" s="126"/>
      <c r="X434" s="126"/>
      <c r="Y434" s="126"/>
      <c r="Z434" s="126"/>
    </row>
    <row r="435" spans="1:26" ht="18" customHeight="1">
      <c r="A435" s="104"/>
      <c r="B435" s="126"/>
      <c r="C435" s="126"/>
      <c r="D435" s="126"/>
      <c r="E435" s="126"/>
      <c r="F435" s="126"/>
      <c r="G435" s="126"/>
      <c r="H435" s="126"/>
      <c r="I435" s="126"/>
      <c r="J435" s="126"/>
      <c r="K435" s="126"/>
      <c r="L435" s="126"/>
      <c r="M435" s="126"/>
      <c r="N435" s="126"/>
      <c r="O435" s="126"/>
      <c r="P435" s="126"/>
      <c r="Q435" s="126"/>
      <c r="R435" s="126"/>
      <c r="S435" s="126"/>
      <c r="T435" s="126"/>
      <c r="U435" s="126"/>
      <c r="V435" s="126"/>
      <c r="W435" s="126"/>
      <c r="X435" s="126"/>
      <c r="Y435" s="126"/>
      <c r="Z435" s="126"/>
    </row>
    <row r="436" spans="1:26" ht="18" customHeight="1">
      <c r="A436" s="104"/>
      <c r="B436" s="126"/>
      <c r="C436" s="126"/>
      <c r="D436" s="126"/>
      <c r="E436" s="126"/>
      <c r="F436" s="126"/>
      <c r="G436" s="126"/>
      <c r="H436" s="126"/>
      <c r="I436" s="126"/>
      <c r="J436" s="126"/>
      <c r="K436" s="126"/>
      <c r="L436" s="126"/>
      <c r="M436" s="126"/>
      <c r="N436" s="126"/>
      <c r="O436" s="126"/>
      <c r="P436" s="126"/>
      <c r="Q436" s="126"/>
      <c r="R436" s="126"/>
      <c r="S436" s="126"/>
      <c r="T436" s="126"/>
      <c r="U436" s="126"/>
      <c r="V436" s="126"/>
      <c r="W436" s="126"/>
      <c r="X436" s="126"/>
      <c r="Y436" s="126"/>
      <c r="Z436" s="126"/>
    </row>
    <row r="437" spans="1:26" ht="18" customHeight="1">
      <c r="A437" s="104"/>
      <c r="B437" s="126"/>
      <c r="C437" s="126"/>
      <c r="D437" s="126"/>
      <c r="E437" s="126"/>
      <c r="F437" s="126"/>
      <c r="G437" s="126"/>
      <c r="H437" s="126"/>
      <c r="I437" s="126"/>
      <c r="J437" s="126"/>
      <c r="K437" s="126"/>
      <c r="L437" s="126"/>
      <c r="M437" s="126"/>
      <c r="N437" s="126"/>
      <c r="O437" s="126"/>
      <c r="P437" s="126"/>
      <c r="Q437" s="126"/>
      <c r="R437" s="126"/>
      <c r="S437" s="126"/>
      <c r="T437" s="126"/>
      <c r="U437" s="126"/>
      <c r="V437" s="126"/>
      <c r="W437" s="126"/>
      <c r="X437" s="126"/>
      <c r="Y437" s="126"/>
      <c r="Z437" s="126"/>
    </row>
    <row r="438" spans="1:26" ht="18" customHeight="1">
      <c r="A438" s="104"/>
      <c r="B438" s="126"/>
      <c r="C438" s="126"/>
      <c r="D438" s="126"/>
      <c r="E438" s="126"/>
      <c r="F438" s="126"/>
      <c r="G438" s="126"/>
      <c r="H438" s="126"/>
      <c r="I438" s="126"/>
      <c r="J438" s="126"/>
      <c r="K438" s="126"/>
      <c r="L438" s="126"/>
      <c r="M438" s="126"/>
      <c r="N438" s="126"/>
      <c r="O438" s="126"/>
      <c r="P438" s="126"/>
      <c r="Q438" s="126"/>
      <c r="R438" s="126"/>
      <c r="S438" s="126"/>
      <c r="T438" s="126"/>
      <c r="U438" s="126"/>
      <c r="V438" s="126"/>
      <c r="W438" s="126"/>
      <c r="X438" s="126"/>
      <c r="Y438" s="126"/>
      <c r="Z438" s="126"/>
    </row>
    <row r="439" spans="1:26" ht="18" customHeight="1">
      <c r="A439" s="104"/>
      <c r="B439" s="126"/>
      <c r="C439" s="126"/>
      <c r="D439" s="126"/>
      <c r="E439" s="126"/>
      <c r="F439" s="126"/>
      <c r="G439" s="126"/>
      <c r="H439" s="126"/>
      <c r="I439" s="126"/>
      <c r="J439" s="126"/>
      <c r="K439" s="126"/>
      <c r="L439" s="126"/>
      <c r="M439" s="126"/>
      <c r="N439" s="126"/>
      <c r="O439" s="126"/>
      <c r="P439" s="126"/>
      <c r="Q439" s="126"/>
      <c r="R439" s="126"/>
      <c r="S439" s="126"/>
      <c r="T439" s="126"/>
      <c r="U439" s="126"/>
      <c r="V439" s="126"/>
      <c r="W439" s="126"/>
      <c r="X439" s="126"/>
      <c r="Y439" s="126"/>
      <c r="Z439" s="126"/>
    </row>
    <row r="440" spans="1:26" ht="18" customHeight="1">
      <c r="A440" s="104"/>
      <c r="B440" s="126"/>
      <c r="C440" s="126"/>
      <c r="D440" s="126"/>
      <c r="E440" s="126"/>
      <c r="F440" s="126"/>
      <c r="G440" s="126"/>
      <c r="H440" s="126"/>
      <c r="I440" s="126"/>
      <c r="J440" s="126"/>
      <c r="K440" s="126"/>
      <c r="L440" s="126"/>
      <c r="M440" s="126"/>
      <c r="N440" s="126"/>
      <c r="O440" s="126"/>
      <c r="P440" s="126"/>
      <c r="Q440" s="126"/>
      <c r="R440" s="126"/>
      <c r="S440" s="126"/>
      <c r="T440" s="126"/>
      <c r="U440" s="126"/>
      <c r="V440" s="126"/>
      <c r="W440" s="126"/>
      <c r="X440" s="126"/>
      <c r="Y440" s="126"/>
      <c r="Z440" s="126"/>
    </row>
    <row r="441" spans="1:26" ht="18" customHeight="1">
      <c r="A441" s="104"/>
      <c r="B441" s="126"/>
      <c r="C441" s="126"/>
      <c r="D441" s="126"/>
      <c r="E441" s="126"/>
      <c r="F441" s="126"/>
      <c r="G441" s="126"/>
      <c r="H441" s="126"/>
      <c r="I441" s="126"/>
      <c r="J441" s="126"/>
      <c r="K441" s="126"/>
      <c r="L441" s="126"/>
      <c r="M441" s="126"/>
      <c r="N441" s="126"/>
      <c r="O441" s="126"/>
      <c r="P441" s="126"/>
      <c r="Q441" s="126"/>
      <c r="R441" s="126"/>
      <c r="S441" s="126"/>
      <c r="T441" s="126"/>
      <c r="U441" s="126"/>
      <c r="V441" s="126"/>
      <c r="W441" s="126"/>
      <c r="X441" s="126"/>
      <c r="Y441" s="126"/>
      <c r="Z441" s="126"/>
    </row>
    <row r="442" spans="1:26" ht="18" customHeight="1">
      <c r="A442" s="104"/>
      <c r="B442" s="126"/>
      <c r="C442" s="126"/>
      <c r="D442" s="126"/>
      <c r="E442" s="126"/>
      <c r="F442" s="126"/>
      <c r="G442" s="126"/>
      <c r="H442" s="126"/>
      <c r="I442" s="126"/>
      <c r="J442" s="126"/>
      <c r="K442" s="126"/>
      <c r="L442" s="126"/>
      <c r="M442" s="126"/>
      <c r="N442" s="126"/>
      <c r="O442" s="126"/>
      <c r="P442" s="126"/>
      <c r="Q442" s="126"/>
      <c r="R442" s="126"/>
      <c r="S442" s="126"/>
      <c r="T442" s="126"/>
      <c r="U442" s="126"/>
      <c r="V442" s="126"/>
      <c r="W442" s="126"/>
      <c r="X442" s="126"/>
      <c r="Y442" s="126"/>
      <c r="Z442" s="126"/>
    </row>
    <row r="443" spans="1:26" ht="18" customHeight="1">
      <c r="A443" s="104"/>
      <c r="B443" s="126"/>
      <c r="C443" s="126"/>
      <c r="D443" s="126"/>
      <c r="E443" s="126"/>
      <c r="F443" s="126"/>
      <c r="G443" s="126"/>
      <c r="H443" s="126"/>
      <c r="I443" s="126"/>
      <c r="J443" s="126"/>
      <c r="K443" s="126"/>
      <c r="L443" s="126"/>
      <c r="M443" s="126"/>
      <c r="N443" s="126"/>
      <c r="O443" s="126"/>
      <c r="P443" s="126"/>
      <c r="Q443" s="126"/>
      <c r="R443" s="126"/>
      <c r="S443" s="126"/>
      <c r="T443" s="126"/>
      <c r="U443" s="126"/>
      <c r="V443" s="126"/>
      <c r="W443" s="126"/>
      <c r="X443" s="126"/>
      <c r="Y443" s="126"/>
      <c r="Z443" s="126"/>
    </row>
    <row r="444" spans="1:26" ht="18" customHeight="1">
      <c r="A444" s="104"/>
      <c r="B444" s="126"/>
      <c r="C444" s="126"/>
      <c r="D444" s="126"/>
      <c r="E444" s="126"/>
      <c r="F444" s="126"/>
      <c r="G444" s="126"/>
      <c r="H444" s="126"/>
      <c r="I444" s="126"/>
      <c r="J444" s="126"/>
      <c r="K444" s="126"/>
      <c r="L444" s="126"/>
      <c r="M444" s="126"/>
      <c r="N444" s="126"/>
      <c r="O444" s="126"/>
      <c r="P444" s="126"/>
      <c r="Q444" s="126"/>
      <c r="R444" s="126"/>
      <c r="S444" s="126"/>
      <c r="T444" s="126"/>
      <c r="U444" s="126"/>
      <c r="V444" s="126"/>
      <c r="W444" s="126"/>
      <c r="X444" s="126"/>
      <c r="Y444" s="126"/>
      <c r="Z444" s="126"/>
    </row>
    <row r="445" spans="1:26" ht="18" customHeight="1">
      <c r="A445" s="104"/>
      <c r="B445" s="126"/>
      <c r="C445" s="126"/>
      <c r="D445" s="126"/>
      <c r="E445" s="126"/>
      <c r="F445" s="126"/>
      <c r="G445" s="126"/>
      <c r="H445" s="126"/>
      <c r="I445" s="126"/>
      <c r="J445" s="126"/>
      <c r="K445" s="126"/>
      <c r="L445" s="126"/>
      <c r="M445" s="126"/>
      <c r="N445" s="126"/>
      <c r="O445" s="126"/>
      <c r="P445" s="126"/>
      <c r="Q445" s="126"/>
      <c r="R445" s="126"/>
      <c r="S445" s="126"/>
      <c r="T445" s="126"/>
      <c r="U445" s="126"/>
      <c r="V445" s="126"/>
      <c r="W445" s="126"/>
      <c r="X445" s="126"/>
      <c r="Y445" s="126"/>
      <c r="Z445" s="126"/>
    </row>
    <row r="446" spans="1:26" ht="18" customHeight="1">
      <c r="A446" s="104"/>
      <c r="B446" s="126"/>
      <c r="C446" s="126"/>
      <c r="D446" s="126"/>
      <c r="E446" s="126"/>
      <c r="F446" s="126"/>
      <c r="G446" s="126"/>
      <c r="H446" s="126"/>
      <c r="I446" s="126"/>
      <c r="J446" s="126"/>
      <c r="K446" s="126"/>
      <c r="L446" s="126"/>
      <c r="M446" s="126"/>
      <c r="N446" s="126"/>
      <c r="O446" s="126"/>
      <c r="P446" s="126"/>
      <c r="Q446" s="126"/>
      <c r="R446" s="126"/>
      <c r="S446" s="126"/>
      <c r="T446" s="126"/>
      <c r="U446" s="126"/>
      <c r="V446" s="126"/>
      <c r="W446" s="126"/>
      <c r="X446" s="126"/>
      <c r="Y446" s="126"/>
      <c r="Z446" s="126"/>
    </row>
    <row r="447" spans="1:26" ht="18" customHeight="1">
      <c r="A447" s="104"/>
      <c r="B447" s="126"/>
      <c r="C447" s="126"/>
      <c r="D447" s="126"/>
      <c r="E447" s="126"/>
      <c r="F447" s="126"/>
      <c r="G447" s="126"/>
      <c r="H447" s="126"/>
      <c r="I447" s="126"/>
      <c r="J447" s="126"/>
      <c r="K447" s="126"/>
      <c r="L447" s="126"/>
      <c r="M447" s="126"/>
      <c r="N447" s="126"/>
      <c r="O447" s="126"/>
      <c r="P447" s="126"/>
      <c r="Q447" s="126"/>
      <c r="R447" s="126"/>
      <c r="S447" s="126"/>
      <c r="T447" s="126"/>
      <c r="U447" s="126"/>
      <c r="V447" s="126"/>
      <c r="W447" s="126"/>
      <c r="X447" s="126"/>
      <c r="Y447" s="126"/>
      <c r="Z447" s="126"/>
    </row>
    <row r="448" spans="1:26" ht="18" customHeight="1">
      <c r="A448" s="104"/>
      <c r="B448" s="126"/>
      <c r="C448" s="126"/>
      <c r="D448" s="126"/>
      <c r="E448" s="126"/>
      <c r="F448" s="126"/>
      <c r="G448" s="126"/>
      <c r="H448" s="126"/>
      <c r="I448" s="126"/>
      <c r="J448" s="126"/>
      <c r="K448" s="126"/>
      <c r="L448" s="126"/>
      <c r="M448" s="126"/>
      <c r="N448" s="126"/>
      <c r="O448" s="126"/>
      <c r="P448" s="126"/>
      <c r="Q448" s="126"/>
      <c r="R448" s="126"/>
      <c r="S448" s="126"/>
      <c r="T448" s="126"/>
      <c r="U448" s="126"/>
      <c r="V448" s="126"/>
      <c r="W448" s="126"/>
      <c r="X448" s="126"/>
      <c r="Y448" s="126"/>
      <c r="Z448" s="126"/>
    </row>
    <row r="449" spans="1:26" ht="18" customHeight="1">
      <c r="A449" s="104"/>
      <c r="B449" s="126"/>
      <c r="C449" s="126"/>
      <c r="D449" s="126"/>
      <c r="E449" s="126"/>
      <c r="F449" s="126"/>
      <c r="G449" s="126"/>
      <c r="H449" s="126"/>
      <c r="I449" s="126"/>
      <c r="J449" s="126"/>
      <c r="K449" s="126"/>
      <c r="L449" s="126"/>
      <c r="M449" s="126"/>
      <c r="N449" s="126"/>
      <c r="O449" s="126"/>
      <c r="P449" s="126"/>
      <c r="Q449" s="126"/>
      <c r="R449" s="126"/>
      <c r="S449" s="126"/>
      <c r="T449" s="126"/>
      <c r="U449" s="126"/>
      <c r="V449" s="126"/>
      <c r="W449" s="126"/>
      <c r="X449" s="126"/>
      <c r="Y449" s="126"/>
      <c r="Z449" s="126"/>
    </row>
    <row r="450" spans="1:26" ht="18" customHeight="1">
      <c r="A450" s="104"/>
      <c r="B450" s="126"/>
      <c r="C450" s="126"/>
      <c r="D450" s="126"/>
      <c r="E450" s="126"/>
      <c r="F450" s="126"/>
      <c r="G450" s="126"/>
      <c r="H450" s="126"/>
      <c r="I450" s="126"/>
      <c r="J450" s="126"/>
      <c r="K450" s="126"/>
      <c r="L450" s="126"/>
      <c r="M450" s="126"/>
      <c r="N450" s="126"/>
      <c r="O450" s="126"/>
      <c r="P450" s="126"/>
      <c r="Q450" s="126"/>
      <c r="R450" s="126"/>
      <c r="S450" s="126"/>
      <c r="T450" s="126"/>
      <c r="U450" s="126"/>
      <c r="V450" s="126"/>
      <c r="W450" s="126"/>
      <c r="X450" s="126"/>
      <c r="Y450" s="126"/>
      <c r="Z450" s="126"/>
    </row>
    <row r="451" spans="1:26" ht="18" customHeight="1">
      <c r="A451" s="104"/>
      <c r="B451" s="126"/>
      <c r="C451" s="126"/>
      <c r="D451" s="126"/>
      <c r="E451" s="126"/>
      <c r="F451" s="126"/>
      <c r="G451" s="126"/>
      <c r="H451" s="126"/>
      <c r="I451" s="126"/>
      <c r="J451" s="126"/>
      <c r="K451" s="126"/>
      <c r="L451" s="126"/>
      <c r="M451" s="126"/>
      <c r="N451" s="126"/>
      <c r="O451" s="126"/>
      <c r="P451" s="126"/>
      <c r="Q451" s="126"/>
      <c r="R451" s="126"/>
      <c r="S451" s="126"/>
      <c r="T451" s="126"/>
      <c r="U451" s="126"/>
      <c r="V451" s="126"/>
      <c r="W451" s="126"/>
      <c r="X451" s="126"/>
      <c r="Y451" s="126"/>
      <c r="Z451" s="126"/>
    </row>
    <row r="452" spans="1:26" ht="18" customHeight="1">
      <c r="A452" s="104"/>
      <c r="B452" s="126"/>
      <c r="C452" s="126"/>
      <c r="D452" s="126"/>
      <c r="E452" s="126"/>
      <c r="F452" s="126"/>
      <c r="G452" s="126"/>
      <c r="H452" s="126"/>
      <c r="I452" s="126"/>
      <c r="J452" s="126"/>
      <c r="K452" s="126"/>
      <c r="L452" s="126"/>
      <c r="M452" s="126"/>
      <c r="N452" s="126"/>
      <c r="O452" s="126"/>
      <c r="P452" s="126"/>
      <c r="Q452" s="126"/>
      <c r="R452" s="126"/>
      <c r="S452" s="126"/>
      <c r="T452" s="126"/>
      <c r="U452" s="126"/>
      <c r="V452" s="126"/>
      <c r="W452" s="126"/>
      <c r="X452" s="126"/>
      <c r="Y452" s="126"/>
      <c r="Z452" s="126"/>
    </row>
    <row r="453" spans="1:26" ht="18" customHeight="1">
      <c r="A453" s="104"/>
      <c r="B453" s="126"/>
      <c r="C453" s="126"/>
      <c r="D453" s="126"/>
      <c r="E453" s="126"/>
      <c r="F453" s="126"/>
      <c r="G453" s="126"/>
      <c r="H453" s="126"/>
      <c r="I453" s="126"/>
      <c r="J453" s="126"/>
      <c r="K453" s="126"/>
      <c r="L453" s="126"/>
      <c r="M453" s="126"/>
      <c r="N453" s="126"/>
      <c r="O453" s="126"/>
      <c r="P453" s="126"/>
      <c r="Q453" s="126"/>
      <c r="R453" s="126"/>
      <c r="S453" s="126"/>
      <c r="T453" s="126"/>
      <c r="U453" s="126"/>
      <c r="V453" s="126"/>
      <c r="W453" s="126"/>
      <c r="X453" s="126"/>
      <c r="Y453" s="126"/>
      <c r="Z453" s="126"/>
    </row>
    <row r="454" spans="1:26" ht="18" customHeight="1">
      <c r="A454" s="104"/>
      <c r="B454" s="126"/>
      <c r="C454" s="126"/>
      <c r="D454" s="126"/>
      <c r="E454" s="126"/>
      <c r="F454" s="126"/>
      <c r="G454" s="126"/>
      <c r="H454" s="126"/>
      <c r="I454" s="126"/>
      <c r="J454" s="126"/>
      <c r="K454" s="126"/>
      <c r="L454" s="126"/>
      <c r="M454" s="126"/>
      <c r="N454" s="126"/>
      <c r="O454" s="126"/>
      <c r="P454" s="126"/>
      <c r="Q454" s="126"/>
      <c r="R454" s="126"/>
      <c r="S454" s="126"/>
      <c r="T454" s="126"/>
      <c r="U454" s="126"/>
      <c r="V454" s="126"/>
      <c r="W454" s="126"/>
      <c r="X454" s="126"/>
      <c r="Y454" s="126"/>
      <c r="Z454" s="126"/>
    </row>
    <row r="455" spans="1:26" ht="18" customHeight="1">
      <c r="A455" s="104"/>
      <c r="B455" s="126"/>
      <c r="C455" s="126"/>
      <c r="D455" s="126"/>
      <c r="E455" s="126"/>
      <c r="F455" s="126"/>
      <c r="G455" s="126"/>
      <c r="H455" s="126"/>
      <c r="I455" s="126"/>
      <c r="J455" s="126"/>
      <c r="K455" s="126"/>
      <c r="L455" s="126"/>
      <c r="M455" s="126"/>
      <c r="N455" s="126"/>
      <c r="O455" s="126"/>
      <c r="P455" s="126"/>
      <c r="Q455" s="126"/>
      <c r="R455" s="126"/>
      <c r="S455" s="126"/>
      <c r="T455" s="126"/>
      <c r="U455" s="126"/>
      <c r="V455" s="126"/>
      <c r="W455" s="126"/>
      <c r="X455" s="126"/>
      <c r="Y455" s="126"/>
      <c r="Z455" s="126"/>
    </row>
    <row r="456" spans="1:26" ht="18" customHeight="1">
      <c r="A456" s="104"/>
      <c r="B456" s="126"/>
      <c r="C456" s="126"/>
      <c r="D456" s="126"/>
      <c r="E456" s="126"/>
      <c r="F456" s="126"/>
      <c r="G456" s="126"/>
      <c r="H456" s="126"/>
      <c r="I456" s="126"/>
      <c r="J456" s="126"/>
      <c r="K456" s="126"/>
      <c r="L456" s="126"/>
      <c r="M456" s="126"/>
      <c r="N456" s="126"/>
      <c r="O456" s="126"/>
      <c r="P456" s="126"/>
      <c r="Q456" s="126"/>
      <c r="R456" s="126"/>
      <c r="S456" s="126"/>
      <c r="T456" s="126"/>
      <c r="U456" s="126"/>
      <c r="V456" s="126"/>
      <c r="W456" s="126"/>
      <c r="X456" s="126"/>
      <c r="Y456" s="126"/>
      <c r="Z456" s="126"/>
    </row>
    <row r="457" spans="1:26" ht="18" customHeight="1">
      <c r="A457" s="104"/>
      <c r="B457" s="126"/>
      <c r="C457" s="126"/>
      <c r="D457" s="126"/>
      <c r="E457" s="126"/>
      <c r="F457" s="126"/>
      <c r="G457" s="126"/>
      <c r="H457" s="126"/>
      <c r="I457" s="126"/>
      <c r="J457" s="126"/>
      <c r="K457" s="126"/>
      <c r="L457" s="126"/>
      <c r="M457" s="126"/>
      <c r="N457" s="126"/>
      <c r="O457" s="126"/>
      <c r="P457" s="126"/>
      <c r="Q457" s="126"/>
      <c r="R457" s="126"/>
      <c r="S457" s="126"/>
      <c r="T457" s="126"/>
      <c r="U457" s="126"/>
      <c r="V457" s="126"/>
      <c r="W457" s="126"/>
      <c r="X457" s="126"/>
      <c r="Y457" s="126"/>
      <c r="Z457" s="126"/>
    </row>
    <row r="458" spans="1:26" ht="18" customHeight="1">
      <c r="A458" s="104"/>
      <c r="B458" s="126"/>
      <c r="C458" s="126"/>
      <c r="D458" s="126"/>
      <c r="E458" s="126"/>
      <c r="F458" s="126"/>
      <c r="G458" s="126"/>
      <c r="H458" s="126"/>
      <c r="I458" s="126"/>
      <c r="J458" s="126"/>
      <c r="K458" s="126"/>
      <c r="L458" s="126"/>
      <c r="M458" s="126"/>
      <c r="N458" s="126"/>
      <c r="O458" s="126"/>
      <c r="P458" s="126"/>
      <c r="Q458" s="126"/>
      <c r="R458" s="126"/>
      <c r="S458" s="126"/>
      <c r="T458" s="126"/>
      <c r="U458" s="126"/>
      <c r="V458" s="126"/>
      <c r="W458" s="126"/>
      <c r="X458" s="126"/>
      <c r="Y458" s="126"/>
      <c r="Z458" s="126"/>
    </row>
    <row r="459" spans="1:26" ht="18" customHeight="1">
      <c r="A459" s="104"/>
      <c r="B459" s="126"/>
      <c r="C459" s="126"/>
      <c r="D459" s="126"/>
      <c r="E459" s="126"/>
      <c r="F459" s="126"/>
      <c r="G459" s="126"/>
      <c r="H459" s="126"/>
      <c r="I459" s="126"/>
      <c r="J459" s="126"/>
      <c r="K459" s="126"/>
      <c r="L459" s="126"/>
      <c r="M459" s="126"/>
      <c r="N459" s="126"/>
      <c r="O459" s="126"/>
      <c r="P459" s="126"/>
      <c r="Q459" s="126"/>
      <c r="R459" s="126"/>
      <c r="S459" s="126"/>
      <c r="T459" s="126"/>
      <c r="U459" s="126"/>
      <c r="V459" s="126"/>
      <c r="W459" s="126"/>
      <c r="X459" s="126"/>
      <c r="Y459" s="126"/>
      <c r="Z459" s="126"/>
    </row>
    <row r="460" spans="1:26" ht="18" customHeight="1">
      <c r="A460" s="104"/>
      <c r="B460" s="126"/>
      <c r="C460" s="126"/>
      <c r="D460" s="126"/>
      <c r="E460" s="126"/>
      <c r="F460" s="126"/>
      <c r="G460" s="126"/>
      <c r="H460" s="126"/>
      <c r="I460" s="126"/>
      <c r="J460" s="126"/>
      <c r="K460" s="126"/>
      <c r="L460" s="126"/>
      <c r="M460" s="126"/>
      <c r="N460" s="126"/>
      <c r="O460" s="126"/>
      <c r="P460" s="126"/>
      <c r="Q460" s="126"/>
      <c r="R460" s="126"/>
      <c r="S460" s="126"/>
      <c r="T460" s="126"/>
      <c r="U460" s="126"/>
      <c r="V460" s="126"/>
      <c r="W460" s="126"/>
      <c r="X460" s="126"/>
      <c r="Y460" s="126"/>
      <c r="Z460" s="126"/>
    </row>
    <row r="461" spans="1:26" ht="18" customHeight="1">
      <c r="A461" s="104"/>
      <c r="B461" s="126"/>
      <c r="C461" s="126"/>
      <c r="D461" s="126"/>
      <c r="E461" s="126"/>
      <c r="F461" s="126"/>
      <c r="G461" s="126"/>
      <c r="H461" s="126"/>
      <c r="I461" s="126"/>
      <c r="J461" s="126"/>
      <c r="K461" s="126"/>
      <c r="L461" s="126"/>
      <c r="M461" s="126"/>
      <c r="N461" s="126"/>
      <c r="O461" s="126"/>
      <c r="P461" s="126"/>
      <c r="Q461" s="126"/>
      <c r="R461" s="126"/>
      <c r="S461" s="126"/>
      <c r="T461" s="126"/>
      <c r="U461" s="126"/>
      <c r="V461" s="126"/>
      <c r="W461" s="126"/>
      <c r="X461" s="126"/>
      <c r="Y461" s="126"/>
      <c r="Z461" s="126"/>
    </row>
    <row r="462" spans="1:26" ht="18" customHeight="1">
      <c r="A462" s="104"/>
      <c r="B462" s="126"/>
      <c r="C462" s="126"/>
      <c r="D462" s="126"/>
      <c r="E462" s="126"/>
      <c r="F462" s="126"/>
      <c r="G462" s="126"/>
      <c r="H462" s="126"/>
      <c r="I462" s="126"/>
      <c r="J462" s="126"/>
      <c r="K462" s="126"/>
      <c r="L462" s="126"/>
      <c r="M462" s="126"/>
      <c r="N462" s="126"/>
      <c r="O462" s="126"/>
      <c r="P462" s="126"/>
      <c r="Q462" s="126"/>
      <c r="R462" s="126"/>
      <c r="S462" s="126"/>
      <c r="T462" s="126"/>
      <c r="U462" s="126"/>
      <c r="V462" s="126"/>
      <c r="W462" s="126"/>
      <c r="X462" s="126"/>
      <c r="Y462" s="126"/>
      <c r="Z462" s="126"/>
    </row>
    <row r="463" spans="1:26" ht="18" customHeight="1">
      <c r="A463" s="104"/>
      <c r="B463" s="126"/>
      <c r="C463" s="126"/>
      <c r="D463" s="126"/>
      <c r="E463" s="126"/>
      <c r="F463" s="126"/>
      <c r="G463" s="126"/>
      <c r="H463" s="126"/>
      <c r="I463" s="126"/>
      <c r="J463" s="126"/>
      <c r="K463" s="126"/>
      <c r="L463" s="126"/>
      <c r="M463" s="126"/>
      <c r="N463" s="126"/>
      <c r="O463" s="126"/>
      <c r="P463" s="126"/>
      <c r="Q463" s="126"/>
      <c r="R463" s="126"/>
      <c r="S463" s="126"/>
      <c r="T463" s="126"/>
      <c r="U463" s="126"/>
      <c r="V463" s="126"/>
      <c r="W463" s="126"/>
      <c r="X463" s="126"/>
      <c r="Y463" s="126"/>
      <c r="Z463" s="126"/>
    </row>
    <row r="464" spans="1:26" ht="18" customHeight="1">
      <c r="A464" s="104"/>
      <c r="B464" s="126"/>
      <c r="C464" s="126"/>
      <c r="D464" s="126"/>
      <c r="E464" s="126"/>
      <c r="F464" s="126"/>
      <c r="G464" s="126"/>
      <c r="H464" s="126"/>
      <c r="I464" s="126"/>
      <c r="J464" s="126"/>
      <c r="K464" s="126"/>
      <c r="L464" s="126"/>
      <c r="M464" s="126"/>
      <c r="N464" s="126"/>
      <c r="O464" s="126"/>
      <c r="P464" s="126"/>
      <c r="Q464" s="126"/>
      <c r="R464" s="126"/>
      <c r="S464" s="126"/>
      <c r="T464" s="126"/>
      <c r="U464" s="126"/>
      <c r="V464" s="126"/>
      <c r="W464" s="126"/>
      <c r="X464" s="126"/>
      <c r="Y464" s="126"/>
      <c r="Z464" s="126"/>
    </row>
    <row r="465" spans="1:26" ht="18" customHeight="1">
      <c r="A465" s="104"/>
      <c r="B465" s="126"/>
      <c r="C465" s="126"/>
      <c r="D465" s="126"/>
      <c r="E465" s="126"/>
      <c r="F465" s="126"/>
      <c r="G465" s="126"/>
      <c r="H465" s="126"/>
      <c r="I465" s="126"/>
      <c r="J465" s="126"/>
      <c r="K465" s="126"/>
      <c r="L465" s="126"/>
      <c r="M465" s="126"/>
      <c r="N465" s="126"/>
      <c r="O465" s="126"/>
      <c r="P465" s="126"/>
      <c r="Q465" s="126"/>
      <c r="R465" s="126"/>
      <c r="S465" s="126"/>
      <c r="T465" s="126"/>
      <c r="U465" s="126"/>
      <c r="V465" s="126"/>
      <c r="W465" s="126"/>
      <c r="X465" s="126"/>
      <c r="Y465" s="126"/>
      <c r="Z465" s="126"/>
    </row>
    <row r="466" spans="1:26" ht="18" customHeight="1">
      <c r="A466" s="104"/>
      <c r="B466" s="126"/>
      <c r="C466" s="126"/>
      <c r="D466" s="126"/>
      <c r="E466" s="126"/>
      <c r="F466" s="126"/>
      <c r="G466" s="126"/>
      <c r="H466" s="126"/>
      <c r="I466" s="126"/>
      <c r="J466" s="126"/>
      <c r="K466" s="126"/>
      <c r="L466" s="126"/>
      <c r="M466" s="126"/>
      <c r="N466" s="126"/>
      <c r="O466" s="126"/>
      <c r="P466" s="126"/>
      <c r="Q466" s="126"/>
      <c r="R466" s="126"/>
      <c r="S466" s="126"/>
      <c r="T466" s="126"/>
      <c r="U466" s="126"/>
      <c r="V466" s="126"/>
      <c r="W466" s="126"/>
      <c r="X466" s="126"/>
      <c r="Y466" s="126"/>
      <c r="Z466" s="126"/>
    </row>
    <row r="467" spans="1:26" ht="18" customHeight="1">
      <c r="A467" s="104"/>
      <c r="B467" s="126"/>
      <c r="C467" s="126"/>
      <c r="D467" s="126"/>
      <c r="E467" s="126"/>
      <c r="F467" s="126"/>
      <c r="G467" s="126"/>
      <c r="H467" s="126"/>
      <c r="I467" s="126"/>
      <c r="J467" s="126"/>
      <c r="K467" s="126"/>
      <c r="L467" s="126"/>
      <c r="M467" s="126"/>
      <c r="N467" s="126"/>
      <c r="O467" s="126"/>
      <c r="P467" s="126"/>
      <c r="Q467" s="126"/>
      <c r="R467" s="126"/>
      <c r="S467" s="126"/>
      <c r="T467" s="126"/>
      <c r="U467" s="126"/>
      <c r="V467" s="126"/>
      <c r="W467" s="126"/>
      <c r="X467" s="126"/>
      <c r="Y467" s="126"/>
      <c r="Z467" s="126"/>
    </row>
    <row r="468" spans="1:26" ht="18" customHeight="1">
      <c r="A468" s="104"/>
      <c r="B468" s="126"/>
      <c r="C468" s="126"/>
      <c r="D468" s="126"/>
      <c r="E468" s="126"/>
      <c r="F468" s="126"/>
      <c r="G468" s="126"/>
      <c r="H468" s="126"/>
      <c r="I468" s="126"/>
      <c r="J468" s="126"/>
      <c r="K468" s="126"/>
      <c r="L468" s="126"/>
      <c r="M468" s="126"/>
      <c r="N468" s="126"/>
      <c r="O468" s="126"/>
      <c r="P468" s="126"/>
      <c r="Q468" s="126"/>
      <c r="R468" s="126"/>
      <c r="S468" s="126"/>
      <c r="T468" s="126"/>
      <c r="U468" s="126"/>
      <c r="V468" s="126"/>
      <c r="W468" s="126"/>
      <c r="X468" s="126"/>
      <c r="Y468" s="126"/>
      <c r="Z468" s="126"/>
    </row>
    <row r="469" spans="1:26" ht="18" customHeight="1">
      <c r="A469" s="104"/>
      <c r="B469" s="126"/>
      <c r="C469" s="126"/>
      <c r="D469" s="126"/>
      <c r="E469" s="126"/>
      <c r="F469" s="126"/>
      <c r="G469" s="126"/>
      <c r="H469" s="126"/>
      <c r="I469" s="126"/>
      <c r="J469" s="126"/>
      <c r="K469" s="126"/>
      <c r="L469" s="126"/>
      <c r="M469" s="126"/>
      <c r="N469" s="126"/>
      <c r="O469" s="126"/>
      <c r="P469" s="126"/>
      <c r="Q469" s="126"/>
      <c r="R469" s="126"/>
      <c r="S469" s="126"/>
      <c r="T469" s="126"/>
      <c r="U469" s="126"/>
      <c r="V469" s="126"/>
      <c r="W469" s="126"/>
      <c r="X469" s="126"/>
      <c r="Y469" s="126"/>
      <c r="Z469" s="126"/>
    </row>
    <row r="470" spans="1:26" ht="18" customHeight="1">
      <c r="A470" s="104"/>
      <c r="B470" s="126"/>
      <c r="C470" s="126"/>
      <c r="D470" s="126"/>
      <c r="E470" s="126"/>
      <c r="F470" s="126"/>
      <c r="G470" s="126"/>
      <c r="H470" s="126"/>
      <c r="I470" s="126"/>
      <c r="J470" s="126"/>
      <c r="K470" s="126"/>
      <c r="L470" s="126"/>
      <c r="M470" s="126"/>
      <c r="N470" s="126"/>
      <c r="O470" s="126"/>
      <c r="P470" s="126"/>
      <c r="Q470" s="126"/>
      <c r="R470" s="126"/>
      <c r="S470" s="126"/>
      <c r="T470" s="126"/>
      <c r="U470" s="126"/>
      <c r="V470" s="126"/>
      <c r="W470" s="126"/>
      <c r="X470" s="126"/>
      <c r="Y470" s="126"/>
      <c r="Z470" s="126"/>
    </row>
    <row r="471" spans="1:26" ht="18" customHeight="1">
      <c r="A471" s="104"/>
      <c r="B471" s="126"/>
      <c r="C471" s="126"/>
      <c r="D471" s="126"/>
      <c r="E471" s="126"/>
      <c r="F471" s="126"/>
      <c r="G471" s="126"/>
      <c r="H471" s="126"/>
      <c r="I471" s="126"/>
      <c r="J471" s="126"/>
      <c r="K471" s="126"/>
      <c r="L471" s="126"/>
      <c r="M471" s="126"/>
      <c r="N471" s="126"/>
      <c r="O471" s="126"/>
      <c r="P471" s="126"/>
      <c r="Q471" s="126"/>
      <c r="R471" s="126"/>
      <c r="S471" s="126"/>
      <c r="T471" s="126"/>
      <c r="U471" s="126"/>
      <c r="V471" s="126"/>
      <c r="W471" s="126"/>
      <c r="X471" s="126"/>
      <c r="Y471" s="126"/>
      <c r="Z471" s="126"/>
    </row>
    <row r="472" spans="1:26" ht="18" customHeight="1">
      <c r="A472" s="104"/>
      <c r="B472" s="126"/>
      <c r="C472" s="126"/>
      <c r="D472" s="126"/>
      <c r="E472" s="126"/>
      <c r="F472" s="126"/>
      <c r="G472" s="126"/>
      <c r="H472" s="126"/>
      <c r="I472" s="126"/>
      <c r="J472" s="126"/>
      <c r="K472" s="126"/>
      <c r="L472" s="126"/>
      <c r="M472" s="126"/>
      <c r="N472" s="126"/>
      <c r="O472" s="126"/>
      <c r="P472" s="126"/>
      <c r="Q472" s="126"/>
      <c r="R472" s="126"/>
      <c r="S472" s="126"/>
      <c r="T472" s="126"/>
      <c r="U472" s="126"/>
      <c r="V472" s="126"/>
      <c r="W472" s="126"/>
      <c r="X472" s="126"/>
      <c r="Y472" s="126"/>
      <c r="Z472" s="126"/>
    </row>
    <row r="473" spans="1:26" ht="18" customHeight="1">
      <c r="A473" s="104"/>
      <c r="B473" s="126"/>
      <c r="C473" s="126"/>
      <c r="D473" s="126"/>
      <c r="E473" s="126"/>
      <c r="F473" s="126"/>
      <c r="G473" s="126"/>
      <c r="H473" s="126"/>
      <c r="I473" s="126"/>
      <c r="J473" s="126"/>
      <c r="K473" s="126"/>
      <c r="L473" s="126"/>
      <c r="M473" s="126"/>
      <c r="N473" s="126"/>
      <c r="O473" s="126"/>
      <c r="P473" s="126"/>
      <c r="Q473" s="126"/>
      <c r="R473" s="126"/>
      <c r="S473" s="126"/>
      <c r="T473" s="126"/>
      <c r="U473" s="126"/>
      <c r="V473" s="126"/>
      <c r="W473" s="126"/>
      <c r="X473" s="126"/>
      <c r="Y473" s="126"/>
      <c r="Z473" s="126"/>
    </row>
    <row r="474" spans="1:26" ht="18" customHeight="1">
      <c r="A474" s="104"/>
      <c r="B474" s="126"/>
      <c r="C474" s="126"/>
      <c r="D474" s="126"/>
      <c r="E474" s="126"/>
      <c r="F474" s="126"/>
      <c r="G474" s="126"/>
      <c r="H474" s="126"/>
      <c r="I474" s="126"/>
      <c r="J474" s="126"/>
      <c r="K474" s="126"/>
      <c r="L474" s="126"/>
      <c r="M474" s="126"/>
      <c r="N474" s="126"/>
      <c r="O474" s="126"/>
      <c r="P474" s="126"/>
      <c r="Q474" s="126"/>
      <c r="R474" s="126"/>
      <c r="S474" s="126"/>
      <c r="T474" s="126"/>
      <c r="U474" s="126"/>
      <c r="V474" s="126"/>
      <c r="W474" s="126"/>
      <c r="X474" s="126"/>
      <c r="Y474" s="126"/>
      <c r="Z474" s="126"/>
    </row>
    <row r="475" spans="1:26" ht="18" customHeight="1">
      <c r="A475" s="104"/>
      <c r="B475" s="126"/>
      <c r="C475" s="126"/>
      <c r="D475" s="126"/>
      <c r="E475" s="126"/>
      <c r="F475" s="126"/>
      <c r="G475" s="126"/>
      <c r="H475" s="126"/>
      <c r="I475" s="126"/>
      <c r="J475" s="126"/>
      <c r="K475" s="126"/>
      <c r="L475" s="126"/>
      <c r="M475" s="126"/>
      <c r="N475" s="126"/>
      <c r="O475" s="126"/>
      <c r="P475" s="126"/>
      <c r="Q475" s="126"/>
      <c r="R475" s="126"/>
      <c r="S475" s="126"/>
      <c r="T475" s="126"/>
      <c r="U475" s="126"/>
      <c r="V475" s="126"/>
      <c r="W475" s="126"/>
      <c r="X475" s="126"/>
      <c r="Y475" s="126"/>
      <c r="Z475" s="126"/>
    </row>
    <row r="476" spans="1:26" ht="18" customHeight="1">
      <c r="A476" s="104"/>
      <c r="B476" s="126"/>
      <c r="C476" s="126"/>
      <c r="D476" s="126"/>
      <c r="E476" s="126"/>
      <c r="F476" s="126"/>
      <c r="G476" s="126"/>
      <c r="H476" s="126"/>
      <c r="I476" s="126"/>
      <c r="J476" s="126"/>
      <c r="K476" s="126"/>
      <c r="L476" s="126"/>
      <c r="M476" s="126"/>
      <c r="N476" s="126"/>
      <c r="O476" s="126"/>
      <c r="P476" s="126"/>
      <c r="Q476" s="126"/>
      <c r="R476" s="126"/>
      <c r="S476" s="126"/>
      <c r="T476" s="126"/>
      <c r="U476" s="126"/>
      <c r="V476" s="126"/>
      <c r="W476" s="126"/>
      <c r="X476" s="126"/>
      <c r="Y476" s="126"/>
      <c r="Z476" s="126"/>
    </row>
    <row r="477" spans="1:26" ht="18" customHeight="1">
      <c r="A477" s="104"/>
      <c r="B477" s="126"/>
      <c r="C477" s="126"/>
      <c r="D477" s="126"/>
      <c r="E477" s="126"/>
      <c r="F477" s="126"/>
      <c r="G477" s="126"/>
      <c r="H477" s="126"/>
      <c r="I477" s="126"/>
      <c r="J477" s="126"/>
      <c r="K477" s="126"/>
      <c r="L477" s="126"/>
      <c r="M477" s="126"/>
      <c r="N477" s="126"/>
      <c r="O477" s="126"/>
      <c r="P477" s="126"/>
      <c r="Q477" s="126"/>
      <c r="R477" s="126"/>
      <c r="S477" s="126"/>
      <c r="T477" s="126"/>
      <c r="U477" s="126"/>
      <c r="V477" s="126"/>
      <c r="W477" s="126"/>
      <c r="X477" s="126"/>
      <c r="Y477" s="126"/>
      <c r="Z477" s="126"/>
    </row>
    <row r="478" spans="1:26" ht="18" customHeight="1">
      <c r="A478" s="104"/>
      <c r="B478" s="126"/>
      <c r="C478" s="126"/>
      <c r="D478" s="126"/>
      <c r="E478" s="126"/>
      <c r="F478" s="126"/>
      <c r="G478" s="126"/>
      <c r="H478" s="126"/>
      <c r="I478" s="126"/>
      <c r="J478" s="126"/>
      <c r="K478" s="126"/>
      <c r="L478" s="126"/>
      <c r="M478" s="126"/>
      <c r="N478" s="126"/>
      <c r="O478" s="126"/>
      <c r="P478" s="126"/>
      <c r="Q478" s="126"/>
      <c r="R478" s="126"/>
      <c r="S478" s="126"/>
      <c r="T478" s="126"/>
      <c r="U478" s="126"/>
      <c r="V478" s="126"/>
      <c r="W478" s="126"/>
      <c r="X478" s="126"/>
      <c r="Y478" s="126"/>
      <c r="Z478" s="126"/>
    </row>
    <row r="479" spans="1:26" ht="18" customHeight="1">
      <c r="A479" s="104"/>
      <c r="B479" s="126"/>
      <c r="C479" s="126"/>
      <c r="D479" s="126"/>
      <c r="E479" s="126"/>
      <c r="F479" s="126"/>
      <c r="G479" s="126"/>
      <c r="H479" s="126"/>
      <c r="I479" s="126"/>
      <c r="J479" s="126"/>
      <c r="K479" s="126"/>
      <c r="L479" s="126"/>
      <c r="M479" s="126"/>
      <c r="N479" s="126"/>
      <c r="O479" s="126"/>
      <c r="P479" s="126"/>
      <c r="Q479" s="126"/>
      <c r="R479" s="126"/>
      <c r="S479" s="126"/>
      <c r="T479" s="126"/>
      <c r="U479" s="126"/>
      <c r="V479" s="126"/>
      <c r="W479" s="126"/>
      <c r="X479" s="126"/>
      <c r="Y479" s="126"/>
      <c r="Z479" s="126"/>
    </row>
    <row r="480" spans="1:26" ht="18" customHeight="1">
      <c r="A480" s="104"/>
      <c r="B480" s="126"/>
      <c r="C480" s="126"/>
      <c r="D480" s="126"/>
      <c r="E480" s="126"/>
      <c r="F480" s="126"/>
      <c r="G480" s="126"/>
      <c r="H480" s="126"/>
      <c r="I480" s="126"/>
      <c r="J480" s="126"/>
      <c r="K480" s="126"/>
      <c r="L480" s="126"/>
      <c r="M480" s="126"/>
      <c r="N480" s="126"/>
      <c r="O480" s="126"/>
      <c r="P480" s="126"/>
      <c r="Q480" s="126"/>
      <c r="R480" s="126"/>
      <c r="S480" s="126"/>
      <c r="T480" s="126"/>
      <c r="U480" s="126"/>
      <c r="V480" s="126"/>
      <c r="W480" s="126"/>
      <c r="X480" s="126"/>
      <c r="Y480" s="126"/>
      <c r="Z480" s="126"/>
    </row>
    <row r="481" spans="1:26" ht="18" customHeight="1">
      <c r="A481" s="104"/>
      <c r="B481" s="126"/>
      <c r="C481" s="126"/>
      <c r="D481" s="126"/>
      <c r="E481" s="126"/>
      <c r="F481" s="126"/>
      <c r="G481" s="126"/>
      <c r="H481" s="126"/>
      <c r="I481" s="126"/>
      <c r="J481" s="126"/>
      <c r="K481" s="126"/>
      <c r="L481" s="126"/>
      <c r="M481" s="126"/>
      <c r="N481" s="126"/>
      <c r="O481" s="126"/>
      <c r="P481" s="126"/>
      <c r="Q481" s="126"/>
      <c r="R481" s="126"/>
      <c r="S481" s="126"/>
      <c r="T481" s="126"/>
      <c r="U481" s="126"/>
      <c r="V481" s="126"/>
      <c r="W481" s="126"/>
      <c r="X481" s="126"/>
      <c r="Y481" s="126"/>
      <c r="Z481" s="126"/>
    </row>
    <row r="482" spans="1:26" ht="18" customHeight="1">
      <c r="A482" s="104"/>
      <c r="B482" s="126"/>
      <c r="C482" s="126"/>
      <c r="D482" s="126"/>
      <c r="E482" s="126"/>
      <c r="F482" s="126"/>
      <c r="G482" s="126"/>
      <c r="H482" s="126"/>
      <c r="I482" s="126"/>
      <c r="J482" s="126"/>
      <c r="K482" s="126"/>
      <c r="L482" s="126"/>
      <c r="M482" s="126"/>
      <c r="N482" s="126"/>
      <c r="O482" s="126"/>
      <c r="P482" s="126"/>
      <c r="Q482" s="126"/>
      <c r="R482" s="126"/>
      <c r="S482" s="126"/>
      <c r="T482" s="126"/>
      <c r="U482" s="126"/>
      <c r="V482" s="126"/>
      <c r="W482" s="126"/>
      <c r="X482" s="126"/>
      <c r="Y482" s="126"/>
      <c r="Z482" s="126"/>
    </row>
    <row r="483" spans="1:26" ht="18" customHeight="1">
      <c r="A483" s="104"/>
      <c r="B483" s="126"/>
      <c r="C483" s="126"/>
      <c r="D483" s="126"/>
      <c r="E483" s="126"/>
      <c r="F483" s="126"/>
      <c r="G483" s="126"/>
      <c r="H483" s="126"/>
      <c r="I483" s="126"/>
      <c r="J483" s="126"/>
      <c r="K483" s="126"/>
      <c r="L483" s="126"/>
      <c r="M483" s="126"/>
      <c r="N483" s="126"/>
      <c r="O483" s="126"/>
      <c r="P483" s="126"/>
      <c r="Q483" s="126"/>
      <c r="R483" s="126"/>
      <c r="S483" s="126"/>
      <c r="T483" s="126"/>
      <c r="U483" s="126"/>
      <c r="V483" s="126"/>
      <c r="W483" s="126"/>
      <c r="X483" s="126"/>
      <c r="Y483" s="126"/>
      <c r="Z483" s="126"/>
    </row>
    <row r="484" spans="1:26" ht="18" customHeight="1">
      <c r="A484" s="104"/>
      <c r="B484" s="126"/>
      <c r="C484" s="126"/>
      <c r="D484" s="126"/>
      <c r="E484" s="126"/>
      <c r="F484" s="126"/>
      <c r="G484" s="126"/>
      <c r="H484" s="126"/>
      <c r="I484" s="126"/>
      <c r="J484" s="126"/>
      <c r="K484" s="126"/>
      <c r="L484" s="126"/>
      <c r="M484" s="126"/>
      <c r="N484" s="126"/>
      <c r="O484" s="126"/>
      <c r="P484" s="126"/>
      <c r="Q484" s="126"/>
      <c r="R484" s="126"/>
      <c r="S484" s="126"/>
      <c r="T484" s="126"/>
      <c r="U484" s="126"/>
      <c r="V484" s="126"/>
      <c r="W484" s="126"/>
      <c r="X484" s="126"/>
      <c r="Y484" s="126"/>
      <c r="Z484" s="126"/>
    </row>
    <row r="485" spans="1:26" ht="18" customHeight="1">
      <c r="A485" s="104"/>
      <c r="B485" s="126"/>
      <c r="C485" s="126"/>
      <c r="D485" s="126"/>
      <c r="E485" s="126"/>
      <c r="F485" s="126"/>
      <c r="G485" s="126"/>
      <c r="H485" s="126"/>
      <c r="I485" s="126"/>
      <c r="J485" s="126"/>
      <c r="K485" s="126"/>
      <c r="L485" s="126"/>
      <c r="M485" s="126"/>
      <c r="N485" s="126"/>
      <c r="O485" s="126"/>
      <c r="P485" s="126"/>
      <c r="Q485" s="126"/>
      <c r="R485" s="126"/>
      <c r="S485" s="126"/>
      <c r="T485" s="126"/>
      <c r="U485" s="126"/>
      <c r="V485" s="126"/>
      <c r="W485" s="126"/>
      <c r="X485" s="126"/>
      <c r="Y485" s="126"/>
      <c r="Z485" s="126"/>
    </row>
    <row r="486" spans="1:26" ht="18" customHeight="1">
      <c r="A486" s="104"/>
      <c r="B486" s="126"/>
      <c r="C486" s="126"/>
      <c r="D486" s="126"/>
      <c r="E486" s="126"/>
      <c r="F486" s="126"/>
      <c r="G486" s="126"/>
      <c r="H486" s="126"/>
      <c r="I486" s="126"/>
      <c r="J486" s="126"/>
      <c r="K486" s="126"/>
      <c r="L486" s="126"/>
      <c r="M486" s="126"/>
      <c r="N486" s="126"/>
      <c r="O486" s="126"/>
      <c r="P486" s="126"/>
      <c r="Q486" s="126"/>
      <c r="R486" s="126"/>
      <c r="S486" s="126"/>
      <c r="T486" s="126"/>
      <c r="U486" s="126"/>
      <c r="V486" s="126"/>
      <c r="W486" s="126"/>
      <c r="X486" s="126"/>
      <c r="Y486" s="126"/>
      <c r="Z486" s="126"/>
    </row>
    <row r="487" spans="1:26" ht="18" customHeight="1">
      <c r="A487" s="104"/>
      <c r="B487" s="126"/>
      <c r="C487" s="126"/>
      <c r="D487" s="126"/>
      <c r="E487" s="126"/>
      <c r="F487" s="126"/>
      <c r="G487" s="126"/>
      <c r="H487" s="126"/>
      <c r="I487" s="126"/>
      <c r="J487" s="126"/>
      <c r="K487" s="126"/>
      <c r="L487" s="126"/>
      <c r="M487" s="126"/>
      <c r="N487" s="126"/>
      <c r="O487" s="126"/>
      <c r="P487" s="126"/>
      <c r="Q487" s="126"/>
      <c r="R487" s="126"/>
      <c r="S487" s="126"/>
      <c r="T487" s="126"/>
      <c r="U487" s="126"/>
      <c r="V487" s="126"/>
      <c r="W487" s="126"/>
      <c r="X487" s="126"/>
      <c r="Y487" s="126"/>
      <c r="Z487" s="126"/>
    </row>
    <row r="488" spans="1:26" ht="18" customHeight="1">
      <c r="A488" s="104"/>
      <c r="B488" s="126"/>
      <c r="C488" s="126"/>
      <c r="D488" s="126"/>
      <c r="E488" s="126"/>
      <c r="F488" s="126"/>
      <c r="G488" s="126"/>
      <c r="H488" s="126"/>
      <c r="I488" s="126"/>
      <c r="J488" s="126"/>
      <c r="K488" s="126"/>
      <c r="L488" s="126"/>
      <c r="M488" s="126"/>
      <c r="N488" s="126"/>
      <c r="O488" s="126"/>
      <c r="P488" s="126"/>
      <c r="Q488" s="126"/>
      <c r="R488" s="126"/>
      <c r="S488" s="126"/>
      <c r="T488" s="126"/>
      <c r="U488" s="126"/>
      <c r="V488" s="126"/>
      <c r="W488" s="126"/>
      <c r="X488" s="126"/>
      <c r="Y488" s="126"/>
      <c r="Z488" s="126"/>
    </row>
    <row r="489" spans="1:26" ht="18" customHeight="1">
      <c r="A489" s="104"/>
      <c r="B489" s="126"/>
      <c r="C489" s="126"/>
      <c r="D489" s="126"/>
      <c r="E489" s="126"/>
      <c r="F489" s="126"/>
      <c r="G489" s="126"/>
      <c r="H489" s="126"/>
      <c r="I489" s="126"/>
      <c r="J489" s="126"/>
      <c r="K489" s="126"/>
      <c r="L489" s="126"/>
      <c r="M489" s="126"/>
      <c r="N489" s="126"/>
      <c r="O489" s="126"/>
      <c r="P489" s="126"/>
      <c r="Q489" s="126"/>
      <c r="R489" s="126"/>
      <c r="S489" s="126"/>
      <c r="T489" s="126"/>
      <c r="U489" s="126"/>
      <c r="V489" s="126"/>
      <c r="W489" s="126"/>
      <c r="X489" s="126"/>
      <c r="Y489" s="126"/>
      <c r="Z489" s="126"/>
    </row>
    <row r="490" spans="1:26" ht="18" customHeight="1">
      <c r="A490" s="104"/>
      <c r="B490" s="126"/>
      <c r="C490" s="126"/>
      <c r="D490" s="126"/>
      <c r="E490" s="126"/>
      <c r="F490" s="126"/>
      <c r="G490" s="126"/>
      <c r="H490" s="126"/>
      <c r="I490" s="126"/>
      <c r="J490" s="126"/>
      <c r="K490" s="126"/>
      <c r="L490" s="126"/>
      <c r="M490" s="126"/>
      <c r="N490" s="126"/>
      <c r="O490" s="126"/>
      <c r="P490" s="126"/>
      <c r="Q490" s="126"/>
      <c r="R490" s="126"/>
      <c r="S490" s="126"/>
      <c r="T490" s="126"/>
      <c r="U490" s="126"/>
      <c r="V490" s="126"/>
      <c r="W490" s="126"/>
      <c r="X490" s="126"/>
      <c r="Y490" s="126"/>
      <c r="Z490" s="126"/>
    </row>
    <row r="491" spans="1:26" ht="18" customHeight="1">
      <c r="A491" s="104"/>
      <c r="B491" s="126"/>
      <c r="C491" s="126"/>
      <c r="D491" s="126"/>
      <c r="E491" s="126"/>
      <c r="F491" s="126"/>
      <c r="G491" s="126"/>
      <c r="H491" s="126"/>
      <c r="I491" s="126"/>
      <c r="J491" s="126"/>
      <c r="K491" s="126"/>
      <c r="L491" s="126"/>
      <c r="M491" s="126"/>
      <c r="N491" s="126"/>
      <c r="O491" s="126"/>
      <c r="P491" s="126"/>
      <c r="Q491" s="126"/>
      <c r="R491" s="126"/>
      <c r="S491" s="126"/>
      <c r="T491" s="126"/>
      <c r="U491" s="126"/>
      <c r="V491" s="126"/>
      <c r="W491" s="126"/>
      <c r="X491" s="126"/>
      <c r="Y491" s="126"/>
      <c r="Z491" s="126"/>
    </row>
    <row r="492" spans="1:26" ht="18" customHeight="1">
      <c r="A492" s="104"/>
      <c r="B492" s="126"/>
      <c r="C492" s="126"/>
      <c r="D492" s="126"/>
      <c r="E492" s="126"/>
      <c r="F492" s="126"/>
      <c r="G492" s="126"/>
      <c r="H492" s="126"/>
      <c r="I492" s="126"/>
      <c r="J492" s="126"/>
      <c r="K492" s="126"/>
      <c r="L492" s="126"/>
      <c r="M492" s="126"/>
      <c r="N492" s="126"/>
      <c r="O492" s="126"/>
      <c r="P492" s="126"/>
      <c r="Q492" s="126"/>
      <c r="R492" s="126"/>
      <c r="S492" s="126"/>
      <c r="T492" s="126"/>
      <c r="U492" s="126"/>
      <c r="V492" s="126"/>
      <c r="W492" s="126"/>
      <c r="X492" s="126"/>
      <c r="Y492" s="126"/>
      <c r="Z492" s="126"/>
    </row>
    <row r="493" spans="1:26" ht="18" customHeight="1">
      <c r="A493" s="104"/>
      <c r="B493" s="126"/>
      <c r="C493" s="126"/>
      <c r="D493" s="126"/>
      <c r="E493" s="126"/>
      <c r="F493" s="126"/>
      <c r="G493" s="126"/>
      <c r="H493" s="126"/>
      <c r="I493" s="126"/>
      <c r="J493" s="126"/>
      <c r="K493" s="126"/>
      <c r="L493" s="126"/>
      <c r="M493" s="126"/>
      <c r="N493" s="126"/>
      <c r="O493" s="126"/>
      <c r="P493" s="126"/>
      <c r="Q493" s="126"/>
      <c r="R493" s="126"/>
      <c r="S493" s="126"/>
      <c r="T493" s="126"/>
      <c r="U493" s="126"/>
      <c r="V493" s="126"/>
      <c r="W493" s="126"/>
      <c r="X493" s="126"/>
      <c r="Y493" s="126"/>
      <c r="Z493" s="126"/>
    </row>
    <row r="494" spans="1:26" ht="18" customHeight="1">
      <c r="A494" s="104"/>
      <c r="B494" s="126"/>
      <c r="C494" s="126"/>
      <c r="D494" s="126"/>
      <c r="E494" s="126"/>
      <c r="F494" s="126"/>
      <c r="G494" s="126"/>
      <c r="H494" s="126"/>
      <c r="I494" s="126"/>
      <c r="J494" s="126"/>
      <c r="K494" s="126"/>
      <c r="L494" s="126"/>
      <c r="M494" s="126"/>
      <c r="N494" s="126"/>
      <c r="O494" s="126"/>
      <c r="P494" s="126"/>
      <c r="Q494" s="126"/>
      <c r="R494" s="126"/>
      <c r="S494" s="126"/>
      <c r="T494" s="126"/>
      <c r="U494" s="126"/>
      <c r="V494" s="126"/>
      <c r="W494" s="126"/>
      <c r="X494" s="126"/>
      <c r="Y494" s="126"/>
      <c r="Z494" s="126"/>
    </row>
    <row r="495" spans="1:26" ht="18" customHeight="1">
      <c r="A495" s="104"/>
      <c r="B495" s="126"/>
      <c r="C495" s="126"/>
      <c r="D495" s="126"/>
      <c r="E495" s="126"/>
      <c r="F495" s="126"/>
      <c r="G495" s="126"/>
      <c r="H495" s="126"/>
      <c r="I495" s="126"/>
      <c r="J495" s="126"/>
      <c r="K495" s="126"/>
      <c r="L495" s="126"/>
      <c r="M495" s="126"/>
      <c r="N495" s="126"/>
      <c r="O495" s="126"/>
      <c r="P495" s="126"/>
      <c r="Q495" s="126"/>
      <c r="R495" s="126"/>
      <c r="S495" s="126"/>
      <c r="T495" s="126"/>
      <c r="U495" s="126"/>
      <c r="V495" s="126"/>
      <c r="W495" s="126"/>
      <c r="X495" s="126"/>
      <c r="Y495" s="126"/>
      <c r="Z495" s="126"/>
    </row>
    <row r="496" spans="1:26" ht="18" customHeight="1">
      <c r="A496" s="104"/>
      <c r="B496" s="126"/>
      <c r="C496" s="126"/>
      <c r="D496" s="126"/>
      <c r="E496" s="126"/>
      <c r="F496" s="126"/>
      <c r="G496" s="126"/>
      <c r="H496" s="126"/>
      <c r="I496" s="126"/>
      <c r="J496" s="126"/>
      <c r="K496" s="126"/>
      <c r="L496" s="126"/>
      <c r="M496" s="126"/>
      <c r="N496" s="126"/>
      <c r="O496" s="126"/>
      <c r="P496" s="126"/>
      <c r="Q496" s="126"/>
      <c r="R496" s="126"/>
      <c r="S496" s="126"/>
      <c r="T496" s="126"/>
      <c r="U496" s="126"/>
      <c r="V496" s="126"/>
      <c r="W496" s="126"/>
      <c r="X496" s="126"/>
      <c r="Y496" s="126"/>
      <c r="Z496" s="126"/>
    </row>
    <row r="497" spans="1:26" ht="18" customHeight="1">
      <c r="A497" s="104"/>
      <c r="B497" s="126"/>
      <c r="C497" s="126"/>
      <c r="D497" s="126"/>
      <c r="E497" s="126"/>
      <c r="F497" s="126"/>
      <c r="G497" s="126"/>
      <c r="H497" s="126"/>
      <c r="I497" s="126"/>
      <c r="J497" s="126"/>
      <c r="K497" s="126"/>
      <c r="L497" s="126"/>
      <c r="M497" s="126"/>
      <c r="N497" s="126"/>
      <c r="O497" s="126"/>
      <c r="P497" s="126"/>
      <c r="Q497" s="126"/>
      <c r="R497" s="126"/>
      <c r="S497" s="126"/>
      <c r="T497" s="126"/>
      <c r="U497" s="126"/>
      <c r="V497" s="126"/>
      <c r="W497" s="126"/>
      <c r="X497" s="126"/>
      <c r="Y497" s="126"/>
      <c r="Z497" s="126"/>
    </row>
    <row r="498" spans="1:26" ht="18" customHeight="1">
      <c r="A498" s="104"/>
      <c r="B498" s="126"/>
      <c r="C498" s="126"/>
      <c r="D498" s="126"/>
      <c r="E498" s="126"/>
      <c r="F498" s="126"/>
      <c r="G498" s="126"/>
      <c r="H498" s="126"/>
      <c r="I498" s="126"/>
      <c r="J498" s="126"/>
      <c r="K498" s="126"/>
      <c r="L498" s="126"/>
      <c r="M498" s="126"/>
      <c r="N498" s="126"/>
      <c r="O498" s="126"/>
      <c r="P498" s="126"/>
      <c r="Q498" s="126"/>
      <c r="R498" s="126"/>
      <c r="S498" s="126"/>
      <c r="T498" s="126"/>
      <c r="U498" s="126"/>
      <c r="V498" s="126"/>
      <c r="W498" s="126"/>
      <c r="X498" s="126"/>
      <c r="Y498" s="126"/>
      <c r="Z498" s="126"/>
    </row>
    <row r="499" spans="1:26" ht="18" customHeight="1">
      <c r="A499" s="104"/>
      <c r="B499" s="126"/>
      <c r="C499" s="126"/>
      <c r="D499" s="126"/>
      <c r="E499" s="126"/>
      <c r="F499" s="126"/>
      <c r="G499" s="126"/>
      <c r="H499" s="126"/>
      <c r="I499" s="126"/>
      <c r="J499" s="126"/>
      <c r="K499" s="126"/>
      <c r="L499" s="126"/>
      <c r="M499" s="126"/>
      <c r="N499" s="126"/>
      <c r="O499" s="126"/>
      <c r="P499" s="126"/>
      <c r="Q499" s="126"/>
      <c r="R499" s="126"/>
      <c r="S499" s="126"/>
      <c r="T499" s="126"/>
      <c r="U499" s="126"/>
      <c r="V499" s="126"/>
      <c r="W499" s="126"/>
      <c r="X499" s="126"/>
      <c r="Y499" s="126"/>
      <c r="Z499" s="126"/>
    </row>
    <row r="500" spans="1:26" ht="18" customHeight="1">
      <c r="A500" s="104"/>
      <c r="B500" s="126"/>
      <c r="C500" s="126"/>
      <c r="D500" s="126"/>
      <c r="E500" s="126"/>
      <c r="F500" s="126"/>
      <c r="G500" s="126"/>
      <c r="H500" s="126"/>
      <c r="I500" s="126"/>
      <c r="J500" s="126"/>
      <c r="K500" s="126"/>
      <c r="L500" s="126"/>
      <c r="M500" s="126"/>
      <c r="N500" s="126"/>
      <c r="O500" s="126"/>
      <c r="P500" s="126"/>
      <c r="Q500" s="126"/>
      <c r="R500" s="126"/>
      <c r="S500" s="126"/>
      <c r="T500" s="126"/>
      <c r="U500" s="126"/>
      <c r="V500" s="126"/>
      <c r="W500" s="126"/>
      <c r="X500" s="126"/>
      <c r="Y500" s="126"/>
      <c r="Z500" s="126"/>
    </row>
    <row r="501" spans="1:26" ht="18" customHeight="1">
      <c r="A501" s="104"/>
      <c r="B501" s="126"/>
      <c r="C501" s="126"/>
      <c r="D501" s="126"/>
      <c r="E501" s="126"/>
      <c r="F501" s="126"/>
      <c r="G501" s="126"/>
      <c r="H501" s="126"/>
      <c r="I501" s="126"/>
      <c r="J501" s="126"/>
      <c r="K501" s="126"/>
      <c r="L501" s="126"/>
      <c r="M501" s="126"/>
      <c r="N501" s="126"/>
      <c r="O501" s="126"/>
      <c r="P501" s="126"/>
      <c r="Q501" s="126"/>
      <c r="R501" s="126"/>
      <c r="S501" s="126"/>
      <c r="T501" s="126"/>
      <c r="U501" s="126"/>
      <c r="V501" s="126"/>
      <c r="W501" s="126"/>
      <c r="X501" s="126"/>
      <c r="Y501" s="126"/>
      <c r="Z501" s="126"/>
    </row>
    <row r="502" spans="1:26" ht="18" customHeight="1">
      <c r="A502" s="104"/>
      <c r="B502" s="126"/>
      <c r="C502" s="126"/>
      <c r="D502" s="126"/>
      <c r="E502" s="126"/>
      <c r="F502" s="126"/>
      <c r="G502" s="126"/>
      <c r="H502" s="126"/>
      <c r="I502" s="126"/>
      <c r="J502" s="126"/>
      <c r="K502" s="126"/>
      <c r="L502" s="126"/>
      <c r="M502" s="126"/>
      <c r="N502" s="126"/>
      <c r="O502" s="126"/>
      <c r="P502" s="126"/>
      <c r="Q502" s="126"/>
      <c r="R502" s="126"/>
      <c r="S502" s="126"/>
      <c r="T502" s="126"/>
      <c r="U502" s="126"/>
      <c r="V502" s="126"/>
      <c r="W502" s="126"/>
      <c r="X502" s="126"/>
      <c r="Y502" s="126"/>
      <c r="Z502" s="126"/>
    </row>
    <row r="503" spans="1:26" ht="18" customHeight="1">
      <c r="A503" s="104"/>
      <c r="B503" s="126"/>
      <c r="C503" s="126"/>
      <c r="D503" s="126"/>
      <c r="E503" s="126"/>
      <c r="F503" s="126"/>
      <c r="G503" s="126"/>
      <c r="H503" s="126"/>
      <c r="I503" s="126"/>
      <c r="J503" s="126"/>
      <c r="K503" s="126"/>
      <c r="L503" s="126"/>
      <c r="M503" s="126"/>
      <c r="N503" s="126"/>
      <c r="O503" s="126"/>
      <c r="P503" s="126"/>
      <c r="Q503" s="126"/>
      <c r="R503" s="126"/>
      <c r="S503" s="126"/>
      <c r="T503" s="126"/>
      <c r="U503" s="126"/>
      <c r="V503" s="126"/>
      <c r="W503" s="126"/>
      <c r="X503" s="126"/>
      <c r="Y503" s="126"/>
      <c r="Z503" s="126"/>
    </row>
    <row r="504" spans="1:26" ht="18" customHeight="1">
      <c r="A504" s="104"/>
      <c r="B504" s="126"/>
      <c r="C504" s="126"/>
      <c r="D504" s="126"/>
      <c r="E504" s="126"/>
      <c r="F504" s="126"/>
      <c r="G504" s="126"/>
      <c r="H504" s="126"/>
      <c r="I504" s="126"/>
      <c r="J504" s="126"/>
      <c r="K504" s="126"/>
      <c r="L504" s="126"/>
      <c r="M504" s="126"/>
      <c r="N504" s="126"/>
      <c r="O504" s="126"/>
      <c r="P504" s="126"/>
      <c r="Q504" s="126"/>
      <c r="R504" s="126"/>
      <c r="S504" s="126"/>
      <c r="T504" s="126"/>
      <c r="U504" s="126"/>
      <c r="V504" s="126"/>
      <c r="W504" s="126"/>
      <c r="X504" s="126"/>
      <c r="Y504" s="126"/>
      <c r="Z504" s="126"/>
    </row>
    <row r="505" spans="1:26" ht="18" customHeight="1">
      <c r="A505" s="104"/>
      <c r="B505" s="126"/>
      <c r="C505" s="126"/>
      <c r="D505" s="126"/>
      <c r="E505" s="126"/>
      <c r="F505" s="126"/>
      <c r="G505" s="126"/>
      <c r="H505" s="126"/>
      <c r="I505" s="126"/>
      <c r="J505" s="126"/>
      <c r="K505" s="126"/>
      <c r="L505" s="126"/>
      <c r="M505" s="126"/>
      <c r="N505" s="126"/>
      <c r="O505" s="126"/>
      <c r="P505" s="126"/>
      <c r="Q505" s="126"/>
      <c r="R505" s="126"/>
      <c r="S505" s="126"/>
      <c r="T505" s="126"/>
      <c r="U505" s="126"/>
      <c r="V505" s="126"/>
      <c r="W505" s="126"/>
      <c r="X505" s="126"/>
      <c r="Y505" s="126"/>
      <c r="Z505" s="126"/>
    </row>
    <row r="506" spans="1:26" ht="18" customHeight="1">
      <c r="A506" s="104"/>
      <c r="B506" s="126"/>
      <c r="C506" s="126"/>
      <c r="D506" s="126"/>
      <c r="E506" s="126"/>
      <c r="F506" s="126"/>
      <c r="G506" s="126"/>
      <c r="H506" s="126"/>
      <c r="I506" s="126"/>
      <c r="J506" s="126"/>
      <c r="K506" s="126"/>
      <c r="L506" s="126"/>
      <c r="M506" s="126"/>
      <c r="N506" s="126"/>
      <c r="O506" s="126"/>
      <c r="P506" s="126"/>
      <c r="Q506" s="126"/>
      <c r="R506" s="126"/>
      <c r="S506" s="126"/>
      <c r="T506" s="126"/>
      <c r="U506" s="126"/>
      <c r="V506" s="126"/>
      <c r="W506" s="126"/>
      <c r="X506" s="126"/>
      <c r="Y506" s="126"/>
      <c r="Z506" s="126"/>
    </row>
    <row r="507" spans="1:26" ht="18" customHeight="1">
      <c r="A507" s="104"/>
      <c r="B507" s="126"/>
      <c r="C507" s="126"/>
      <c r="D507" s="126"/>
      <c r="E507" s="126"/>
      <c r="F507" s="126"/>
      <c r="G507" s="126"/>
      <c r="H507" s="126"/>
      <c r="I507" s="126"/>
      <c r="J507" s="126"/>
      <c r="K507" s="126"/>
      <c r="L507" s="126"/>
      <c r="M507" s="126"/>
      <c r="N507" s="126"/>
      <c r="O507" s="126"/>
      <c r="P507" s="126"/>
      <c r="Q507" s="126"/>
      <c r="R507" s="126"/>
      <c r="S507" s="126"/>
      <c r="T507" s="126"/>
      <c r="U507" s="126"/>
      <c r="V507" s="126"/>
      <c r="W507" s="126"/>
      <c r="X507" s="126"/>
      <c r="Y507" s="126"/>
      <c r="Z507" s="126"/>
    </row>
    <row r="508" spans="1:26" ht="18" customHeight="1">
      <c r="A508" s="104"/>
      <c r="B508" s="126"/>
      <c r="C508" s="126"/>
      <c r="D508" s="126"/>
      <c r="E508" s="126"/>
      <c r="F508" s="126"/>
      <c r="G508" s="126"/>
      <c r="H508" s="126"/>
      <c r="I508" s="126"/>
      <c r="J508" s="126"/>
      <c r="K508" s="126"/>
      <c r="L508" s="126"/>
      <c r="M508" s="126"/>
      <c r="N508" s="126"/>
      <c r="O508" s="126"/>
      <c r="P508" s="126"/>
      <c r="Q508" s="126"/>
      <c r="R508" s="126"/>
      <c r="S508" s="126"/>
      <c r="T508" s="126"/>
      <c r="U508" s="126"/>
      <c r="V508" s="126"/>
      <c r="W508" s="126"/>
      <c r="X508" s="126"/>
      <c r="Y508" s="126"/>
      <c r="Z508" s="126"/>
    </row>
    <row r="509" spans="1:26" ht="18" customHeight="1">
      <c r="A509" s="104"/>
      <c r="B509" s="126"/>
      <c r="C509" s="126"/>
      <c r="D509" s="126"/>
      <c r="E509" s="126"/>
      <c r="F509" s="126"/>
      <c r="G509" s="126"/>
      <c r="H509" s="126"/>
      <c r="I509" s="126"/>
      <c r="J509" s="126"/>
      <c r="K509" s="126"/>
      <c r="L509" s="126"/>
      <c r="M509" s="126"/>
      <c r="N509" s="126"/>
      <c r="O509" s="126"/>
      <c r="P509" s="126"/>
      <c r="Q509" s="126"/>
      <c r="R509" s="126"/>
      <c r="S509" s="126"/>
      <c r="T509" s="126"/>
      <c r="U509" s="126"/>
      <c r="V509" s="126"/>
      <c r="W509" s="126"/>
      <c r="X509" s="126"/>
      <c r="Y509" s="126"/>
      <c r="Z509" s="126"/>
    </row>
    <row r="510" spans="1:26" ht="18" customHeight="1">
      <c r="A510" s="104"/>
      <c r="B510" s="126"/>
      <c r="C510" s="126"/>
      <c r="D510" s="126"/>
      <c r="E510" s="126"/>
      <c r="F510" s="126"/>
      <c r="G510" s="126"/>
      <c r="H510" s="126"/>
      <c r="I510" s="126"/>
      <c r="J510" s="126"/>
      <c r="K510" s="126"/>
      <c r="L510" s="126"/>
      <c r="M510" s="126"/>
      <c r="N510" s="126"/>
      <c r="O510" s="126"/>
      <c r="P510" s="126"/>
      <c r="Q510" s="126"/>
      <c r="R510" s="126"/>
      <c r="S510" s="126"/>
      <c r="T510" s="126"/>
      <c r="U510" s="126"/>
      <c r="V510" s="126"/>
      <c r="W510" s="126"/>
      <c r="X510" s="126"/>
      <c r="Y510" s="126"/>
      <c r="Z510" s="126"/>
    </row>
    <row r="511" spans="1:26" ht="18" customHeight="1">
      <c r="A511" s="104"/>
      <c r="B511" s="126"/>
      <c r="C511" s="126"/>
      <c r="D511" s="126"/>
      <c r="E511" s="126"/>
      <c r="F511" s="126"/>
      <c r="G511" s="126"/>
      <c r="H511" s="126"/>
      <c r="I511" s="126"/>
      <c r="J511" s="126"/>
      <c r="K511" s="126"/>
      <c r="L511" s="126"/>
      <c r="M511" s="126"/>
      <c r="N511" s="126"/>
      <c r="O511" s="126"/>
      <c r="P511" s="126"/>
      <c r="Q511" s="126"/>
      <c r="R511" s="126"/>
      <c r="S511" s="126"/>
      <c r="T511" s="126"/>
      <c r="U511" s="126"/>
      <c r="V511" s="126"/>
      <c r="W511" s="126"/>
      <c r="X511" s="126"/>
      <c r="Y511" s="126"/>
      <c r="Z511" s="126"/>
    </row>
    <row r="512" spans="1:26" ht="18" customHeight="1">
      <c r="A512" s="104"/>
      <c r="B512" s="126"/>
      <c r="C512" s="126"/>
      <c r="D512" s="126"/>
      <c r="E512" s="126"/>
      <c r="F512" s="126"/>
      <c r="G512" s="126"/>
      <c r="H512" s="126"/>
      <c r="I512" s="126"/>
      <c r="J512" s="126"/>
      <c r="K512" s="126"/>
      <c r="L512" s="126"/>
      <c r="M512" s="126"/>
      <c r="N512" s="126"/>
      <c r="O512" s="126"/>
      <c r="P512" s="126"/>
      <c r="Q512" s="126"/>
      <c r="R512" s="126"/>
      <c r="S512" s="126"/>
      <c r="T512" s="126"/>
      <c r="U512" s="126"/>
      <c r="V512" s="126"/>
      <c r="W512" s="126"/>
      <c r="X512" s="126"/>
      <c r="Y512" s="126"/>
      <c r="Z512" s="126"/>
    </row>
    <row r="513" spans="1:26" ht="18" customHeight="1">
      <c r="A513" s="104"/>
      <c r="B513" s="126"/>
      <c r="C513" s="126"/>
      <c r="D513" s="126"/>
      <c r="E513" s="126"/>
      <c r="F513" s="126"/>
      <c r="G513" s="126"/>
      <c r="H513" s="126"/>
      <c r="I513" s="126"/>
      <c r="J513" s="126"/>
      <c r="K513" s="126"/>
      <c r="L513" s="126"/>
      <c r="M513" s="126"/>
      <c r="N513" s="126"/>
      <c r="O513" s="126"/>
      <c r="P513" s="126"/>
      <c r="Q513" s="126"/>
      <c r="R513" s="126"/>
      <c r="S513" s="126"/>
      <c r="T513" s="126"/>
      <c r="U513" s="126"/>
      <c r="V513" s="126"/>
      <c r="W513" s="126"/>
      <c r="X513" s="126"/>
      <c r="Y513" s="126"/>
      <c r="Z513" s="126"/>
    </row>
    <row r="514" spans="1:26" ht="18" customHeight="1">
      <c r="A514" s="104"/>
      <c r="B514" s="126"/>
      <c r="C514" s="126"/>
      <c r="D514" s="126"/>
      <c r="E514" s="126"/>
      <c r="F514" s="126"/>
      <c r="G514" s="126"/>
      <c r="H514" s="126"/>
      <c r="I514" s="126"/>
      <c r="J514" s="126"/>
      <c r="K514" s="126"/>
      <c r="L514" s="126"/>
      <c r="M514" s="126"/>
      <c r="N514" s="126"/>
      <c r="O514" s="126"/>
      <c r="P514" s="126"/>
      <c r="Q514" s="126"/>
      <c r="R514" s="126"/>
      <c r="S514" s="126"/>
      <c r="T514" s="126"/>
      <c r="U514" s="126"/>
      <c r="V514" s="126"/>
      <c r="W514" s="126"/>
      <c r="X514" s="126"/>
      <c r="Y514" s="126"/>
      <c r="Z514" s="126"/>
    </row>
    <row r="515" spans="1:26" ht="18" customHeight="1">
      <c r="A515" s="104"/>
      <c r="B515" s="126"/>
      <c r="C515" s="126"/>
      <c r="D515" s="126"/>
      <c r="E515" s="126"/>
      <c r="F515" s="126"/>
      <c r="G515" s="126"/>
      <c r="H515" s="126"/>
      <c r="I515" s="126"/>
      <c r="J515" s="126"/>
      <c r="K515" s="126"/>
      <c r="L515" s="126"/>
      <c r="M515" s="126"/>
      <c r="N515" s="126"/>
      <c r="O515" s="126"/>
      <c r="P515" s="126"/>
      <c r="Q515" s="126"/>
      <c r="R515" s="126"/>
      <c r="S515" s="126"/>
      <c r="T515" s="126"/>
      <c r="U515" s="126"/>
      <c r="V515" s="126"/>
      <c r="W515" s="126"/>
      <c r="X515" s="126"/>
      <c r="Y515" s="126"/>
      <c r="Z515" s="126"/>
    </row>
    <row r="516" spans="1:26" ht="18" customHeight="1">
      <c r="A516" s="104"/>
      <c r="B516" s="126"/>
      <c r="C516" s="126"/>
      <c r="D516" s="126"/>
      <c r="E516" s="126"/>
      <c r="F516" s="126"/>
      <c r="G516" s="126"/>
      <c r="H516" s="126"/>
      <c r="I516" s="126"/>
      <c r="J516" s="126"/>
      <c r="K516" s="126"/>
      <c r="L516" s="126"/>
      <c r="M516" s="126"/>
      <c r="N516" s="126"/>
      <c r="O516" s="126"/>
      <c r="P516" s="126"/>
      <c r="Q516" s="126"/>
      <c r="R516" s="126"/>
      <c r="S516" s="126"/>
      <c r="T516" s="126"/>
      <c r="U516" s="126"/>
      <c r="V516" s="126"/>
      <c r="W516" s="126"/>
      <c r="X516" s="126"/>
      <c r="Y516" s="126"/>
      <c r="Z516" s="126"/>
    </row>
    <row r="517" spans="1:26" ht="18" customHeight="1">
      <c r="A517" s="104"/>
      <c r="B517" s="126"/>
      <c r="C517" s="126"/>
      <c r="D517" s="126"/>
      <c r="E517" s="126"/>
      <c r="F517" s="126"/>
      <c r="G517" s="126"/>
      <c r="H517" s="126"/>
      <c r="I517" s="126"/>
      <c r="J517" s="126"/>
      <c r="K517" s="126"/>
      <c r="L517" s="126"/>
      <c r="M517" s="126"/>
      <c r="N517" s="126"/>
      <c r="O517" s="126"/>
      <c r="P517" s="126"/>
      <c r="Q517" s="126"/>
      <c r="R517" s="126"/>
      <c r="S517" s="126"/>
      <c r="T517" s="126"/>
      <c r="U517" s="126"/>
      <c r="V517" s="126"/>
      <c r="W517" s="126"/>
      <c r="X517" s="126"/>
      <c r="Y517" s="126"/>
      <c r="Z517" s="126"/>
    </row>
    <row r="518" spans="1:26" ht="18" customHeight="1">
      <c r="A518" s="104"/>
      <c r="B518" s="126"/>
      <c r="C518" s="126"/>
      <c r="D518" s="126"/>
      <c r="E518" s="126"/>
      <c r="F518" s="126"/>
      <c r="G518" s="126"/>
      <c r="H518" s="126"/>
      <c r="I518" s="126"/>
      <c r="J518" s="126"/>
      <c r="K518" s="126"/>
      <c r="L518" s="126"/>
      <c r="M518" s="126"/>
      <c r="N518" s="126"/>
      <c r="O518" s="126"/>
      <c r="P518" s="126"/>
      <c r="Q518" s="126"/>
      <c r="R518" s="126"/>
      <c r="S518" s="126"/>
      <c r="T518" s="126"/>
      <c r="U518" s="126"/>
      <c r="V518" s="126"/>
      <c r="W518" s="126"/>
      <c r="X518" s="126"/>
      <c r="Y518" s="126"/>
      <c r="Z518" s="126"/>
    </row>
    <row r="519" spans="1:26" ht="18" customHeight="1">
      <c r="A519" s="104"/>
      <c r="B519" s="126"/>
      <c r="C519" s="126"/>
      <c r="D519" s="126"/>
      <c r="E519" s="126"/>
      <c r="F519" s="126"/>
      <c r="G519" s="126"/>
      <c r="H519" s="126"/>
      <c r="I519" s="126"/>
      <c r="J519" s="126"/>
      <c r="K519" s="126"/>
      <c r="L519" s="126"/>
      <c r="M519" s="126"/>
      <c r="N519" s="126"/>
      <c r="O519" s="126"/>
      <c r="P519" s="126"/>
      <c r="Q519" s="126"/>
      <c r="R519" s="126"/>
      <c r="S519" s="126"/>
      <c r="T519" s="126"/>
      <c r="U519" s="126"/>
      <c r="V519" s="126"/>
      <c r="W519" s="126"/>
      <c r="X519" s="126"/>
      <c r="Y519" s="126"/>
      <c r="Z519" s="126"/>
    </row>
    <row r="520" spans="1:26" ht="18" customHeight="1">
      <c r="A520" s="104"/>
      <c r="B520" s="126"/>
      <c r="C520" s="126"/>
      <c r="D520" s="126"/>
      <c r="E520" s="126"/>
      <c r="F520" s="126"/>
      <c r="G520" s="126"/>
      <c r="H520" s="126"/>
      <c r="I520" s="126"/>
      <c r="J520" s="126"/>
      <c r="K520" s="126"/>
      <c r="L520" s="126"/>
      <c r="M520" s="126"/>
      <c r="N520" s="126"/>
      <c r="O520" s="126"/>
      <c r="P520" s="126"/>
      <c r="Q520" s="126"/>
      <c r="R520" s="126"/>
      <c r="S520" s="126"/>
      <c r="T520" s="126"/>
      <c r="U520" s="126"/>
      <c r="V520" s="126"/>
      <c r="W520" s="126"/>
      <c r="X520" s="126"/>
      <c r="Y520" s="126"/>
      <c r="Z520" s="126"/>
    </row>
    <row r="521" spans="1:26" ht="18" customHeight="1">
      <c r="A521" s="104"/>
      <c r="B521" s="126"/>
      <c r="C521" s="126"/>
      <c r="D521" s="126"/>
      <c r="E521" s="126"/>
      <c r="F521" s="126"/>
      <c r="G521" s="126"/>
      <c r="H521" s="126"/>
      <c r="I521" s="126"/>
      <c r="J521" s="126"/>
      <c r="K521" s="126"/>
      <c r="L521" s="126"/>
      <c r="M521" s="126"/>
      <c r="N521" s="126"/>
      <c r="O521" s="126"/>
      <c r="P521" s="126"/>
      <c r="Q521" s="126"/>
      <c r="R521" s="126"/>
      <c r="S521" s="126"/>
      <c r="T521" s="126"/>
      <c r="U521" s="126"/>
      <c r="V521" s="126"/>
      <c r="W521" s="126"/>
      <c r="X521" s="126"/>
      <c r="Y521" s="126"/>
      <c r="Z521" s="126"/>
    </row>
    <row r="522" spans="1:26" ht="18" customHeight="1">
      <c r="A522" s="104"/>
      <c r="B522" s="126"/>
      <c r="C522" s="126"/>
      <c r="D522" s="126"/>
      <c r="E522" s="126"/>
      <c r="F522" s="126"/>
      <c r="G522" s="126"/>
      <c r="H522" s="126"/>
      <c r="I522" s="126"/>
      <c r="J522" s="126"/>
      <c r="K522" s="126"/>
      <c r="L522" s="126"/>
      <c r="M522" s="126"/>
      <c r="N522" s="126"/>
      <c r="O522" s="126"/>
      <c r="P522" s="126"/>
      <c r="Q522" s="126"/>
      <c r="R522" s="126"/>
      <c r="S522" s="126"/>
      <c r="T522" s="126"/>
      <c r="U522" s="126"/>
      <c r="V522" s="126"/>
      <c r="W522" s="126"/>
      <c r="X522" s="126"/>
      <c r="Y522" s="126"/>
      <c r="Z522" s="126"/>
    </row>
    <row r="523" spans="1:26" ht="18" customHeight="1">
      <c r="A523" s="104"/>
      <c r="B523" s="126"/>
      <c r="C523" s="126"/>
      <c r="D523" s="126"/>
      <c r="E523" s="126"/>
      <c r="F523" s="126"/>
      <c r="G523" s="126"/>
      <c r="H523" s="126"/>
      <c r="I523" s="126"/>
      <c r="J523" s="126"/>
      <c r="K523" s="126"/>
      <c r="L523" s="126"/>
      <c r="M523" s="126"/>
      <c r="N523" s="126"/>
      <c r="O523" s="126"/>
      <c r="P523" s="126"/>
      <c r="Q523" s="126"/>
      <c r="R523" s="126"/>
      <c r="S523" s="126"/>
      <c r="T523" s="126"/>
      <c r="U523" s="126"/>
      <c r="V523" s="126"/>
      <c r="W523" s="126"/>
      <c r="X523" s="126"/>
      <c r="Y523" s="126"/>
      <c r="Z523" s="126"/>
    </row>
    <row r="524" spans="1:26" ht="18" customHeight="1">
      <c r="A524" s="104"/>
      <c r="B524" s="126"/>
      <c r="C524" s="126"/>
      <c r="D524" s="126"/>
      <c r="E524" s="126"/>
      <c r="F524" s="126"/>
      <c r="G524" s="126"/>
      <c r="H524" s="126"/>
      <c r="I524" s="126"/>
      <c r="J524" s="126"/>
      <c r="K524" s="126"/>
      <c r="L524" s="126"/>
      <c r="M524" s="126"/>
      <c r="N524" s="126"/>
      <c r="O524" s="126"/>
      <c r="P524" s="126"/>
      <c r="Q524" s="126"/>
      <c r="R524" s="126"/>
      <c r="S524" s="126"/>
      <c r="T524" s="126"/>
      <c r="U524" s="126"/>
      <c r="V524" s="126"/>
      <c r="W524" s="126"/>
      <c r="X524" s="126"/>
      <c r="Y524" s="126"/>
      <c r="Z524" s="126"/>
    </row>
    <row r="525" spans="1:26" ht="18" customHeight="1">
      <c r="A525" s="104"/>
      <c r="B525" s="126"/>
      <c r="C525" s="126"/>
      <c r="D525" s="126"/>
      <c r="E525" s="126"/>
      <c r="F525" s="126"/>
      <c r="G525" s="126"/>
      <c r="H525" s="126"/>
      <c r="I525" s="126"/>
      <c r="J525" s="126"/>
      <c r="K525" s="126"/>
      <c r="L525" s="126"/>
      <c r="M525" s="126"/>
      <c r="N525" s="126"/>
      <c r="O525" s="126"/>
      <c r="P525" s="126"/>
      <c r="Q525" s="126"/>
      <c r="R525" s="126"/>
      <c r="S525" s="126"/>
      <c r="T525" s="126"/>
      <c r="U525" s="126"/>
      <c r="V525" s="126"/>
      <c r="W525" s="126"/>
      <c r="X525" s="126"/>
      <c r="Y525" s="126"/>
      <c r="Z525" s="126"/>
    </row>
    <row r="526" spans="1:26" ht="18" customHeight="1">
      <c r="A526" s="104"/>
      <c r="B526" s="126"/>
      <c r="C526" s="126"/>
      <c r="D526" s="126"/>
      <c r="E526" s="126"/>
      <c r="F526" s="126"/>
      <c r="G526" s="126"/>
      <c r="H526" s="126"/>
      <c r="I526" s="126"/>
      <c r="J526" s="126"/>
      <c r="K526" s="126"/>
      <c r="L526" s="126"/>
      <c r="M526" s="126"/>
      <c r="N526" s="126"/>
      <c r="O526" s="126"/>
      <c r="P526" s="126"/>
      <c r="Q526" s="126"/>
      <c r="R526" s="126"/>
      <c r="S526" s="126"/>
      <c r="T526" s="126"/>
      <c r="U526" s="126"/>
      <c r="V526" s="126"/>
      <c r="W526" s="126"/>
      <c r="X526" s="126"/>
      <c r="Y526" s="126"/>
      <c r="Z526" s="126"/>
    </row>
    <row r="527" spans="1:26" ht="18" customHeight="1">
      <c r="A527" s="104"/>
      <c r="B527" s="126"/>
      <c r="C527" s="126"/>
      <c r="D527" s="126"/>
      <c r="E527" s="126"/>
      <c r="F527" s="126"/>
      <c r="G527" s="126"/>
      <c r="H527" s="126"/>
      <c r="I527" s="126"/>
      <c r="J527" s="126"/>
      <c r="K527" s="126"/>
      <c r="L527" s="126"/>
      <c r="M527" s="126"/>
      <c r="N527" s="126"/>
      <c r="O527" s="126"/>
      <c r="P527" s="126"/>
      <c r="Q527" s="126"/>
      <c r="R527" s="126"/>
      <c r="S527" s="126"/>
      <c r="T527" s="126"/>
      <c r="U527" s="126"/>
      <c r="V527" s="126"/>
      <c r="W527" s="126"/>
      <c r="X527" s="126"/>
      <c r="Y527" s="126"/>
      <c r="Z527" s="126"/>
    </row>
    <row r="528" spans="1:26" ht="18" customHeight="1">
      <c r="A528" s="104"/>
      <c r="B528" s="126"/>
      <c r="C528" s="126"/>
      <c r="D528" s="126"/>
      <c r="E528" s="126"/>
      <c r="F528" s="126"/>
      <c r="G528" s="126"/>
      <c r="H528" s="126"/>
      <c r="I528" s="126"/>
      <c r="J528" s="126"/>
      <c r="K528" s="126"/>
      <c r="L528" s="126"/>
      <c r="M528" s="126"/>
      <c r="N528" s="126"/>
      <c r="O528" s="126"/>
      <c r="P528" s="126"/>
      <c r="Q528" s="126"/>
      <c r="R528" s="126"/>
      <c r="S528" s="126"/>
      <c r="T528" s="126"/>
      <c r="U528" s="126"/>
      <c r="V528" s="126"/>
      <c r="W528" s="126"/>
      <c r="X528" s="126"/>
      <c r="Y528" s="126"/>
      <c r="Z528" s="126"/>
    </row>
    <row r="529" spans="1:26" ht="18" customHeight="1">
      <c r="A529" s="104"/>
      <c r="B529" s="126"/>
      <c r="C529" s="126"/>
      <c r="D529" s="126"/>
      <c r="E529" s="126"/>
      <c r="F529" s="126"/>
      <c r="G529" s="126"/>
      <c r="H529" s="126"/>
      <c r="I529" s="126"/>
      <c r="J529" s="126"/>
      <c r="K529" s="126"/>
      <c r="L529" s="126"/>
      <c r="M529" s="126"/>
      <c r="N529" s="126"/>
      <c r="O529" s="126"/>
      <c r="P529" s="126"/>
      <c r="Q529" s="126"/>
      <c r="R529" s="126"/>
      <c r="S529" s="126"/>
      <c r="T529" s="126"/>
      <c r="U529" s="126"/>
      <c r="V529" s="126"/>
      <c r="W529" s="126"/>
      <c r="X529" s="126"/>
      <c r="Y529" s="126"/>
      <c r="Z529" s="126"/>
    </row>
    <row r="530" spans="1:26" ht="18" customHeight="1">
      <c r="A530" s="104"/>
      <c r="B530" s="126"/>
      <c r="C530" s="126"/>
      <c r="D530" s="126"/>
      <c r="E530" s="126"/>
      <c r="F530" s="126"/>
      <c r="G530" s="126"/>
      <c r="H530" s="126"/>
      <c r="I530" s="126"/>
      <c r="J530" s="126"/>
      <c r="K530" s="126"/>
      <c r="L530" s="126"/>
      <c r="M530" s="126"/>
      <c r="N530" s="126"/>
      <c r="O530" s="126"/>
      <c r="P530" s="126"/>
      <c r="Q530" s="126"/>
      <c r="R530" s="126"/>
      <c r="S530" s="126"/>
      <c r="T530" s="126"/>
      <c r="U530" s="126"/>
      <c r="V530" s="126"/>
      <c r="W530" s="126"/>
      <c r="X530" s="126"/>
      <c r="Y530" s="126"/>
      <c r="Z530" s="126"/>
    </row>
    <row r="531" spans="1:26" ht="18" customHeight="1">
      <c r="A531" s="104"/>
      <c r="B531" s="126"/>
      <c r="C531" s="126"/>
      <c r="D531" s="126"/>
      <c r="E531" s="126"/>
      <c r="F531" s="126"/>
      <c r="G531" s="126"/>
      <c r="H531" s="126"/>
      <c r="I531" s="126"/>
      <c r="J531" s="126"/>
      <c r="K531" s="126"/>
      <c r="L531" s="126"/>
      <c r="M531" s="126"/>
      <c r="N531" s="126"/>
      <c r="O531" s="126"/>
      <c r="P531" s="126"/>
      <c r="Q531" s="126"/>
      <c r="R531" s="126"/>
      <c r="S531" s="126"/>
      <c r="T531" s="126"/>
      <c r="U531" s="126"/>
      <c r="V531" s="126"/>
      <c r="W531" s="126"/>
      <c r="X531" s="126"/>
      <c r="Y531" s="126"/>
      <c r="Z531" s="126"/>
    </row>
    <row r="532" spans="1:26" ht="18" customHeight="1">
      <c r="A532" s="104"/>
      <c r="B532" s="126"/>
      <c r="C532" s="126"/>
      <c r="D532" s="126"/>
      <c r="E532" s="126"/>
      <c r="F532" s="126"/>
      <c r="G532" s="126"/>
      <c r="H532" s="126"/>
      <c r="I532" s="126"/>
      <c r="J532" s="126"/>
      <c r="K532" s="126"/>
      <c r="L532" s="126"/>
      <c r="M532" s="126"/>
      <c r="N532" s="126"/>
      <c r="O532" s="126"/>
      <c r="P532" s="126"/>
      <c r="Q532" s="126"/>
      <c r="R532" s="126"/>
      <c r="S532" s="126"/>
      <c r="T532" s="126"/>
      <c r="U532" s="126"/>
      <c r="V532" s="126"/>
      <c r="W532" s="126"/>
      <c r="X532" s="126"/>
      <c r="Y532" s="126"/>
      <c r="Z532" s="126"/>
    </row>
    <row r="533" spans="1:26" ht="18" customHeight="1">
      <c r="A533" s="104"/>
      <c r="B533" s="126"/>
      <c r="C533" s="126"/>
      <c r="D533" s="126"/>
      <c r="E533" s="126"/>
      <c r="F533" s="126"/>
      <c r="G533" s="126"/>
      <c r="H533" s="126"/>
      <c r="I533" s="126"/>
      <c r="J533" s="126"/>
      <c r="K533" s="126"/>
      <c r="L533" s="126"/>
      <c r="M533" s="126"/>
      <c r="N533" s="126"/>
      <c r="O533" s="126"/>
      <c r="P533" s="126"/>
      <c r="Q533" s="126"/>
      <c r="R533" s="126"/>
      <c r="S533" s="126"/>
      <c r="T533" s="126"/>
      <c r="U533" s="126"/>
      <c r="V533" s="126"/>
      <c r="W533" s="126"/>
      <c r="X533" s="126"/>
      <c r="Y533" s="126"/>
      <c r="Z533" s="126"/>
    </row>
    <row r="534" spans="1:26" ht="18" customHeight="1">
      <c r="A534" s="104"/>
      <c r="B534" s="126"/>
      <c r="C534" s="126"/>
      <c r="D534" s="126"/>
      <c r="E534" s="126"/>
      <c r="F534" s="126"/>
      <c r="G534" s="126"/>
      <c r="H534" s="126"/>
      <c r="I534" s="126"/>
      <c r="J534" s="126"/>
      <c r="K534" s="126"/>
      <c r="L534" s="126"/>
      <c r="M534" s="126"/>
      <c r="N534" s="126"/>
      <c r="O534" s="126"/>
      <c r="P534" s="126"/>
      <c r="Q534" s="126"/>
      <c r="R534" s="126"/>
      <c r="S534" s="126"/>
      <c r="T534" s="126"/>
      <c r="U534" s="126"/>
      <c r="V534" s="126"/>
      <c r="W534" s="126"/>
      <c r="X534" s="126"/>
      <c r="Y534" s="126"/>
      <c r="Z534" s="126"/>
    </row>
    <row r="535" spans="1:26" ht="18" customHeight="1">
      <c r="A535" s="104"/>
      <c r="B535" s="126"/>
      <c r="C535" s="126"/>
      <c r="D535" s="126"/>
      <c r="E535" s="126"/>
      <c r="F535" s="126"/>
      <c r="G535" s="126"/>
      <c r="H535" s="126"/>
      <c r="I535" s="126"/>
      <c r="J535" s="126"/>
      <c r="K535" s="126"/>
      <c r="L535" s="126"/>
      <c r="M535" s="126"/>
      <c r="N535" s="126"/>
      <c r="O535" s="126"/>
      <c r="P535" s="126"/>
      <c r="Q535" s="126"/>
      <c r="R535" s="126"/>
      <c r="S535" s="126"/>
      <c r="T535" s="126"/>
      <c r="U535" s="126"/>
      <c r="V535" s="126"/>
      <c r="W535" s="126"/>
      <c r="X535" s="126"/>
      <c r="Y535" s="126"/>
      <c r="Z535" s="126"/>
    </row>
    <row r="536" spans="1:26" ht="18" customHeight="1">
      <c r="A536" s="104"/>
      <c r="B536" s="126"/>
      <c r="C536" s="126"/>
      <c r="D536" s="126"/>
      <c r="E536" s="126"/>
      <c r="F536" s="126"/>
      <c r="G536" s="126"/>
      <c r="H536" s="126"/>
      <c r="I536" s="126"/>
      <c r="J536" s="126"/>
      <c r="K536" s="126"/>
      <c r="L536" s="126"/>
      <c r="M536" s="126"/>
      <c r="N536" s="126"/>
      <c r="O536" s="126"/>
      <c r="P536" s="126"/>
      <c r="Q536" s="126"/>
      <c r="R536" s="126"/>
      <c r="S536" s="126"/>
      <c r="T536" s="126"/>
      <c r="U536" s="126"/>
      <c r="V536" s="126"/>
      <c r="W536" s="126"/>
      <c r="X536" s="126"/>
      <c r="Y536" s="126"/>
      <c r="Z536" s="126"/>
    </row>
    <row r="537" spans="1:26" ht="18" customHeight="1">
      <c r="A537" s="104"/>
      <c r="B537" s="126"/>
      <c r="C537" s="126"/>
      <c r="D537" s="126"/>
      <c r="E537" s="126"/>
      <c r="F537" s="126"/>
      <c r="G537" s="126"/>
      <c r="H537" s="126"/>
      <c r="I537" s="126"/>
      <c r="J537" s="126"/>
      <c r="K537" s="126"/>
      <c r="L537" s="126"/>
      <c r="M537" s="126"/>
      <c r="N537" s="126"/>
      <c r="O537" s="126"/>
      <c r="P537" s="126"/>
      <c r="Q537" s="126"/>
      <c r="R537" s="126"/>
      <c r="S537" s="126"/>
      <c r="T537" s="126"/>
      <c r="U537" s="126"/>
      <c r="V537" s="126"/>
      <c r="W537" s="126"/>
      <c r="X537" s="126"/>
      <c r="Y537" s="126"/>
      <c r="Z537" s="126"/>
    </row>
    <row r="538" spans="1:26" ht="18" customHeight="1">
      <c r="A538" s="104"/>
      <c r="B538" s="126"/>
      <c r="C538" s="126"/>
      <c r="D538" s="126"/>
      <c r="E538" s="126"/>
      <c r="F538" s="126"/>
      <c r="G538" s="126"/>
      <c r="H538" s="126"/>
      <c r="I538" s="126"/>
      <c r="J538" s="126"/>
      <c r="K538" s="126"/>
      <c r="L538" s="126"/>
      <c r="M538" s="126"/>
      <c r="N538" s="126"/>
      <c r="O538" s="126"/>
      <c r="P538" s="126"/>
      <c r="Q538" s="126"/>
      <c r="R538" s="126"/>
      <c r="S538" s="126"/>
      <c r="T538" s="126"/>
      <c r="U538" s="126"/>
      <c r="V538" s="126"/>
      <c r="W538" s="126"/>
      <c r="X538" s="126"/>
      <c r="Y538" s="126"/>
      <c r="Z538" s="126"/>
    </row>
    <row r="539" spans="1:26" ht="18" customHeight="1">
      <c r="A539" s="104"/>
      <c r="B539" s="126"/>
      <c r="C539" s="126"/>
      <c r="D539" s="126"/>
      <c r="E539" s="126"/>
      <c r="F539" s="126"/>
      <c r="G539" s="126"/>
      <c r="H539" s="126"/>
      <c r="I539" s="126"/>
      <c r="J539" s="126"/>
      <c r="K539" s="126"/>
      <c r="L539" s="126"/>
      <c r="M539" s="126"/>
      <c r="N539" s="126"/>
      <c r="O539" s="126"/>
      <c r="P539" s="126"/>
      <c r="Q539" s="126"/>
      <c r="R539" s="126"/>
      <c r="S539" s="126"/>
      <c r="T539" s="126"/>
      <c r="U539" s="126"/>
      <c r="V539" s="126"/>
      <c r="W539" s="126"/>
      <c r="X539" s="126"/>
      <c r="Y539" s="126"/>
      <c r="Z539" s="126"/>
    </row>
    <row r="540" spans="1:26" ht="18" customHeight="1">
      <c r="A540" s="104"/>
      <c r="B540" s="126"/>
      <c r="C540" s="126"/>
      <c r="D540" s="126"/>
      <c r="E540" s="126"/>
      <c r="F540" s="126"/>
      <c r="G540" s="126"/>
      <c r="H540" s="126"/>
      <c r="I540" s="126"/>
      <c r="J540" s="126"/>
      <c r="K540" s="126"/>
      <c r="L540" s="126"/>
      <c r="M540" s="126"/>
      <c r="N540" s="126"/>
      <c r="O540" s="126"/>
      <c r="P540" s="126"/>
      <c r="Q540" s="126"/>
      <c r="R540" s="126"/>
      <c r="S540" s="126"/>
      <c r="T540" s="126"/>
      <c r="U540" s="126"/>
      <c r="V540" s="126"/>
      <c r="W540" s="126"/>
      <c r="X540" s="126"/>
      <c r="Y540" s="126"/>
      <c r="Z540" s="126"/>
    </row>
    <row r="541" spans="1:26" ht="18" customHeight="1">
      <c r="A541" s="104"/>
      <c r="B541" s="126"/>
      <c r="C541" s="126"/>
      <c r="D541" s="126"/>
      <c r="E541" s="126"/>
      <c r="F541" s="126"/>
      <c r="G541" s="126"/>
      <c r="H541" s="126"/>
      <c r="I541" s="126"/>
      <c r="J541" s="126"/>
      <c r="K541" s="126"/>
      <c r="L541" s="126"/>
      <c r="M541" s="126"/>
      <c r="N541" s="126"/>
      <c r="O541" s="126"/>
      <c r="P541" s="126"/>
      <c r="Q541" s="126"/>
      <c r="R541" s="126"/>
      <c r="S541" s="126"/>
      <c r="T541" s="126"/>
      <c r="U541" s="126"/>
      <c r="V541" s="126"/>
      <c r="W541" s="126"/>
      <c r="X541" s="126"/>
      <c r="Y541" s="126"/>
      <c r="Z541" s="126"/>
    </row>
    <row r="542" spans="1:26" ht="18" customHeight="1">
      <c r="A542" s="104"/>
      <c r="B542" s="126"/>
      <c r="C542" s="126"/>
      <c r="D542" s="126"/>
      <c r="E542" s="126"/>
      <c r="F542" s="126"/>
      <c r="G542" s="126"/>
      <c r="H542" s="126"/>
      <c r="I542" s="126"/>
      <c r="J542" s="126"/>
      <c r="K542" s="126"/>
      <c r="L542" s="126"/>
      <c r="M542" s="126"/>
      <c r="N542" s="126"/>
      <c r="O542" s="126"/>
      <c r="P542" s="126"/>
      <c r="Q542" s="126"/>
      <c r="R542" s="126"/>
      <c r="S542" s="126"/>
      <c r="T542" s="126"/>
      <c r="U542" s="126"/>
      <c r="V542" s="126"/>
      <c r="W542" s="126"/>
      <c r="X542" s="126"/>
      <c r="Y542" s="126"/>
      <c r="Z542" s="126"/>
    </row>
    <row r="543" spans="1:26" ht="18" customHeight="1">
      <c r="A543" s="104"/>
      <c r="B543" s="126"/>
      <c r="C543" s="126"/>
      <c r="D543" s="126"/>
      <c r="E543" s="126"/>
      <c r="F543" s="126"/>
      <c r="G543" s="126"/>
      <c r="H543" s="126"/>
      <c r="I543" s="126"/>
      <c r="J543" s="126"/>
      <c r="K543" s="126"/>
      <c r="L543" s="126"/>
      <c r="M543" s="126"/>
      <c r="N543" s="126"/>
      <c r="O543" s="126"/>
      <c r="P543" s="126"/>
      <c r="Q543" s="126"/>
      <c r="R543" s="126"/>
      <c r="S543" s="126"/>
      <c r="T543" s="126"/>
      <c r="U543" s="126"/>
      <c r="V543" s="126"/>
      <c r="W543" s="126"/>
      <c r="X543" s="126"/>
      <c r="Y543" s="126"/>
      <c r="Z543" s="126"/>
    </row>
    <row r="544" spans="1:26" ht="18" customHeight="1">
      <c r="A544" s="104"/>
      <c r="B544" s="126"/>
      <c r="C544" s="126"/>
      <c r="D544" s="126"/>
      <c r="E544" s="126"/>
      <c r="F544" s="126"/>
      <c r="G544" s="126"/>
      <c r="H544" s="126"/>
      <c r="I544" s="126"/>
      <c r="J544" s="126"/>
      <c r="K544" s="126"/>
      <c r="L544" s="126"/>
      <c r="M544" s="126"/>
      <c r="N544" s="126"/>
      <c r="O544" s="126"/>
      <c r="P544" s="126"/>
      <c r="Q544" s="126"/>
      <c r="R544" s="126"/>
      <c r="S544" s="126"/>
      <c r="T544" s="126"/>
      <c r="U544" s="126"/>
      <c r="V544" s="126"/>
      <c r="W544" s="126"/>
      <c r="X544" s="126"/>
      <c r="Y544" s="126"/>
      <c r="Z544" s="126"/>
    </row>
    <row r="545" spans="1:26" ht="18" customHeight="1">
      <c r="A545" s="104"/>
      <c r="B545" s="126"/>
      <c r="C545" s="126"/>
      <c r="D545" s="126"/>
      <c r="E545" s="126"/>
      <c r="F545" s="126"/>
      <c r="G545" s="126"/>
      <c r="H545" s="126"/>
      <c r="I545" s="126"/>
      <c r="J545" s="126"/>
      <c r="K545" s="126"/>
      <c r="L545" s="126"/>
      <c r="M545" s="126"/>
      <c r="N545" s="126"/>
      <c r="O545" s="126"/>
      <c r="P545" s="126"/>
      <c r="Q545" s="126"/>
      <c r="R545" s="126"/>
      <c r="S545" s="126"/>
      <c r="T545" s="126"/>
      <c r="U545" s="126"/>
      <c r="V545" s="126"/>
      <c r="W545" s="126"/>
      <c r="X545" s="126"/>
      <c r="Y545" s="126"/>
      <c r="Z545" s="126"/>
    </row>
    <row r="546" spans="1:26" ht="18" customHeight="1">
      <c r="A546" s="104"/>
      <c r="B546" s="126"/>
      <c r="C546" s="126"/>
      <c r="D546" s="126"/>
      <c r="E546" s="126"/>
      <c r="F546" s="126"/>
      <c r="G546" s="126"/>
      <c r="H546" s="126"/>
      <c r="I546" s="126"/>
      <c r="J546" s="126"/>
      <c r="K546" s="126"/>
      <c r="L546" s="126"/>
      <c r="M546" s="126"/>
      <c r="N546" s="126"/>
      <c r="O546" s="126"/>
      <c r="P546" s="126"/>
      <c r="Q546" s="126"/>
      <c r="R546" s="126"/>
      <c r="S546" s="126"/>
      <c r="T546" s="126"/>
      <c r="U546" s="126"/>
      <c r="V546" s="126"/>
      <c r="W546" s="126"/>
      <c r="X546" s="126"/>
      <c r="Y546" s="126"/>
      <c r="Z546" s="126"/>
    </row>
    <row r="547" spans="1:26" ht="18" customHeight="1">
      <c r="A547" s="104"/>
      <c r="B547" s="126"/>
      <c r="C547" s="126"/>
      <c r="D547" s="126"/>
      <c r="E547" s="126"/>
      <c r="F547" s="126"/>
      <c r="G547" s="126"/>
      <c r="H547" s="126"/>
      <c r="I547" s="126"/>
      <c r="J547" s="126"/>
      <c r="K547" s="126"/>
      <c r="L547" s="126"/>
      <c r="M547" s="126"/>
      <c r="N547" s="126"/>
      <c r="O547" s="126"/>
      <c r="P547" s="126"/>
      <c r="Q547" s="126"/>
      <c r="R547" s="126"/>
      <c r="S547" s="126"/>
      <c r="T547" s="126"/>
      <c r="U547" s="126"/>
      <c r="V547" s="126"/>
      <c r="W547" s="126"/>
      <c r="X547" s="126"/>
      <c r="Y547" s="126"/>
      <c r="Z547" s="126"/>
    </row>
    <row r="548" spans="1:26" ht="18" customHeight="1">
      <c r="A548" s="104"/>
      <c r="B548" s="126"/>
      <c r="C548" s="126"/>
      <c r="D548" s="126"/>
      <c r="E548" s="126"/>
      <c r="F548" s="126"/>
      <c r="G548" s="126"/>
      <c r="H548" s="126"/>
      <c r="I548" s="126"/>
      <c r="J548" s="126"/>
      <c r="K548" s="126"/>
      <c r="L548" s="126"/>
      <c r="M548" s="126"/>
      <c r="N548" s="126"/>
      <c r="O548" s="126"/>
      <c r="P548" s="126"/>
      <c r="Q548" s="126"/>
      <c r="R548" s="126"/>
      <c r="S548" s="126"/>
      <c r="T548" s="126"/>
      <c r="U548" s="126"/>
      <c r="V548" s="126"/>
      <c r="W548" s="126"/>
      <c r="X548" s="126"/>
      <c r="Y548" s="126"/>
      <c r="Z548" s="126"/>
    </row>
    <row r="549" spans="1:26" ht="18" customHeight="1">
      <c r="A549" s="104"/>
      <c r="B549" s="126"/>
      <c r="C549" s="126"/>
      <c r="D549" s="126"/>
      <c r="E549" s="126"/>
      <c r="F549" s="126"/>
      <c r="G549" s="126"/>
      <c r="H549" s="126"/>
      <c r="I549" s="126"/>
      <c r="J549" s="126"/>
      <c r="K549" s="126"/>
      <c r="L549" s="126"/>
      <c r="M549" s="126"/>
      <c r="N549" s="126"/>
      <c r="O549" s="126"/>
      <c r="P549" s="126"/>
      <c r="Q549" s="126"/>
      <c r="R549" s="126"/>
      <c r="S549" s="126"/>
      <c r="T549" s="126"/>
      <c r="U549" s="126"/>
      <c r="V549" s="126"/>
      <c r="W549" s="126"/>
      <c r="X549" s="126"/>
      <c r="Y549" s="126"/>
      <c r="Z549" s="126"/>
    </row>
    <row r="550" spans="1:26" ht="18" customHeight="1">
      <c r="A550" s="104"/>
      <c r="B550" s="126"/>
      <c r="C550" s="126"/>
      <c r="D550" s="126"/>
      <c r="E550" s="126"/>
      <c r="F550" s="126"/>
      <c r="G550" s="126"/>
      <c r="H550" s="126"/>
      <c r="I550" s="126"/>
      <c r="J550" s="126"/>
      <c r="K550" s="126"/>
      <c r="L550" s="126"/>
      <c r="M550" s="126"/>
      <c r="N550" s="126"/>
      <c r="O550" s="126"/>
      <c r="P550" s="126"/>
      <c r="Q550" s="126"/>
      <c r="R550" s="126"/>
      <c r="S550" s="126"/>
      <c r="T550" s="126"/>
      <c r="U550" s="126"/>
      <c r="V550" s="126"/>
      <c r="W550" s="126"/>
      <c r="X550" s="126"/>
      <c r="Y550" s="126"/>
      <c r="Z550" s="126"/>
    </row>
    <row r="551" spans="1:26" ht="18" customHeight="1">
      <c r="A551" s="104"/>
      <c r="B551" s="126"/>
      <c r="C551" s="126"/>
      <c r="D551" s="126"/>
      <c r="E551" s="126"/>
      <c r="F551" s="126"/>
      <c r="G551" s="126"/>
      <c r="H551" s="126"/>
      <c r="I551" s="126"/>
      <c r="J551" s="126"/>
      <c r="K551" s="126"/>
      <c r="L551" s="126"/>
      <c r="M551" s="126"/>
      <c r="N551" s="126"/>
      <c r="O551" s="126"/>
      <c r="P551" s="126"/>
      <c r="Q551" s="126"/>
      <c r="R551" s="126"/>
      <c r="S551" s="126"/>
      <c r="T551" s="126"/>
      <c r="U551" s="126"/>
      <c r="V551" s="126"/>
      <c r="W551" s="126"/>
      <c r="X551" s="126"/>
      <c r="Y551" s="126"/>
      <c r="Z551" s="126"/>
    </row>
    <row r="552" spans="1:26" ht="18" customHeight="1">
      <c r="A552" s="104"/>
      <c r="B552" s="126"/>
      <c r="C552" s="126"/>
      <c r="D552" s="126"/>
      <c r="E552" s="126"/>
      <c r="F552" s="126"/>
      <c r="G552" s="126"/>
      <c r="H552" s="126"/>
      <c r="I552" s="126"/>
      <c r="J552" s="126"/>
      <c r="K552" s="126"/>
      <c r="L552" s="126"/>
      <c r="M552" s="126"/>
      <c r="N552" s="126"/>
      <c r="O552" s="126"/>
      <c r="P552" s="126"/>
      <c r="Q552" s="126"/>
      <c r="R552" s="126"/>
      <c r="S552" s="126"/>
      <c r="T552" s="126"/>
      <c r="U552" s="126"/>
      <c r="V552" s="126"/>
      <c r="W552" s="126"/>
      <c r="X552" s="126"/>
      <c r="Y552" s="126"/>
      <c r="Z552" s="126"/>
    </row>
    <row r="553" spans="1:26" ht="18" customHeight="1">
      <c r="A553" s="104"/>
      <c r="B553" s="126"/>
      <c r="C553" s="126"/>
      <c r="D553" s="126"/>
      <c r="E553" s="126"/>
      <c r="F553" s="126"/>
      <c r="G553" s="126"/>
      <c r="H553" s="126"/>
      <c r="I553" s="126"/>
      <c r="J553" s="126"/>
      <c r="K553" s="126"/>
      <c r="L553" s="126"/>
      <c r="M553" s="126"/>
      <c r="N553" s="126"/>
      <c r="O553" s="126"/>
      <c r="P553" s="126"/>
      <c r="Q553" s="126"/>
      <c r="R553" s="126"/>
      <c r="S553" s="126"/>
      <c r="T553" s="126"/>
      <c r="U553" s="126"/>
      <c r="V553" s="126"/>
      <c r="W553" s="126"/>
      <c r="X553" s="126"/>
      <c r="Y553" s="126"/>
      <c r="Z553" s="126"/>
    </row>
    <row r="554" spans="1:26" ht="18" customHeight="1">
      <c r="A554" s="104"/>
      <c r="B554" s="126"/>
      <c r="C554" s="126"/>
      <c r="D554" s="126"/>
      <c r="E554" s="126"/>
      <c r="F554" s="126"/>
      <c r="G554" s="126"/>
      <c r="H554" s="126"/>
      <c r="I554" s="126"/>
      <c r="J554" s="126"/>
      <c r="K554" s="126"/>
      <c r="L554" s="126"/>
      <c r="M554" s="126"/>
      <c r="N554" s="126"/>
      <c r="O554" s="126"/>
      <c r="P554" s="126"/>
      <c r="Q554" s="126"/>
      <c r="R554" s="126"/>
      <c r="S554" s="126"/>
      <c r="T554" s="126"/>
      <c r="U554" s="126"/>
      <c r="V554" s="126"/>
      <c r="W554" s="126"/>
      <c r="X554" s="126"/>
      <c r="Y554" s="126"/>
      <c r="Z554" s="126"/>
    </row>
    <row r="555" spans="1:26" ht="18" customHeight="1">
      <c r="A555" s="104"/>
      <c r="B555" s="126"/>
      <c r="C555" s="126"/>
      <c r="D555" s="126"/>
      <c r="E555" s="126"/>
      <c r="F555" s="126"/>
      <c r="G555" s="126"/>
      <c r="H555" s="126"/>
      <c r="I555" s="126"/>
      <c r="J555" s="126"/>
      <c r="K555" s="126"/>
      <c r="L555" s="126"/>
      <c r="M555" s="126"/>
      <c r="N555" s="126"/>
      <c r="O555" s="126"/>
      <c r="P555" s="126"/>
      <c r="Q555" s="126"/>
      <c r="R555" s="126"/>
      <c r="S555" s="126"/>
      <c r="T555" s="126"/>
      <c r="U555" s="126"/>
      <c r="V555" s="126"/>
      <c r="W555" s="126"/>
      <c r="X555" s="126"/>
      <c r="Y555" s="126"/>
      <c r="Z555" s="126"/>
    </row>
    <row r="556" spans="1:26" ht="18" customHeight="1">
      <c r="A556" s="104"/>
      <c r="B556" s="126"/>
      <c r="C556" s="126"/>
      <c r="D556" s="126"/>
      <c r="E556" s="126"/>
      <c r="F556" s="126"/>
      <c r="G556" s="126"/>
      <c r="H556" s="126"/>
      <c r="I556" s="126"/>
      <c r="J556" s="126"/>
      <c r="K556" s="126"/>
      <c r="L556" s="126"/>
      <c r="M556" s="126"/>
      <c r="N556" s="126"/>
      <c r="O556" s="126"/>
      <c r="P556" s="126"/>
      <c r="Q556" s="126"/>
      <c r="R556" s="126"/>
      <c r="S556" s="126"/>
      <c r="T556" s="126"/>
      <c r="U556" s="126"/>
      <c r="V556" s="126"/>
      <c r="W556" s="126"/>
      <c r="X556" s="126"/>
      <c r="Y556" s="126"/>
      <c r="Z556" s="126"/>
    </row>
    <row r="557" spans="1:26" ht="18" customHeight="1">
      <c r="A557" s="104"/>
      <c r="B557" s="126"/>
      <c r="C557" s="126"/>
      <c r="D557" s="126"/>
      <c r="E557" s="126"/>
      <c r="F557" s="126"/>
      <c r="G557" s="126"/>
      <c r="H557" s="126"/>
      <c r="I557" s="126"/>
      <c r="J557" s="126"/>
      <c r="K557" s="126"/>
      <c r="L557" s="126"/>
      <c r="M557" s="126"/>
      <c r="N557" s="126"/>
      <c r="O557" s="126"/>
      <c r="P557" s="126"/>
      <c r="Q557" s="126"/>
      <c r="R557" s="126"/>
      <c r="S557" s="126"/>
      <c r="T557" s="126"/>
      <c r="U557" s="126"/>
      <c r="V557" s="126"/>
      <c r="W557" s="126"/>
      <c r="X557" s="126"/>
      <c r="Y557" s="126"/>
      <c r="Z557" s="126"/>
    </row>
    <row r="558" spans="1:26" ht="18" customHeight="1">
      <c r="A558" s="104"/>
      <c r="B558" s="126"/>
      <c r="C558" s="126"/>
      <c r="D558" s="126"/>
      <c r="E558" s="126"/>
      <c r="F558" s="126"/>
      <c r="G558" s="126"/>
      <c r="H558" s="126"/>
      <c r="I558" s="126"/>
      <c r="J558" s="126"/>
      <c r="K558" s="126"/>
      <c r="L558" s="126"/>
      <c r="M558" s="126"/>
      <c r="N558" s="126"/>
      <c r="O558" s="126"/>
      <c r="P558" s="126"/>
      <c r="Q558" s="126"/>
      <c r="R558" s="126"/>
      <c r="S558" s="126"/>
      <c r="T558" s="126"/>
      <c r="U558" s="126"/>
      <c r="V558" s="126"/>
      <c r="W558" s="126"/>
      <c r="X558" s="126"/>
      <c r="Y558" s="126"/>
      <c r="Z558" s="126"/>
    </row>
    <row r="559" spans="1:26" ht="18" customHeight="1">
      <c r="A559" s="104"/>
      <c r="B559" s="126"/>
      <c r="C559" s="126"/>
      <c r="D559" s="126"/>
      <c r="E559" s="126"/>
      <c r="F559" s="126"/>
      <c r="G559" s="126"/>
      <c r="H559" s="126"/>
      <c r="I559" s="126"/>
      <c r="J559" s="126"/>
      <c r="K559" s="126"/>
      <c r="L559" s="126"/>
      <c r="M559" s="126"/>
      <c r="N559" s="126"/>
      <c r="O559" s="126"/>
      <c r="P559" s="126"/>
      <c r="Q559" s="126"/>
      <c r="R559" s="126"/>
      <c r="S559" s="126"/>
      <c r="T559" s="126"/>
      <c r="U559" s="126"/>
      <c r="V559" s="126"/>
      <c r="W559" s="126"/>
      <c r="X559" s="126"/>
      <c r="Y559" s="126"/>
      <c r="Z559" s="126"/>
    </row>
    <row r="560" spans="1:26" ht="18" customHeight="1">
      <c r="A560" s="104"/>
      <c r="B560" s="126"/>
      <c r="C560" s="126"/>
      <c r="D560" s="126"/>
      <c r="E560" s="126"/>
      <c r="F560" s="126"/>
      <c r="G560" s="126"/>
      <c r="H560" s="126"/>
      <c r="I560" s="126"/>
      <c r="J560" s="126"/>
      <c r="K560" s="126"/>
      <c r="L560" s="126"/>
      <c r="M560" s="126"/>
      <c r="N560" s="126"/>
      <c r="O560" s="126"/>
      <c r="P560" s="126"/>
      <c r="Q560" s="126"/>
      <c r="R560" s="126"/>
      <c r="S560" s="126"/>
      <c r="T560" s="126"/>
      <c r="U560" s="126"/>
      <c r="V560" s="126"/>
      <c r="W560" s="126"/>
      <c r="X560" s="126"/>
      <c r="Y560" s="126"/>
      <c r="Z560" s="126"/>
    </row>
    <row r="561" spans="1:26" ht="18" customHeight="1">
      <c r="A561" s="104"/>
      <c r="B561" s="126"/>
      <c r="C561" s="126"/>
      <c r="D561" s="126"/>
      <c r="E561" s="126"/>
      <c r="F561" s="126"/>
      <c r="G561" s="126"/>
      <c r="H561" s="126"/>
      <c r="I561" s="126"/>
      <c r="J561" s="126"/>
      <c r="K561" s="126"/>
      <c r="L561" s="126"/>
      <c r="M561" s="126"/>
      <c r="N561" s="126"/>
      <c r="O561" s="126"/>
      <c r="P561" s="126"/>
      <c r="Q561" s="126"/>
      <c r="R561" s="126"/>
      <c r="S561" s="126"/>
      <c r="T561" s="126"/>
      <c r="U561" s="126"/>
      <c r="V561" s="126"/>
      <c r="W561" s="126"/>
      <c r="X561" s="126"/>
      <c r="Y561" s="126"/>
      <c r="Z561" s="126"/>
    </row>
    <row r="562" spans="1:26" ht="18" customHeight="1">
      <c r="A562" s="104"/>
      <c r="B562" s="126"/>
      <c r="C562" s="126"/>
      <c r="D562" s="126"/>
      <c r="E562" s="126"/>
      <c r="F562" s="126"/>
      <c r="G562" s="126"/>
      <c r="H562" s="126"/>
      <c r="I562" s="126"/>
      <c r="J562" s="126"/>
      <c r="K562" s="126"/>
      <c r="L562" s="126"/>
      <c r="M562" s="126"/>
      <c r="N562" s="126"/>
      <c r="O562" s="126"/>
      <c r="P562" s="126"/>
      <c r="Q562" s="126"/>
      <c r="R562" s="126"/>
      <c r="S562" s="126"/>
      <c r="T562" s="126"/>
      <c r="U562" s="126"/>
      <c r="V562" s="126"/>
      <c r="W562" s="126"/>
      <c r="X562" s="126"/>
      <c r="Y562" s="126"/>
      <c r="Z562" s="126"/>
    </row>
    <row r="563" spans="1:26" ht="18" customHeight="1">
      <c r="A563" s="104"/>
      <c r="B563" s="126"/>
      <c r="C563" s="126"/>
      <c r="D563" s="126"/>
      <c r="E563" s="126"/>
      <c r="F563" s="126"/>
      <c r="G563" s="126"/>
      <c r="H563" s="126"/>
      <c r="I563" s="126"/>
      <c r="J563" s="126"/>
      <c r="K563" s="126"/>
      <c r="L563" s="126"/>
      <c r="M563" s="126"/>
      <c r="N563" s="126"/>
      <c r="O563" s="126"/>
      <c r="P563" s="126"/>
      <c r="Q563" s="126"/>
      <c r="R563" s="126"/>
      <c r="S563" s="126"/>
      <c r="T563" s="126"/>
      <c r="U563" s="126"/>
      <c r="V563" s="126"/>
      <c r="W563" s="126"/>
      <c r="X563" s="126"/>
      <c r="Y563" s="126"/>
      <c r="Z563" s="126"/>
    </row>
    <row r="564" spans="1:26" ht="18" customHeight="1">
      <c r="A564" s="104"/>
      <c r="B564" s="126"/>
      <c r="C564" s="126"/>
      <c r="D564" s="126"/>
      <c r="E564" s="126"/>
      <c r="F564" s="126"/>
      <c r="G564" s="126"/>
      <c r="H564" s="126"/>
      <c r="I564" s="126"/>
      <c r="J564" s="126"/>
      <c r="K564" s="126"/>
      <c r="L564" s="126"/>
      <c r="M564" s="126"/>
      <c r="N564" s="126"/>
      <c r="O564" s="126"/>
      <c r="P564" s="126"/>
      <c r="Q564" s="126"/>
      <c r="R564" s="126"/>
      <c r="S564" s="126"/>
      <c r="T564" s="126"/>
      <c r="U564" s="126"/>
      <c r="V564" s="126"/>
      <c r="W564" s="126"/>
      <c r="X564" s="126"/>
      <c r="Y564" s="126"/>
      <c r="Z564" s="126"/>
    </row>
    <row r="565" spans="1:26" ht="18" customHeight="1">
      <c r="A565" s="104"/>
      <c r="B565" s="126"/>
      <c r="C565" s="126"/>
      <c r="D565" s="126"/>
      <c r="E565" s="126"/>
      <c r="F565" s="126"/>
      <c r="G565" s="126"/>
      <c r="H565" s="126"/>
      <c r="I565" s="126"/>
      <c r="J565" s="126"/>
      <c r="K565" s="126"/>
      <c r="L565" s="126"/>
      <c r="M565" s="126"/>
      <c r="N565" s="126"/>
      <c r="O565" s="126"/>
      <c r="P565" s="126"/>
      <c r="Q565" s="126"/>
      <c r="R565" s="126"/>
      <c r="S565" s="126"/>
      <c r="T565" s="126"/>
      <c r="U565" s="126"/>
      <c r="V565" s="126"/>
      <c r="W565" s="126"/>
      <c r="X565" s="126"/>
      <c r="Y565" s="126"/>
      <c r="Z565" s="126"/>
    </row>
    <row r="566" spans="1:26" ht="18" customHeight="1">
      <c r="A566" s="104"/>
      <c r="B566" s="126"/>
      <c r="C566" s="126"/>
      <c r="D566" s="126"/>
      <c r="E566" s="126"/>
      <c r="F566" s="126"/>
      <c r="G566" s="126"/>
      <c r="H566" s="126"/>
      <c r="I566" s="126"/>
      <c r="J566" s="126"/>
      <c r="K566" s="126"/>
      <c r="L566" s="126"/>
      <c r="M566" s="126"/>
      <c r="N566" s="126"/>
      <c r="O566" s="126"/>
      <c r="P566" s="126"/>
      <c r="Q566" s="126"/>
      <c r="R566" s="126"/>
      <c r="S566" s="126"/>
      <c r="T566" s="126"/>
      <c r="U566" s="126"/>
      <c r="V566" s="126"/>
      <c r="W566" s="126"/>
      <c r="X566" s="126"/>
      <c r="Y566" s="126"/>
      <c r="Z566" s="126"/>
    </row>
    <row r="567" spans="1:26" ht="18" customHeight="1">
      <c r="A567" s="104"/>
      <c r="B567" s="126"/>
      <c r="C567" s="126"/>
      <c r="D567" s="126"/>
      <c r="E567" s="126"/>
      <c r="F567" s="126"/>
      <c r="G567" s="126"/>
      <c r="H567" s="126"/>
      <c r="I567" s="126"/>
      <c r="J567" s="126"/>
      <c r="K567" s="126"/>
      <c r="L567" s="126"/>
      <c r="M567" s="126"/>
      <c r="N567" s="126"/>
      <c r="O567" s="126"/>
      <c r="P567" s="126"/>
      <c r="Q567" s="126"/>
      <c r="R567" s="126"/>
      <c r="S567" s="126"/>
      <c r="T567" s="126"/>
      <c r="U567" s="126"/>
      <c r="V567" s="126"/>
      <c r="W567" s="126"/>
      <c r="X567" s="126"/>
      <c r="Y567" s="126"/>
      <c r="Z567" s="126"/>
    </row>
    <row r="568" spans="1:26" ht="18" customHeight="1">
      <c r="A568" s="104"/>
      <c r="B568" s="126"/>
      <c r="C568" s="126"/>
      <c r="D568" s="126"/>
      <c r="E568" s="126"/>
      <c r="F568" s="126"/>
      <c r="G568" s="126"/>
      <c r="H568" s="126"/>
      <c r="I568" s="126"/>
      <c r="J568" s="126"/>
      <c r="K568" s="126"/>
      <c r="L568" s="126"/>
      <c r="M568" s="126"/>
      <c r="N568" s="126"/>
      <c r="O568" s="126"/>
      <c r="P568" s="126"/>
      <c r="Q568" s="126"/>
      <c r="R568" s="126"/>
      <c r="S568" s="126"/>
      <c r="T568" s="126"/>
      <c r="U568" s="126"/>
      <c r="V568" s="126"/>
      <c r="W568" s="126"/>
      <c r="X568" s="126"/>
      <c r="Y568" s="126"/>
      <c r="Z568" s="126"/>
    </row>
    <row r="569" spans="1:26" ht="18" customHeight="1">
      <c r="A569" s="104"/>
      <c r="B569" s="126"/>
      <c r="C569" s="126"/>
      <c r="D569" s="126"/>
      <c r="E569" s="126"/>
      <c r="F569" s="126"/>
      <c r="G569" s="126"/>
      <c r="H569" s="126"/>
      <c r="I569" s="126"/>
      <c r="J569" s="126"/>
      <c r="K569" s="126"/>
      <c r="L569" s="126"/>
      <c r="M569" s="126"/>
      <c r="N569" s="126"/>
      <c r="O569" s="126"/>
      <c r="P569" s="126"/>
      <c r="Q569" s="126"/>
      <c r="R569" s="126"/>
      <c r="S569" s="126"/>
      <c r="T569" s="126"/>
      <c r="U569" s="126"/>
      <c r="V569" s="126"/>
      <c r="W569" s="126"/>
      <c r="X569" s="126"/>
      <c r="Y569" s="126"/>
      <c r="Z569" s="126"/>
    </row>
    <row r="570" spans="1:26" ht="18" customHeight="1">
      <c r="A570" s="104"/>
      <c r="B570" s="126"/>
      <c r="C570" s="126"/>
      <c r="D570" s="126"/>
      <c r="E570" s="126"/>
      <c r="F570" s="126"/>
      <c r="G570" s="126"/>
      <c r="H570" s="126"/>
      <c r="I570" s="126"/>
      <c r="J570" s="126"/>
      <c r="K570" s="126"/>
      <c r="L570" s="126"/>
      <c r="M570" s="126"/>
      <c r="N570" s="126"/>
      <c r="O570" s="126"/>
      <c r="P570" s="126"/>
      <c r="Q570" s="126"/>
      <c r="R570" s="126"/>
      <c r="S570" s="126"/>
      <c r="T570" s="126"/>
      <c r="U570" s="126"/>
      <c r="V570" s="126"/>
      <c r="W570" s="126"/>
      <c r="X570" s="126"/>
      <c r="Y570" s="126"/>
      <c r="Z570" s="126"/>
    </row>
    <row r="571" spans="1:26" ht="18" customHeight="1">
      <c r="A571" s="104"/>
      <c r="B571" s="126"/>
      <c r="C571" s="126"/>
      <c r="D571" s="126"/>
      <c r="E571" s="126"/>
      <c r="F571" s="126"/>
      <c r="G571" s="126"/>
      <c r="H571" s="126"/>
      <c r="I571" s="126"/>
      <c r="J571" s="126"/>
      <c r="K571" s="126"/>
      <c r="L571" s="126"/>
      <c r="M571" s="126"/>
      <c r="N571" s="126"/>
      <c r="O571" s="126"/>
      <c r="P571" s="126"/>
      <c r="Q571" s="126"/>
      <c r="R571" s="126"/>
      <c r="S571" s="126"/>
      <c r="T571" s="126"/>
      <c r="U571" s="126"/>
      <c r="V571" s="126"/>
      <c r="W571" s="126"/>
      <c r="X571" s="126"/>
      <c r="Y571" s="126"/>
      <c r="Z571" s="126"/>
    </row>
    <row r="572" spans="1:26" ht="18" customHeight="1">
      <c r="A572" s="104"/>
      <c r="B572" s="126"/>
      <c r="C572" s="126"/>
      <c r="D572" s="126"/>
      <c r="E572" s="126"/>
      <c r="F572" s="126"/>
      <c r="G572" s="126"/>
      <c r="H572" s="126"/>
      <c r="I572" s="126"/>
      <c r="J572" s="126"/>
      <c r="K572" s="126"/>
      <c r="L572" s="126"/>
      <c r="M572" s="126"/>
      <c r="N572" s="126"/>
      <c r="O572" s="126"/>
      <c r="P572" s="126"/>
      <c r="Q572" s="126"/>
      <c r="R572" s="126"/>
      <c r="S572" s="126"/>
      <c r="T572" s="126"/>
      <c r="U572" s="126"/>
      <c r="V572" s="126"/>
      <c r="W572" s="126"/>
      <c r="X572" s="126"/>
      <c r="Y572" s="126"/>
      <c r="Z572" s="126"/>
    </row>
    <row r="573" spans="1:26" ht="18" customHeight="1">
      <c r="A573" s="104"/>
      <c r="B573" s="126"/>
      <c r="C573" s="126"/>
      <c r="D573" s="126"/>
      <c r="E573" s="126"/>
      <c r="F573" s="126"/>
      <c r="G573" s="126"/>
      <c r="H573" s="126"/>
      <c r="I573" s="126"/>
      <c r="J573" s="126"/>
      <c r="K573" s="126"/>
      <c r="L573" s="126"/>
      <c r="M573" s="126"/>
      <c r="N573" s="126"/>
      <c r="O573" s="126"/>
      <c r="P573" s="126"/>
      <c r="Q573" s="126"/>
      <c r="R573" s="126"/>
      <c r="S573" s="126"/>
      <c r="T573" s="126"/>
      <c r="U573" s="126"/>
      <c r="V573" s="126"/>
      <c r="W573" s="126"/>
      <c r="X573" s="126"/>
      <c r="Y573" s="126"/>
      <c r="Z573" s="126"/>
    </row>
    <row r="574" spans="1:26" ht="18" customHeight="1">
      <c r="A574" s="104"/>
      <c r="B574" s="126"/>
      <c r="C574" s="126"/>
      <c r="D574" s="126"/>
      <c r="E574" s="126"/>
      <c r="F574" s="126"/>
      <c r="G574" s="126"/>
      <c r="H574" s="126"/>
      <c r="I574" s="126"/>
      <c r="J574" s="126"/>
      <c r="K574" s="126"/>
      <c r="L574" s="126"/>
      <c r="M574" s="126"/>
      <c r="N574" s="126"/>
      <c r="O574" s="126"/>
      <c r="P574" s="126"/>
      <c r="Q574" s="126"/>
      <c r="R574" s="126"/>
      <c r="S574" s="126"/>
      <c r="T574" s="126"/>
      <c r="U574" s="126"/>
      <c r="V574" s="126"/>
      <c r="W574" s="126"/>
      <c r="X574" s="126"/>
      <c r="Y574" s="126"/>
      <c r="Z574" s="126"/>
    </row>
    <row r="575" spans="1:26" ht="18" customHeight="1">
      <c r="A575" s="104"/>
      <c r="B575" s="126"/>
      <c r="C575" s="126"/>
      <c r="D575" s="126"/>
      <c r="E575" s="126"/>
      <c r="F575" s="126"/>
      <c r="G575" s="126"/>
      <c r="H575" s="126"/>
      <c r="I575" s="126"/>
      <c r="J575" s="126"/>
      <c r="K575" s="126"/>
      <c r="L575" s="126"/>
      <c r="M575" s="126"/>
      <c r="N575" s="126"/>
      <c r="O575" s="126"/>
      <c r="P575" s="126"/>
      <c r="Q575" s="126"/>
      <c r="R575" s="126"/>
      <c r="S575" s="126"/>
      <c r="T575" s="126"/>
      <c r="U575" s="126"/>
      <c r="V575" s="126"/>
      <c r="W575" s="126"/>
      <c r="X575" s="126"/>
      <c r="Y575" s="126"/>
      <c r="Z575" s="126"/>
    </row>
    <row r="576" spans="1:26" ht="18" customHeight="1">
      <c r="A576" s="104"/>
      <c r="B576" s="126"/>
      <c r="C576" s="126"/>
      <c r="D576" s="126"/>
      <c r="E576" s="126"/>
      <c r="F576" s="126"/>
      <c r="G576" s="126"/>
      <c r="H576" s="126"/>
      <c r="I576" s="126"/>
      <c r="J576" s="126"/>
      <c r="K576" s="126"/>
      <c r="L576" s="126"/>
      <c r="M576" s="126"/>
      <c r="N576" s="126"/>
      <c r="O576" s="126"/>
      <c r="P576" s="126"/>
      <c r="Q576" s="126"/>
      <c r="R576" s="126"/>
      <c r="S576" s="126"/>
      <c r="T576" s="126"/>
      <c r="U576" s="126"/>
      <c r="V576" s="126"/>
      <c r="W576" s="126"/>
      <c r="X576" s="126"/>
      <c r="Y576" s="126"/>
      <c r="Z576" s="126"/>
    </row>
    <row r="577" spans="1:26" ht="18" customHeight="1">
      <c r="A577" s="104"/>
      <c r="B577" s="126"/>
      <c r="C577" s="126"/>
      <c r="D577" s="126"/>
      <c r="E577" s="126"/>
      <c r="F577" s="126"/>
      <c r="G577" s="126"/>
      <c r="H577" s="126"/>
      <c r="I577" s="126"/>
      <c r="J577" s="126"/>
      <c r="K577" s="126"/>
      <c r="L577" s="126"/>
      <c r="M577" s="126"/>
      <c r="N577" s="126"/>
      <c r="O577" s="126"/>
      <c r="P577" s="126"/>
      <c r="Q577" s="126"/>
      <c r="R577" s="126"/>
      <c r="S577" s="126"/>
      <c r="T577" s="126"/>
      <c r="U577" s="126"/>
      <c r="V577" s="126"/>
      <c r="W577" s="126"/>
      <c r="X577" s="126"/>
      <c r="Y577" s="126"/>
      <c r="Z577" s="126"/>
    </row>
    <row r="578" spans="1:26" ht="18" customHeight="1">
      <c r="A578" s="104"/>
      <c r="B578" s="126"/>
      <c r="C578" s="126"/>
      <c r="D578" s="126"/>
      <c r="E578" s="126"/>
      <c r="F578" s="126"/>
      <c r="G578" s="126"/>
      <c r="H578" s="126"/>
      <c r="I578" s="126"/>
      <c r="J578" s="126"/>
      <c r="K578" s="126"/>
      <c r="L578" s="126"/>
      <c r="M578" s="126"/>
      <c r="N578" s="126"/>
      <c r="O578" s="126"/>
      <c r="P578" s="126"/>
      <c r="Q578" s="126"/>
      <c r="R578" s="126"/>
      <c r="S578" s="126"/>
      <c r="T578" s="126"/>
      <c r="U578" s="126"/>
      <c r="V578" s="126"/>
      <c r="W578" s="126"/>
      <c r="X578" s="126"/>
      <c r="Y578" s="126"/>
      <c r="Z578" s="126"/>
    </row>
    <row r="579" spans="1:26" ht="18" customHeight="1">
      <c r="A579" s="104"/>
      <c r="B579" s="126"/>
      <c r="C579" s="126"/>
      <c r="D579" s="126"/>
      <c r="E579" s="126"/>
      <c r="F579" s="126"/>
      <c r="G579" s="126"/>
      <c r="H579" s="126"/>
      <c r="I579" s="126"/>
      <c r="J579" s="126"/>
      <c r="K579" s="126"/>
      <c r="L579" s="126"/>
      <c r="M579" s="126"/>
      <c r="N579" s="126"/>
      <c r="O579" s="126"/>
      <c r="P579" s="126"/>
      <c r="Q579" s="126"/>
      <c r="R579" s="126"/>
      <c r="S579" s="126"/>
      <c r="T579" s="126"/>
      <c r="U579" s="126"/>
      <c r="V579" s="126"/>
      <c r="W579" s="126"/>
      <c r="X579" s="126"/>
      <c r="Y579" s="126"/>
      <c r="Z579" s="126"/>
    </row>
    <row r="580" spans="1:26" ht="18" customHeight="1">
      <c r="A580" s="104"/>
      <c r="B580" s="126"/>
      <c r="C580" s="126"/>
      <c r="D580" s="126"/>
      <c r="E580" s="126"/>
      <c r="F580" s="126"/>
      <c r="G580" s="126"/>
      <c r="H580" s="126"/>
      <c r="I580" s="126"/>
      <c r="J580" s="126"/>
      <c r="K580" s="126"/>
      <c r="L580" s="126"/>
      <c r="M580" s="126"/>
      <c r="N580" s="126"/>
      <c r="O580" s="126"/>
      <c r="P580" s="126"/>
      <c r="Q580" s="126"/>
      <c r="R580" s="126"/>
      <c r="S580" s="126"/>
      <c r="T580" s="126"/>
      <c r="U580" s="126"/>
      <c r="V580" s="126"/>
      <c r="W580" s="126"/>
      <c r="X580" s="126"/>
      <c r="Y580" s="126"/>
      <c r="Z580" s="126"/>
    </row>
    <row r="581" spans="1:26" ht="18" customHeight="1">
      <c r="A581" s="104"/>
      <c r="B581" s="126"/>
      <c r="C581" s="126"/>
      <c r="D581" s="126"/>
      <c r="E581" s="126"/>
      <c r="F581" s="126"/>
      <c r="G581" s="126"/>
      <c r="H581" s="126"/>
      <c r="I581" s="126"/>
      <c r="J581" s="126"/>
      <c r="K581" s="126"/>
      <c r="L581" s="126"/>
      <c r="M581" s="126"/>
      <c r="N581" s="126"/>
      <c r="O581" s="126"/>
      <c r="P581" s="126"/>
      <c r="Q581" s="126"/>
      <c r="R581" s="126"/>
      <c r="S581" s="126"/>
      <c r="T581" s="126"/>
      <c r="U581" s="126"/>
      <c r="V581" s="126"/>
      <c r="W581" s="126"/>
      <c r="X581" s="126"/>
      <c r="Y581" s="126"/>
      <c r="Z581" s="126"/>
    </row>
    <row r="582" spans="1:26" ht="18" customHeight="1">
      <c r="A582" s="104"/>
      <c r="B582" s="126"/>
      <c r="C582" s="126"/>
      <c r="D582" s="126"/>
      <c r="E582" s="126"/>
      <c r="F582" s="126"/>
      <c r="G582" s="126"/>
      <c r="H582" s="126"/>
      <c r="I582" s="126"/>
      <c r="J582" s="126"/>
      <c r="K582" s="126"/>
      <c r="L582" s="126"/>
      <c r="M582" s="126"/>
      <c r="N582" s="126"/>
      <c r="O582" s="126"/>
      <c r="P582" s="126"/>
      <c r="Q582" s="126"/>
      <c r="R582" s="126"/>
      <c r="S582" s="126"/>
      <c r="T582" s="126"/>
      <c r="U582" s="126"/>
      <c r="V582" s="126"/>
      <c r="W582" s="126"/>
      <c r="X582" s="126"/>
      <c r="Y582" s="126"/>
      <c r="Z582" s="126"/>
    </row>
    <row r="583" spans="1:26" ht="18" customHeight="1">
      <c r="A583" s="104"/>
      <c r="B583" s="126"/>
      <c r="C583" s="126"/>
      <c r="D583" s="126"/>
      <c r="E583" s="126"/>
      <c r="F583" s="126"/>
      <c r="G583" s="126"/>
      <c r="H583" s="126"/>
      <c r="I583" s="126"/>
      <c r="J583" s="126"/>
      <c r="K583" s="126"/>
      <c r="L583" s="126"/>
      <c r="M583" s="126"/>
      <c r="N583" s="126"/>
      <c r="O583" s="126"/>
      <c r="P583" s="126"/>
      <c r="Q583" s="126"/>
      <c r="R583" s="126"/>
      <c r="S583" s="126"/>
      <c r="T583" s="126"/>
      <c r="U583" s="126"/>
      <c r="V583" s="126"/>
      <c r="W583" s="126"/>
      <c r="X583" s="126"/>
      <c r="Y583" s="126"/>
      <c r="Z583" s="126"/>
    </row>
    <row r="584" spans="1:26" ht="18" customHeight="1">
      <c r="A584" s="104"/>
      <c r="B584" s="126"/>
      <c r="C584" s="126"/>
      <c r="D584" s="126"/>
      <c r="E584" s="126"/>
      <c r="F584" s="126"/>
      <c r="G584" s="126"/>
      <c r="H584" s="126"/>
      <c r="I584" s="126"/>
      <c r="J584" s="126"/>
      <c r="K584" s="126"/>
      <c r="L584" s="126"/>
      <c r="M584" s="126"/>
      <c r="N584" s="126"/>
      <c r="O584" s="126"/>
      <c r="P584" s="126"/>
      <c r="Q584" s="126"/>
      <c r="R584" s="126"/>
      <c r="S584" s="126"/>
      <c r="T584" s="126"/>
      <c r="U584" s="126"/>
      <c r="V584" s="126"/>
      <c r="W584" s="126"/>
      <c r="X584" s="126"/>
      <c r="Y584" s="126"/>
      <c r="Z584" s="126"/>
    </row>
    <row r="585" spans="1:26" ht="18" customHeight="1">
      <c r="A585" s="104"/>
      <c r="B585" s="126"/>
      <c r="C585" s="126"/>
      <c r="D585" s="126"/>
      <c r="E585" s="126"/>
      <c r="F585" s="126"/>
      <c r="G585" s="126"/>
      <c r="H585" s="126"/>
      <c r="I585" s="126"/>
      <c r="J585" s="126"/>
      <c r="K585" s="126"/>
      <c r="L585" s="126"/>
      <c r="M585" s="126"/>
      <c r="N585" s="126"/>
      <c r="O585" s="126"/>
      <c r="P585" s="126"/>
      <c r="Q585" s="126"/>
      <c r="R585" s="126"/>
      <c r="S585" s="126"/>
      <c r="T585" s="126"/>
      <c r="U585" s="126"/>
      <c r="V585" s="126"/>
      <c r="W585" s="126"/>
      <c r="X585" s="126"/>
      <c r="Y585" s="126"/>
      <c r="Z585" s="126"/>
    </row>
    <row r="586" spans="1:26" ht="18" customHeight="1">
      <c r="A586" s="104"/>
      <c r="B586" s="126"/>
      <c r="C586" s="126"/>
      <c r="D586" s="126"/>
      <c r="E586" s="126"/>
      <c r="F586" s="126"/>
      <c r="G586" s="126"/>
      <c r="H586" s="126"/>
      <c r="I586" s="126"/>
      <c r="J586" s="126"/>
      <c r="K586" s="126"/>
      <c r="L586" s="126"/>
      <c r="M586" s="126"/>
      <c r="N586" s="126"/>
      <c r="O586" s="126"/>
      <c r="P586" s="126"/>
      <c r="Q586" s="126"/>
      <c r="R586" s="126"/>
      <c r="S586" s="126"/>
      <c r="T586" s="126"/>
      <c r="U586" s="126"/>
      <c r="V586" s="126"/>
      <c r="W586" s="126"/>
      <c r="X586" s="126"/>
      <c r="Y586" s="126"/>
      <c r="Z586" s="126"/>
    </row>
    <row r="587" spans="1:26" ht="18" customHeight="1">
      <c r="A587" s="104"/>
      <c r="B587" s="126"/>
      <c r="C587" s="126"/>
      <c r="D587" s="126"/>
      <c r="E587" s="126"/>
      <c r="F587" s="126"/>
      <c r="G587" s="126"/>
      <c r="H587" s="126"/>
      <c r="I587" s="126"/>
      <c r="J587" s="126"/>
      <c r="K587" s="126"/>
      <c r="L587" s="126"/>
      <c r="M587" s="126"/>
      <c r="N587" s="126"/>
      <c r="O587" s="126"/>
      <c r="P587" s="126"/>
      <c r="Q587" s="126"/>
      <c r="R587" s="126"/>
      <c r="S587" s="126"/>
      <c r="T587" s="126"/>
      <c r="U587" s="126"/>
      <c r="V587" s="126"/>
      <c r="W587" s="126"/>
      <c r="X587" s="126"/>
      <c r="Y587" s="126"/>
      <c r="Z587" s="126"/>
    </row>
    <row r="588" spans="1:26" ht="18" customHeight="1">
      <c r="A588" s="104"/>
      <c r="B588" s="126"/>
      <c r="C588" s="126"/>
      <c r="D588" s="126"/>
      <c r="E588" s="126"/>
      <c r="F588" s="126"/>
      <c r="G588" s="126"/>
      <c r="H588" s="126"/>
      <c r="I588" s="126"/>
      <c r="J588" s="126"/>
      <c r="K588" s="126"/>
      <c r="L588" s="126"/>
      <c r="M588" s="126"/>
      <c r="N588" s="126"/>
      <c r="O588" s="126"/>
      <c r="P588" s="126"/>
      <c r="Q588" s="126"/>
      <c r="R588" s="126"/>
      <c r="S588" s="126"/>
      <c r="T588" s="126"/>
      <c r="U588" s="126"/>
      <c r="V588" s="126"/>
      <c r="W588" s="126"/>
      <c r="X588" s="126"/>
      <c r="Y588" s="126"/>
      <c r="Z588" s="126"/>
    </row>
    <row r="589" spans="1:26" ht="18" customHeight="1">
      <c r="A589" s="104"/>
      <c r="B589" s="126"/>
      <c r="C589" s="126"/>
      <c r="D589" s="126"/>
      <c r="E589" s="126"/>
      <c r="F589" s="126"/>
      <c r="G589" s="126"/>
      <c r="H589" s="126"/>
      <c r="I589" s="126"/>
      <c r="J589" s="126"/>
      <c r="K589" s="126"/>
      <c r="L589" s="126"/>
      <c r="M589" s="126"/>
      <c r="N589" s="126"/>
      <c r="O589" s="126"/>
      <c r="P589" s="126"/>
      <c r="Q589" s="126"/>
      <c r="R589" s="126"/>
      <c r="S589" s="126"/>
      <c r="T589" s="126"/>
      <c r="U589" s="126"/>
      <c r="V589" s="126"/>
      <c r="W589" s="126"/>
      <c r="X589" s="126"/>
      <c r="Y589" s="126"/>
      <c r="Z589" s="126"/>
    </row>
    <row r="590" spans="1:26" ht="18" customHeight="1">
      <c r="A590" s="104"/>
      <c r="B590" s="126"/>
      <c r="C590" s="126"/>
      <c r="D590" s="126"/>
      <c r="E590" s="126"/>
      <c r="F590" s="126"/>
      <c r="G590" s="126"/>
      <c r="H590" s="126"/>
      <c r="I590" s="126"/>
      <c r="J590" s="126"/>
      <c r="K590" s="126"/>
      <c r="L590" s="126"/>
      <c r="M590" s="126"/>
      <c r="N590" s="126"/>
      <c r="O590" s="126"/>
      <c r="P590" s="126"/>
      <c r="Q590" s="126"/>
      <c r="R590" s="126"/>
      <c r="S590" s="126"/>
      <c r="T590" s="126"/>
      <c r="U590" s="126"/>
      <c r="V590" s="126"/>
      <c r="W590" s="126"/>
      <c r="X590" s="126"/>
      <c r="Y590" s="126"/>
      <c r="Z590" s="126"/>
    </row>
    <row r="591" spans="1:26" ht="18" customHeight="1">
      <c r="A591" s="104"/>
      <c r="B591" s="126"/>
      <c r="C591" s="126"/>
      <c r="D591" s="126"/>
      <c r="E591" s="126"/>
      <c r="F591" s="126"/>
      <c r="G591" s="126"/>
      <c r="H591" s="126"/>
      <c r="I591" s="126"/>
      <c r="J591" s="126"/>
      <c r="K591" s="126"/>
      <c r="L591" s="126"/>
      <c r="M591" s="126"/>
      <c r="N591" s="126"/>
      <c r="O591" s="126"/>
      <c r="P591" s="126"/>
      <c r="Q591" s="126"/>
      <c r="R591" s="126"/>
      <c r="S591" s="126"/>
      <c r="T591" s="126"/>
      <c r="U591" s="126"/>
      <c r="V591" s="126"/>
      <c r="W591" s="126"/>
      <c r="X591" s="126"/>
      <c r="Y591" s="126"/>
      <c r="Z591" s="126"/>
    </row>
    <row r="592" spans="1:26" ht="18" customHeight="1">
      <c r="A592" s="104"/>
      <c r="B592" s="126"/>
      <c r="C592" s="126"/>
      <c r="D592" s="126"/>
      <c r="E592" s="126"/>
      <c r="F592" s="126"/>
      <c r="G592" s="126"/>
      <c r="H592" s="126"/>
      <c r="I592" s="126"/>
      <c r="J592" s="126"/>
      <c r="K592" s="126"/>
      <c r="L592" s="126"/>
      <c r="M592" s="126"/>
      <c r="N592" s="126"/>
      <c r="O592" s="126"/>
      <c r="P592" s="126"/>
      <c r="Q592" s="126"/>
      <c r="R592" s="126"/>
      <c r="S592" s="126"/>
      <c r="T592" s="126"/>
      <c r="U592" s="126"/>
      <c r="V592" s="126"/>
      <c r="W592" s="126"/>
      <c r="X592" s="126"/>
      <c r="Y592" s="126"/>
      <c r="Z592" s="126"/>
    </row>
    <row r="593" spans="1:26" ht="18" customHeight="1">
      <c r="A593" s="104"/>
      <c r="B593" s="126"/>
      <c r="C593" s="126"/>
      <c r="D593" s="126"/>
      <c r="E593" s="126"/>
      <c r="F593" s="126"/>
      <c r="G593" s="126"/>
      <c r="H593" s="126"/>
      <c r="I593" s="126"/>
      <c r="J593" s="126"/>
      <c r="K593" s="126"/>
      <c r="L593" s="126"/>
      <c r="M593" s="126"/>
      <c r="N593" s="126"/>
      <c r="O593" s="126"/>
      <c r="P593" s="126"/>
      <c r="Q593" s="126"/>
      <c r="R593" s="126"/>
      <c r="S593" s="126"/>
      <c r="T593" s="126"/>
      <c r="U593" s="126"/>
      <c r="V593" s="126"/>
      <c r="W593" s="126"/>
      <c r="X593" s="126"/>
      <c r="Y593" s="126"/>
      <c r="Z593" s="126"/>
    </row>
    <row r="594" spans="1:26" ht="18" customHeight="1">
      <c r="A594" s="104"/>
      <c r="B594" s="126"/>
      <c r="C594" s="126"/>
      <c r="D594" s="126"/>
      <c r="E594" s="126"/>
      <c r="F594" s="126"/>
      <c r="G594" s="126"/>
      <c r="H594" s="126"/>
      <c r="I594" s="126"/>
      <c r="J594" s="126"/>
      <c r="K594" s="126"/>
      <c r="L594" s="126"/>
      <c r="M594" s="126"/>
      <c r="N594" s="126"/>
      <c r="O594" s="126"/>
      <c r="P594" s="126"/>
      <c r="Q594" s="126"/>
      <c r="R594" s="126"/>
      <c r="S594" s="126"/>
      <c r="T594" s="126"/>
      <c r="U594" s="126"/>
      <c r="V594" s="126"/>
      <c r="W594" s="126"/>
      <c r="X594" s="126"/>
      <c r="Y594" s="126"/>
      <c r="Z594" s="126"/>
    </row>
    <row r="595" spans="1:26" ht="18" customHeight="1">
      <c r="A595" s="104"/>
      <c r="B595" s="126"/>
      <c r="C595" s="126"/>
      <c r="D595" s="126"/>
      <c r="E595" s="126"/>
      <c r="F595" s="126"/>
      <c r="G595" s="126"/>
      <c r="H595" s="126"/>
      <c r="I595" s="126"/>
      <c r="J595" s="126"/>
      <c r="K595" s="126"/>
      <c r="L595" s="126"/>
      <c r="M595" s="126"/>
      <c r="N595" s="126"/>
      <c r="O595" s="126"/>
      <c r="P595" s="126"/>
      <c r="Q595" s="126"/>
      <c r="R595" s="126"/>
      <c r="S595" s="126"/>
      <c r="T595" s="126"/>
      <c r="U595" s="126"/>
      <c r="V595" s="126"/>
      <c r="W595" s="126"/>
      <c r="X595" s="126"/>
      <c r="Y595" s="126"/>
      <c r="Z595" s="126"/>
    </row>
    <row r="596" spans="1:26" ht="18" customHeight="1">
      <c r="A596" s="104"/>
      <c r="B596" s="126"/>
      <c r="C596" s="126"/>
      <c r="D596" s="126"/>
      <c r="E596" s="126"/>
      <c r="F596" s="126"/>
      <c r="G596" s="126"/>
      <c r="H596" s="126"/>
      <c r="I596" s="126"/>
      <c r="J596" s="126"/>
      <c r="K596" s="126"/>
      <c r="L596" s="126"/>
      <c r="M596" s="126"/>
      <c r="N596" s="126"/>
      <c r="O596" s="126"/>
      <c r="P596" s="126"/>
      <c r="Q596" s="126"/>
      <c r="R596" s="126"/>
      <c r="S596" s="126"/>
      <c r="T596" s="126"/>
      <c r="U596" s="126"/>
      <c r="V596" s="126"/>
      <c r="W596" s="126"/>
      <c r="X596" s="126"/>
      <c r="Y596" s="126"/>
      <c r="Z596" s="126"/>
    </row>
    <row r="597" spans="1:26" ht="18" customHeight="1">
      <c r="A597" s="104"/>
      <c r="B597" s="126"/>
      <c r="C597" s="126"/>
      <c r="D597" s="126"/>
      <c r="E597" s="126"/>
      <c r="F597" s="126"/>
      <c r="G597" s="126"/>
      <c r="H597" s="126"/>
      <c r="I597" s="126"/>
      <c r="J597" s="126"/>
      <c r="K597" s="126"/>
      <c r="L597" s="126"/>
      <c r="M597" s="126"/>
      <c r="N597" s="126"/>
      <c r="O597" s="126"/>
      <c r="P597" s="126"/>
      <c r="Q597" s="126"/>
      <c r="R597" s="126"/>
      <c r="S597" s="126"/>
      <c r="T597" s="126"/>
      <c r="U597" s="126"/>
      <c r="V597" s="126"/>
      <c r="W597" s="126"/>
      <c r="X597" s="126"/>
      <c r="Y597" s="126"/>
      <c r="Z597" s="126"/>
    </row>
    <row r="598" spans="1:26" ht="18" customHeight="1">
      <c r="A598" s="104"/>
      <c r="B598" s="126"/>
      <c r="C598" s="126"/>
      <c r="D598" s="126"/>
      <c r="E598" s="126"/>
      <c r="F598" s="126"/>
      <c r="G598" s="126"/>
      <c r="H598" s="126"/>
      <c r="I598" s="126"/>
      <c r="J598" s="126"/>
      <c r="K598" s="126"/>
      <c r="L598" s="126"/>
      <c r="M598" s="126"/>
      <c r="N598" s="126"/>
      <c r="O598" s="126"/>
      <c r="P598" s="126"/>
      <c r="Q598" s="126"/>
      <c r="R598" s="126"/>
      <c r="S598" s="126"/>
      <c r="T598" s="126"/>
      <c r="U598" s="126"/>
      <c r="V598" s="126"/>
      <c r="W598" s="126"/>
      <c r="X598" s="126"/>
      <c r="Y598" s="126"/>
      <c r="Z598" s="126"/>
    </row>
    <row r="599" spans="1:26" ht="18" customHeight="1">
      <c r="A599" s="104"/>
      <c r="B599" s="126"/>
      <c r="C599" s="126"/>
      <c r="D599" s="126"/>
      <c r="E599" s="126"/>
      <c r="F599" s="126"/>
      <c r="G599" s="126"/>
      <c r="H599" s="126"/>
      <c r="I599" s="126"/>
      <c r="J599" s="126"/>
      <c r="K599" s="126"/>
      <c r="L599" s="126"/>
      <c r="M599" s="126"/>
      <c r="N599" s="126"/>
      <c r="O599" s="126"/>
      <c r="P599" s="126"/>
      <c r="Q599" s="126"/>
      <c r="R599" s="126"/>
      <c r="S599" s="126"/>
      <c r="T599" s="126"/>
      <c r="U599" s="126"/>
      <c r="V599" s="126"/>
      <c r="W599" s="126"/>
      <c r="X599" s="126"/>
      <c r="Y599" s="126"/>
      <c r="Z599" s="126"/>
    </row>
    <row r="600" spans="1:26" ht="18" customHeight="1">
      <c r="A600" s="104"/>
      <c r="B600" s="126"/>
      <c r="C600" s="126"/>
      <c r="D600" s="126"/>
      <c r="E600" s="126"/>
      <c r="F600" s="126"/>
      <c r="G600" s="126"/>
      <c r="H600" s="126"/>
      <c r="I600" s="126"/>
      <c r="J600" s="126"/>
      <c r="K600" s="126"/>
      <c r="L600" s="126"/>
      <c r="M600" s="126"/>
      <c r="N600" s="126"/>
      <c r="O600" s="126"/>
      <c r="P600" s="126"/>
      <c r="Q600" s="126"/>
      <c r="R600" s="126"/>
      <c r="S600" s="126"/>
      <c r="T600" s="126"/>
      <c r="U600" s="126"/>
      <c r="V600" s="126"/>
      <c r="W600" s="126"/>
      <c r="X600" s="126"/>
      <c r="Y600" s="126"/>
      <c r="Z600" s="126"/>
    </row>
    <row r="601" spans="1:26" ht="18" customHeight="1">
      <c r="A601" s="104"/>
      <c r="B601" s="126"/>
      <c r="C601" s="126"/>
      <c r="D601" s="126"/>
      <c r="E601" s="126"/>
      <c r="F601" s="126"/>
      <c r="G601" s="126"/>
      <c r="H601" s="126"/>
      <c r="I601" s="126"/>
      <c r="J601" s="126"/>
      <c r="K601" s="126"/>
      <c r="L601" s="126"/>
      <c r="M601" s="126"/>
      <c r="N601" s="126"/>
      <c r="O601" s="126"/>
      <c r="P601" s="126"/>
      <c r="Q601" s="126"/>
      <c r="R601" s="126"/>
      <c r="S601" s="126"/>
      <c r="T601" s="126"/>
      <c r="U601" s="126"/>
      <c r="V601" s="126"/>
      <c r="W601" s="126"/>
      <c r="X601" s="126"/>
      <c r="Y601" s="126"/>
      <c r="Z601" s="126"/>
    </row>
    <row r="602" spans="1:26" ht="18" customHeight="1">
      <c r="A602" s="104"/>
      <c r="B602" s="126"/>
      <c r="C602" s="126"/>
      <c r="D602" s="126"/>
      <c r="E602" s="126"/>
      <c r="F602" s="126"/>
      <c r="G602" s="126"/>
      <c r="H602" s="126"/>
      <c r="I602" s="126"/>
      <c r="J602" s="126"/>
      <c r="K602" s="126"/>
      <c r="L602" s="126"/>
      <c r="M602" s="126"/>
      <c r="N602" s="126"/>
      <c r="O602" s="126"/>
      <c r="P602" s="126"/>
      <c r="Q602" s="126"/>
      <c r="R602" s="126"/>
      <c r="S602" s="126"/>
      <c r="T602" s="126"/>
      <c r="U602" s="126"/>
      <c r="V602" s="126"/>
      <c r="W602" s="126"/>
      <c r="X602" s="126"/>
      <c r="Y602" s="126"/>
      <c r="Z602" s="126"/>
    </row>
    <row r="603" spans="1:26" ht="18" customHeight="1">
      <c r="A603" s="104"/>
      <c r="B603" s="126"/>
      <c r="C603" s="126"/>
      <c r="D603" s="126"/>
      <c r="E603" s="126"/>
      <c r="F603" s="126"/>
      <c r="G603" s="126"/>
      <c r="H603" s="126"/>
      <c r="I603" s="126"/>
      <c r="J603" s="126"/>
      <c r="K603" s="126"/>
      <c r="L603" s="126"/>
      <c r="M603" s="126"/>
      <c r="N603" s="126"/>
      <c r="O603" s="126"/>
      <c r="P603" s="126"/>
      <c r="Q603" s="126"/>
      <c r="R603" s="126"/>
      <c r="S603" s="126"/>
      <c r="T603" s="126"/>
      <c r="U603" s="126"/>
      <c r="V603" s="126"/>
      <c r="W603" s="126"/>
      <c r="X603" s="126"/>
      <c r="Y603" s="126"/>
      <c r="Z603" s="126"/>
    </row>
    <row r="604" spans="1:26" ht="18" customHeight="1">
      <c r="A604" s="104"/>
      <c r="B604" s="126"/>
      <c r="C604" s="126"/>
      <c r="D604" s="126"/>
      <c r="E604" s="126"/>
      <c r="F604" s="126"/>
      <c r="G604" s="126"/>
      <c r="H604" s="126"/>
      <c r="I604" s="126"/>
      <c r="J604" s="126"/>
      <c r="K604" s="126"/>
      <c r="L604" s="126"/>
      <c r="M604" s="126"/>
      <c r="N604" s="126"/>
      <c r="O604" s="126"/>
      <c r="P604" s="126"/>
      <c r="Q604" s="126"/>
      <c r="R604" s="126"/>
      <c r="S604" s="126"/>
      <c r="T604" s="126"/>
      <c r="U604" s="126"/>
      <c r="V604" s="126"/>
      <c r="W604" s="126"/>
      <c r="X604" s="126"/>
      <c r="Y604" s="126"/>
      <c r="Z604" s="126"/>
    </row>
    <row r="605" spans="1:26" ht="18" customHeight="1">
      <c r="A605" s="104"/>
      <c r="B605" s="126"/>
      <c r="C605" s="126"/>
      <c r="D605" s="126"/>
      <c r="E605" s="126"/>
      <c r="F605" s="126"/>
      <c r="G605" s="126"/>
      <c r="H605" s="126"/>
      <c r="I605" s="126"/>
      <c r="J605" s="126"/>
      <c r="K605" s="126"/>
      <c r="L605" s="126"/>
      <c r="M605" s="126"/>
      <c r="N605" s="126"/>
      <c r="O605" s="126"/>
      <c r="P605" s="126"/>
      <c r="Q605" s="126"/>
      <c r="R605" s="126"/>
      <c r="S605" s="126"/>
      <c r="T605" s="126"/>
      <c r="U605" s="126"/>
      <c r="V605" s="126"/>
      <c r="W605" s="126"/>
      <c r="X605" s="126"/>
      <c r="Y605" s="126"/>
      <c r="Z605" s="126"/>
    </row>
    <row r="606" spans="1:26" ht="18" customHeight="1">
      <c r="A606" s="104"/>
      <c r="B606" s="126"/>
      <c r="C606" s="126"/>
      <c r="D606" s="126"/>
      <c r="E606" s="126"/>
      <c r="F606" s="126"/>
      <c r="G606" s="126"/>
      <c r="H606" s="126"/>
      <c r="I606" s="126"/>
      <c r="J606" s="126"/>
      <c r="K606" s="126"/>
      <c r="L606" s="126"/>
      <c r="M606" s="126"/>
      <c r="N606" s="126"/>
      <c r="O606" s="126"/>
      <c r="P606" s="126"/>
      <c r="Q606" s="126"/>
      <c r="R606" s="126"/>
      <c r="S606" s="126"/>
      <c r="T606" s="126"/>
      <c r="U606" s="126"/>
      <c r="V606" s="126"/>
      <c r="W606" s="126"/>
      <c r="X606" s="126"/>
      <c r="Y606" s="126"/>
      <c r="Z606" s="126"/>
    </row>
    <row r="607" spans="1:26" ht="18" customHeight="1">
      <c r="A607" s="104"/>
      <c r="B607" s="126"/>
      <c r="C607" s="126"/>
      <c r="D607" s="126"/>
      <c r="E607" s="126"/>
      <c r="F607" s="126"/>
      <c r="G607" s="126"/>
      <c r="H607" s="126"/>
      <c r="I607" s="126"/>
      <c r="J607" s="126"/>
      <c r="K607" s="126"/>
      <c r="L607" s="126"/>
      <c r="M607" s="126"/>
      <c r="N607" s="126"/>
      <c r="O607" s="126"/>
      <c r="P607" s="126"/>
      <c r="Q607" s="126"/>
      <c r="R607" s="126"/>
      <c r="S607" s="126"/>
      <c r="T607" s="126"/>
      <c r="U607" s="126"/>
      <c r="V607" s="126"/>
      <c r="W607" s="126"/>
      <c r="X607" s="126"/>
      <c r="Y607" s="126"/>
      <c r="Z607" s="126"/>
    </row>
    <row r="608" spans="1:26" ht="18" customHeight="1">
      <c r="A608" s="104"/>
      <c r="B608" s="126"/>
      <c r="C608" s="126"/>
      <c r="D608" s="126"/>
      <c r="E608" s="126"/>
      <c r="F608" s="126"/>
      <c r="G608" s="126"/>
      <c r="H608" s="126"/>
      <c r="I608" s="126"/>
      <c r="J608" s="126"/>
      <c r="K608" s="126"/>
      <c r="L608" s="126"/>
      <c r="M608" s="126"/>
      <c r="N608" s="126"/>
      <c r="O608" s="126"/>
      <c r="P608" s="126"/>
      <c r="Q608" s="126"/>
      <c r="R608" s="126"/>
      <c r="S608" s="126"/>
      <c r="T608" s="126"/>
      <c r="U608" s="126"/>
      <c r="V608" s="126"/>
      <c r="W608" s="126"/>
      <c r="X608" s="126"/>
      <c r="Y608" s="126"/>
      <c r="Z608" s="126"/>
    </row>
    <row r="609" spans="1:26" ht="18" customHeight="1">
      <c r="A609" s="104"/>
      <c r="B609" s="126"/>
      <c r="C609" s="126"/>
      <c r="D609" s="126"/>
      <c r="E609" s="126"/>
      <c r="F609" s="126"/>
      <c r="G609" s="126"/>
      <c r="H609" s="126"/>
      <c r="I609" s="126"/>
      <c r="J609" s="126"/>
      <c r="K609" s="126"/>
      <c r="L609" s="126"/>
      <c r="M609" s="126"/>
      <c r="N609" s="126"/>
      <c r="O609" s="126"/>
      <c r="P609" s="126"/>
      <c r="Q609" s="126"/>
      <c r="R609" s="126"/>
      <c r="S609" s="126"/>
      <c r="T609" s="126"/>
      <c r="U609" s="126"/>
      <c r="V609" s="126"/>
      <c r="W609" s="126"/>
      <c r="X609" s="126"/>
      <c r="Y609" s="126"/>
      <c r="Z609" s="126"/>
    </row>
    <row r="610" spans="1:26" ht="18" customHeight="1">
      <c r="A610" s="104"/>
      <c r="B610" s="126"/>
      <c r="C610" s="126"/>
      <c r="D610" s="126"/>
      <c r="E610" s="126"/>
      <c r="F610" s="126"/>
      <c r="G610" s="126"/>
      <c r="H610" s="126"/>
      <c r="I610" s="126"/>
      <c r="J610" s="126"/>
      <c r="K610" s="126"/>
      <c r="L610" s="126"/>
      <c r="M610" s="126"/>
      <c r="N610" s="126"/>
      <c r="O610" s="126"/>
      <c r="P610" s="126"/>
      <c r="Q610" s="126"/>
      <c r="R610" s="126"/>
      <c r="S610" s="126"/>
      <c r="T610" s="126"/>
      <c r="U610" s="126"/>
      <c r="V610" s="126"/>
      <c r="W610" s="126"/>
      <c r="X610" s="126"/>
      <c r="Y610" s="126"/>
      <c r="Z610" s="126"/>
    </row>
    <row r="611" spans="1:26" ht="18" customHeight="1">
      <c r="A611" s="104"/>
      <c r="B611" s="126"/>
      <c r="C611" s="126"/>
      <c r="D611" s="126"/>
      <c r="E611" s="126"/>
      <c r="F611" s="126"/>
      <c r="G611" s="126"/>
      <c r="H611" s="126"/>
      <c r="I611" s="126"/>
      <c r="J611" s="126"/>
      <c r="K611" s="126"/>
      <c r="L611" s="126"/>
      <c r="M611" s="126"/>
      <c r="N611" s="126"/>
      <c r="O611" s="126"/>
      <c r="P611" s="126"/>
      <c r="Q611" s="126"/>
      <c r="R611" s="126"/>
      <c r="S611" s="126"/>
      <c r="T611" s="126"/>
      <c r="U611" s="126"/>
      <c r="V611" s="126"/>
      <c r="W611" s="126"/>
      <c r="X611" s="126"/>
      <c r="Y611" s="126"/>
      <c r="Z611" s="126"/>
    </row>
    <row r="612" spans="1:26" ht="18" customHeight="1">
      <c r="A612" s="104"/>
      <c r="B612" s="126"/>
      <c r="C612" s="126"/>
      <c r="D612" s="126"/>
      <c r="E612" s="126"/>
      <c r="F612" s="126"/>
      <c r="G612" s="126"/>
      <c r="H612" s="126"/>
      <c r="I612" s="126"/>
      <c r="J612" s="126"/>
      <c r="K612" s="126"/>
      <c r="L612" s="126"/>
      <c r="M612" s="126"/>
      <c r="N612" s="126"/>
      <c r="O612" s="126"/>
      <c r="P612" s="126"/>
      <c r="Q612" s="126"/>
      <c r="R612" s="126"/>
      <c r="S612" s="126"/>
      <c r="T612" s="126"/>
      <c r="U612" s="126"/>
      <c r="V612" s="126"/>
      <c r="W612" s="126"/>
      <c r="X612" s="126"/>
      <c r="Y612" s="126"/>
      <c r="Z612" s="126"/>
    </row>
    <row r="613" spans="1:26" ht="18" customHeight="1">
      <c r="A613" s="104"/>
      <c r="B613" s="126"/>
      <c r="C613" s="126"/>
      <c r="D613" s="126"/>
      <c r="E613" s="126"/>
      <c r="F613" s="126"/>
      <c r="G613" s="126"/>
      <c r="H613" s="126"/>
      <c r="I613" s="126"/>
      <c r="J613" s="126"/>
      <c r="K613" s="126"/>
      <c r="L613" s="126"/>
      <c r="M613" s="126"/>
      <c r="N613" s="126"/>
      <c r="O613" s="126"/>
      <c r="P613" s="126"/>
      <c r="Q613" s="126"/>
      <c r="R613" s="126"/>
      <c r="S613" s="126"/>
      <c r="T613" s="126"/>
      <c r="U613" s="126"/>
      <c r="V613" s="126"/>
      <c r="W613" s="126"/>
      <c r="X613" s="126"/>
      <c r="Y613" s="126"/>
      <c r="Z613" s="126"/>
    </row>
    <row r="614" spans="1:26" ht="18" customHeight="1">
      <c r="A614" s="104"/>
      <c r="B614" s="126"/>
      <c r="C614" s="126"/>
      <c r="D614" s="126"/>
      <c r="E614" s="126"/>
      <c r="F614" s="126"/>
      <c r="G614" s="126"/>
      <c r="H614" s="126"/>
      <c r="I614" s="126"/>
      <c r="J614" s="126"/>
      <c r="K614" s="126"/>
      <c r="L614" s="126"/>
      <c r="M614" s="126"/>
      <c r="N614" s="126"/>
      <c r="O614" s="126"/>
      <c r="P614" s="126"/>
      <c r="Q614" s="126"/>
      <c r="R614" s="126"/>
      <c r="S614" s="126"/>
      <c r="T614" s="126"/>
      <c r="U614" s="126"/>
      <c r="V614" s="126"/>
      <c r="W614" s="126"/>
      <c r="X614" s="126"/>
      <c r="Y614" s="126"/>
      <c r="Z614" s="126"/>
    </row>
    <row r="615" spans="1:26" ht="18" customHeight="1">
      <c r="A615" s="104"/>
      <c r="B615" s="126"/>
      <c r="C615" s="126"/>
      <c r="D615" s="126"/>
      <c r="E615" s="126"/>
      <c r="F615" s="126"/>
      <c r="G615" s="126"/>
      <c r="H615" s="126"/>
      <c r="I615" s="126"/>
      <c r="J615" s="126"/>
      <c r="K615" s="126"/>
      <c r="L615" s="126"/>
      <c r="M615" s="126"/>
      <c r="N615" s="126"/>
      <c r="O615" s="126"/>
      <c r="P615" s="126"/>
      <c r="Q615" s="126"/>
      <c r="R615" s="126"/>
      <c r="S615" s="126"/>
      <c r="T615" s="126"/>
      <c r="U615" s="126"/>
      <c r="V615" s="126"/>
      <c r="W615" s="126"/>
      <c r="X615" s="126"/>
      <c r="Y615" s="126"/>
      <c r="Z615" s="126"/>
    </row>
    <row r="616" spans="1:26" ht="18" customHeight="1">
      <c r="A616" s="104"/>
      <c r="B616" s="126"/>
      <c r="C616" s="126"/>
      <c r="D616" s="126"/>
      <c r="E616" s="126"/>
      <c r="F616" s="126"/>
      <c r="G616" s="126"/>
      <c r="H616" s="126"/>
      <c r="I616" s="126"/>
      <c r="J616" s="126"/>
      <c r="K616" s="126"/>
      <c r="L616" s="126"/>
      <c r="M616" s="126"/>
      <c r="N616" s="126"/>
      <c r="O616" s="126"/>
      <c r="P616" s="126"/>
      <c r="Q616" s="126"/>
      <c r="R616" s="126"/>
      <c r="S616" s="126"/>
      <c r="T616" s="126"/>
      <c r="U616" s="126"/>
      <c r="V616" s="126"/>
      <c r="W616" s="126"/>
      <c r="X616" s="126"/>
      <c r="Y616" s="126"/>
      <c r="Z616" s="126"/>
    </row>
    <row r="617" spans="1:26" ht="18" customHeight="1">
      <c r="A617" s="104"/>
      <c r="B617" s="126"/>
      <c r="C617" s="126"/>
      <c r="D617" s="126"/>
      <c r="E617" s="126"/>
      <c r="F617" s="126"/>
      <c r="G617" s="126"/>
      <c r="H617" s="126"/>
      <c r="I617" s="126"/>
      <c r="J617" s="126"/>
      <c r="K617" s="126"/>
      <c r="L617" s="126"/>
      <c r="M617" s="126"/>
      <c r="N617" s="126"/>
      <c r="O617" s="126"/>
      <c r="P617" s="126"/>
      <c r="Q617" s="126"/>
      <c r="R617" s="126"/>
      <c r="S617" s="126"/>
      <c r="T617" s="126"/>
      <c r="U617" s="126"/>
      <c r="V617" s="126"/>
      <c r="W617" s="126"/>
      <c r="X617" s="126"/>
      <c r="Y617" s="126"/>
      <c r="Z617" s="126"/>
    </row>
    <row r="618" spans="1:26" ht="18" customHeight="1">
      <c r="A618" s="104"/>
      <c r="B618" s="126"/>
      <c r="C618" s="126"/>
      <c r="D618" s="126"/>
      <c r="E618" s="126"/>
      <c r="F618" s="126"/>
      <c r="G618" s="126"/>
      <c r="H618" s="126"/>
      <c r="I618" s="126"/>
      <c r="J618" s="126"/>
      <c r="K618" s="126"/>
      <c r="L618" s="126"/>
      <c r="M618" s="126"/>
      <c r="N618" s="126"/>
      <c r="O618" s="126"/>
      <c r="P618" s="126"/>
      <c r="Q618" s="126"/>
      <c r="R618" s="126"/>
      <c r="S618" s="126"/>
      <c r="T618" s="126"/>
      <c r="U618" s="126"/>
      <c r="V618" s="126"/>
      <c r="W618" s="126"/>
      <c r="X618" s="126"/>
      <c r="Y618" s="126"/>
      <c r="Z618" s="126"/>
    </row>
    <row r="619" spans="1:26" ht="18" customHeight="1">
      <c r="A619" s="104"/>
      <c r="B619" s="126"/>
      <c r="C619" s="126"/>
      <c r="D619" s="126"/>
      <c r="E619" s="126"/>
      <c r="F619" s="126"/>
      <c r="G619" s="126"/>
      <c r="H619" s="126"/>
      <c r="I619" s="126"/>
      <c r="J619" s="126"/>
      <c r="K619" s="126"/>
      <c r="L619" s="126"/>
      <c r="M619" s="126"/>
      <c r="N619" s="126"/>
      <c r="O619" s="126"/>
      <c r="P619" s="126"/>
      <c r="Q619" s="126"/>
      <c r="R619" s="126"/>
      <c r="S619" s="126"/>
      <c r="T619" s="126"/>
      <c r="U619" s="126"/>
      <c r="V619" s="126"/>
      <c r="W619" s="126"/>
      <c r="X619" s="126"/>
      <c r="Y619" s="126"/>
      <c r="Z619" s="126"/>
    </row>
    <row r="620" spans="1:26" ht="18" customHeight="1">
      <c r="A620" s="104"/>
      <c r="B620" s="126"/>
      <c r="C620" s="126"/>
      <c r="D620" s="126"/>
      <c r="E620" s="126"/>
      <c r="F620" s="126"/>
      <c r="G620" s="126"/>
      <c r="H620" s="126"/>
      <c r="I620" s="126"/>
      <c r="J620" s="126"/>
      <c r="K620" s="126"/>
      <c r="L620" s="126"/>
      <c r="M620" s="126"/>
      <c r="N620" s="126"/>
      <c r="O620" s="126"/>
      <c r="P620" s="126"/>
      <c r="Q620" s="126"/>
      <c r="R620" s="126"/>
      <c r="S620" s="126"/>
      <c r="T620" s="126"/>
      <c r="U620" s="126"/>
      <c r="V620" s="126"/>
      <c r="W620" s="126"/>
      <c r="X620" s="126"/>
      <c r="Y620" s="126"/>
      <c r="Z620" s="126"/>
    </row>
    <row r="621" spans="1:26" ht="18" customHeight="1">
      <c r="A621" s="104"/>
      <c r="B621" s="126"/>
      <c r="C621" s="126"/>
      <c r="D621" s="126"/>
      <c r="E621" s="126"/>
      <c r="F621" s="126"/>
      <c r="G621" s="126"/>
      <c r="H621" s="126"/>
      <c r="I621" s="126"/>
      <c r="J621" s="126"/>
      <c r="K621" s="126"/>
      <c r="L621" s="126"/>
      <c r="M621" s="126"/>
      <c r="N621" s="126"/>
      <c r="O621" s="126"/>
      <c r="P621" s="126"/>
      <c r="Q621" s="126"/>
      <c r="R621" s="126"/>
      <c r="S621" s="126"/>
      <c r="T621" s="126"/>
      <c r="U621" s="126"/>
      <c r="V621" s="126"/>
      <c r="W621" s="126"/>
      <c r="X621" s="126"/>
      <c r="Y621" s="126"/>
      <c r="Z621" s="126"/>
    </row>
    <row r="622" spans="1:26" ht="18" customHeight="1">
      <c r="A622" s="104"/>
      <c r="B622" s="126"/>
      <c r="C622" s="126"/>
      <c r="D622" s="126"/>
      <c r="E622" s="126"/>
      <c r="F622" s="126"/>
      <c r="G622" s="126"/>
      <c r="H622" s="126"/>
      <c r="I622" s="126"/>
      <c r="J622" s="126"/>
      <c r="K622" s="126"/>
      <c r="L622" s="126"/>
      <c r="M622" s="126"/>
      <c r="N622" s="126"/>
      <c r="O622" s="126"/>
      <c r="P622" s="126"/>
      <c r="Q622" s="126"/>
      <c r="R622" s="126"/>
      <c r="S622" s="126"/>
      <c r="T622" s="126"/>
      <c r="U622" s="126"/>
      <c r="V622" s="126"/>
      <c r="W622" s="126"/>
      <c r="X622" s="126"/>
      <c r="Y622" s="126"/>
      <c r="Z622" s="126"/>
    </row>
    <row r="623" spans="1:26" ht="18" customHeight="1">
      <c r="A623" s="104"/>
      <c r="B623" s="126"/>
      <c r="C623" s="126"/>
      <c r="D623" s="126"/>
      <c r="E623" s="126"/>
      <c r="F623" s="126"/>
      <c r="G623" s="126"/>
      <c r="H623" s="126"/>
      <c r="I623" s="126"/>
      <c r="J623" s="126"/>
      <c r="K623" s="126"/>
      <c r="L623" s="126"/>
      <c r="M623" s="126"/>
      <c r="N623" s="126"/>
      <c r="O623" s="126"/>
      <c r="P623" s="126"/>
      <c r="Q623" s="126"/>
      <c r="R623" s="126"/>
      <c r="S623" s="126"/>
      <c r="T623" s="126"/>
      <c r="U623" s="126"/>
      <c r="V623" s="126"/>
      <c r="W623" s="126"/>
      <c r="X623" s="126"/>
      <c r="Y623" s="126"/>
      <c r="Z623" s="126"/>
    </row>
    <row r="624" spans="1:26" ht="18" customHeight="1">
      <c r="A624" s="104"/>
      <c r="B624" s="126"/>
      <c r="C624" s="126"/>
      <c r="D624" s="126"/>
      <c r="E624" s="126"/>
      <c r="F624" s="126"/>
      <c r="G624" s="126"/>
      <c r="H624" s="126"/>
      <c r="I624" s="126"/>
      <c r="J624" s="126"/>
      <c r="K624" s="126"/>
      <c r="L624" s="126"/>
      <c r="M624" s="126"/>
      <c r="N624" s="126"/>
      <c r="O624" s="126"/>
      <c r="P624" s="126"/>
      <c r="Q624" s="126"/>
      <c r="R624" s="126"/>
      <c r="S624" s="126"/>
      <c r="T624" s="126"/>
      <c r="U624" s="126"/>
      <c r="V624" s="126"/>
      <c r="W624" s="126"/>
      <c r="X624" s="126"/>
      <c r="Y624" s="126"/>
      <c r="Z624" s="126"/>
    </row>
    <row r="625" spans="1:26" ht="18" customHeight="1">
      <c r="A625" s="104"/>
      <c r="B625" s="126"/>
      <c r="C625" s="126"/>
      <c r="D625" s="126"/>
      <c r="E625" s="126"/>
      <c r="F625" s="126"/>
      <c r="G625" s="126"/>
      <c r="H625" s="126"/>
      <c r="I625" s="126"/>
      <c r="J625" s="126"/>
      <c r="K625" s="126"/>
      <c r="L625" s="126"/>
      <c r="M625" s="126"/>
      <c r="N625" s="126"/>
      <c r="O625" s="126"/>
      <c r="P625" s="126"/>
      <c r="Q625" s="126"/>
      <c r="R625" s="126"/>
      <c r="S625" s="126"/>
      <c r="T625" s="126"/>
      <c r="U625" s="126"/>
      <c r="V625" s="126"/>
      <c r="W625" s="126"/>
      <c r="X625" s="126"/>
      <c r="Y625" s="126"/>
      <c r="Z625" s="126"/>
    </row>
    <row r="626" spans="1:26" ht="18" customHeight="1">
      <c r="A626" s="104"/>
      <c r="B626" s="126"/>
      <c r="C626" s="126"/>
      <c r="D626" s="126"/>
      <c r="E626" s="126"/>
      <c r="F626" s="126"/>
      <c r="G626" s="126"/>
      <c r="H626" s="126"/>
      <c r="I626" s="126"/>
      <c r="J626" s="126"/>
      <c r="K626" s="126"/>
      <c r="L626" s="126"/>
      <c r="M626" s="126"/>
      <c r="N626" s="126"/>
      <c r="O626" s="126"/>
      <c r="P626" s="126"/>
      <c r="Q626" s="126"/>
      <c r="R626" s="126"/>
      <c r="S626" s="126"/>
      <c r="T626" s="126"/>
      <c r="U626" s="126"/>
      <c r="V626" s="126"/>
      <c r="W626" s="126"/>
      <c r="X626" s="126"/>
      <c r="Y626" s="126"/>
      <c r="Z626" s="126"/>
    </row>
    <row r="627" spans="1:26" ht="18" customHeight="1">
      <c r="A627" s="104"/>
      <c r="B627" s="126"/>
      <c r="C627" s="126"/>
      <c r="D627" s="126"/>
      <c r="E627" s="126"/>
      <c r="F627" s="126"/>
      <c r="G627" s="126"/>
      <c r="H627" s="126"/>
      <c r="I627" s="126"/>
      <c r="J627" s="126"/>
      <c r="K627" s="126"/>
      <c r="L627" s="126"/>
      <c r="M627" s="126"/>
      <c r="N627" s="126"/>
      <c r="O627" s="126"/>
      <c r="P627" s="126"/>
      <c r="Q627" s="126"/>
      <c r="R627" s="126"/>
      <c r="S627" s="126"/>
      <c r="T627" s="126"/>
      <c r="U627" s="126"/>
      <c r="V627" s="126"/>
      <c r="W627" s="126"/>
      <c r="X627" s="126"/>
      <c r="Y627" s="126"/>
      <c r="Z627" s="126"/>
    </row>
    <row r="628" spans="1:26" ht="18" customHeight="1">
      <c r="A628" s="104"/>
      <c r="B628" s="126"/>
      <c r="C628" s="126"/>
      <c r="D628" s="126"/>
      <c r="E628" s="126"/>
      <c r="F628" s="126"/>
      <c r="G628" s="126"/>
      <c r="H628" s="126"/>
      <c r="I628" s="126"/>
      <c r="J628" s="126"/>
      <c r="K628" s="126"/>
      <c r="L628" s="126"/>
      <c r="M628" s="126"/>
      <c r="N628" s="126"/>
      <c r="O628" s="126"/>
      <c r="P628" s="126"/>
      <c r="Q628" s="126"/>
      <c r="R628" s="126"/>
      <c r="S628" s="126"/>
      <c r="T628" s="126"/>
      <c r="U628" s="126"/>
      <c r="V628" s="126"/>
      <c r="W628" s="126"/>
      <c r="X628" s="126"/>
      <c r="Y628" s="126"/>
      <c r="Z628" s="126"/>
    </row>
    <row r="629" spans="1:26" ht="18" customHeight="1">
      <c r="A629" s="104"/>
      <c r="B629" s="126"/>
      <c r="C629" s="126"/>
      <c r="D629" s="126"/>
      <c r="E629" s="126"/>
      <c r="F629" s="126"/>
      <c r="G629" s="126"/>
      <c r="H629" s="126"/>
      <c r="I629" s="126"/>
      <c r="J629" s="126"/>
      <c r="K629" s="126"/>
      <c r="L629" s="126"/>
      <c r="M629" s="126"/>
      <c r="N629" s="126"/>
      <c r="O629" s="126"/>
      <c r="P629" s="126"/>
      <c r="Q629" s="126"/>
      <c r="R629" s="126"/>
      <c r="S629" s="126"/>
      <c r="T629" s="126"/>
      <c r="U629" s="126"/>
      <c r="V629" s="126"/>
      <c r="W629" s="126"/>
      <c r="X629" s="126"/>
      <c r="Y629" s="126"/>
      <c r="Z629" s="126"/>
    </row>
    <row r="630" spans="1:26" ht="18" customHeight="1">
      <c r="A630" s="104"/>
      <c r="B630" s="126"/>
      <c r="C630" s="126"/>
      <c r="D630" s="126"/>
      <c r="E630" s="126"/>
      <c r="F630" s="126"/>
      <c r="G630" s="126"/>
      <c r="H630" s="126"/>
      <c r="I630" s="126"/>
      <c r="J630" s="126"/>
      <c r="K630" s="126"/>
      <c r="L630" s="126"/>
      <c r="M630" s="126"/>
      <c r="N630" s="126"/>
      <c r="O630" s="126"/>
      <c r="P630" s="126"/>
      <c r="Q630" s="126"/>
      <c r="R630" s="126"/>
      <c r="S630" s="126"/>
      <c r="T630" s="126"/>
      <c r="U630" s="126"/>
      <c r="V630" s="126"/>
      <c r="W630" s="126"/>
      <c r="X630" s="126"/>
      <c r="Y630" s="126"/>
      <c r="Z630" s="126"/>
    </row>
    <row r="631" spans="1:26" ht="18" customHeight="1">
      <c r="A631" s="104"/>
      <c r="B631" s="126"/>
      <c r="C631" s="126"/>
      <c r="D631" s="126"/>
      <c r="E631" s="126"/>
      <c r="F631" s="126"/>
      <c r="G631" s="126"/>
      <c r="H631" s="126"/>
      <c r="I631" s="126"/>
      <c r="J631" s="126"/>
      <c r="K631" s="126"/>
      <c r="L631" s="126"/>
      <c r="M631" s="126"/>
      <c r="N631" s="126"/>
      <c r="O631" s="126"/>
      <c r="P631" s="126"/>
      <c r="Q631" s="126"/>
      <c r="R631" s="126"/>
      <c r="S631" s="126"/>
      <c r="T631" s="126"/>
      <c r="U631" s="126"/>
      <c r="V631" s="126"/>
      <c r="W631" s="126"/>
      <c r="X631" s="126"/>
      <c r="Y631" s="126"/>
      <c r="Z631" s="126"/>
    </row>
    <row r="632" spans="1:26" ht="18" customHeight="1">
      <c r="A632" s="104"/>
      <c r="B632" s="126"/>
      <c r="C632" s="126"/>
      <c r="D632" s="126"/>
      <c r="E632" s="126"/>
      <c r="F632" s="126"/>
      <c r="G632" s="126"/>
      <c r="H632" s="126"/>
      <c r="I632" s="126"/>
      <c r="J632" s="126"/>
      <c r="K632" s="126"/>
      <c r="L632" s="126"/>
      <c r="M632" s="126"/>
      <c r="N632" s="126"/>
      <c r="O632" s="126"/>
      <c r="P632" s="126"/>
      <c r="Q632" s="126"/>
      <c r="R632" s="126"/>
      <c r="S632" s="126"/>
      <c r="T632" s="126"/>
      <c r="U632" s="126"/>
      <c r="V632" s="126"/>
      <c r="W632" s="126"/>
      <c r="X632" s="126"/>
      <c r="Y632" s="126"/>
      <c r="Z632" s="126"/>
    </row>
    <row r="633" spans="1:26" ht="18" customHeight="1">
      <c r="A633" s="104"/>
      <c r="B633" s="126"/>
      <c r="C633" s="126"/>
      <c r="D633" s="126"/>
      <c r="E633" s="126"/>
      <c r="F633" s="126"/>
      <c r="G633" s="126"/>
      <c r="H633" s="126"/>
      <c r="I633" s="126"/>
      <c r="J633" s="126"/>
      <c r="K633" s="126"/>
      <c r="L633" s="126"/>
      <c r="M633" s="126"/>
      <c r="N633" s="126"/>
      <c r="O633" s="126"/>
      <c r="P633" s="126"/>
      <c r="Q633" s="126"/>
      <c r="R633" s="126"/>
      <c r="S633" s="126"/>
      <c r="T633" s="126"/>
      <c r="U633" s="126"/>
      <c r="V633" s="126"/>
      <c r="W633" s="126"/>
      <c r="X633" s="126"/>
      <c r="Y633" s="126"/>
      <c r="Z633" s="126"/>
    </row>
    <row r="634" spans="1:26" ht="18" customHeight="1">
      <c r="A634" s="104"/>
      <c r="B634" s="126"/>
      <c r="C634" s="126"/>
      <c r="D634" s="126"/>
      <c r="E634" s="126"/>
      <c r="F634" s="126"/>
      <c r="G634" s="126"/>
      <c r="H634" s="126"/>
      <c r="I634" s="126"/>
      <c r="J634" s="126"/>
      <c r="K634" s="126"/>
      <c r="L634" s="126"/>
      <c r="M634" s="126"/>
      <c r="N634" s="126"/>
      <c r="O634" s="126"/>
      <c r="P634" s="126"/>
      <c r="Q634" s="126"/>
      <c r="R634" s="126"/>
      <c r="S634" s="126"/>
      <c r="T634" s="126"/>
      <c r="U634" s="126"/>
      <c r="V634" s="126"/>
      <c r="W634" s="126"/>
      <c r="X634" s="126"/>
      <c r="Y634" s="126"/>
      <c r="Z634" s="126"/>
    </row>
    <row r="635" spans="1:26" ht="18" customHeight="1">
      <c r="A635" s="104"/>
      <c r="B635" s="126"/>
      <c r="C635" s="126"/>
      <c r="D635" s="126"/>
      <c r="E635" s="126"/>
      <c r="F635" s="126"/>
      <c r="G635" s="126"/>
      <c r="H635" s="126"/>
      <c r="I635" s="126"/>
      <c r="J635" s="126"/>
      <c r="K635" s="126"/>
      <c r="L635" s="126"/>
      <c r="M635" s="126"/>
      <c r="N635" s="126"/>
      <c r="O635" s="126"/>
      <c r="P635" s="126"/>
      <c r="Q635" s="126"/>
      <c r="R635" s="126"/>
      <c r="S635" s="126"/>
      <c r="T635" s="126"/>
      <c r="U635" s="126"/>
      <c r="V635" s="126"/>
      <c r="W635" s="126"/>
      <c r="X635" s="126"/>
      <c r="Y635" s="126"/>
      <c r="Z635" s="126"/>
    </row>
    <row r="636" spans="1:26" ht="18" customHeight="1">
      <c r="A636" s="104"/>
      <c r="B636" s="126"/>
      <c r="C636" s="126"/>
      <c r="D636" s="126"/>
      <c r="E636" s="126"/>
      <c r="F636" s="126"/>
      <c r="G636" s="126"/>
      <c r="H636" s="126"/>
      <c r="I636" s="126"/>
      <c r="J636" s="126"/>
      <c r="K636" s="126"/>
      <c r="L636" s="126"/>
      <c r="M636" s="126"/>
      <c r="N636" s="126"/>
      <c r="O636" s="126"/>
      <c r="P636" s="126"/>
      <c r="Q636" s="126"/>
      <c r="R636" s="126"/>
      <c r="S636" s="126"/>
      <c r="T636" s="126"/>
      <c r="U636" s="126"/>
      <c r="V636" s="126"/>
      <c r="W636" s="126"/>
      <c r="X636" s="126"/>
      <c r="Y636" s="126"/>
      <c r="Z636" s="126"/>
    </row>
    <row r="637" spans="1:26" ht="18" customHeight="1">
      <c r="A637" s="104"/>
      <c r="B637" s="126"/>
      <c r="C637" s="126"/>
      <c r="D637" s="126"/>
      <c r="E637" s="126"/>
      <c r="F637" s="126"/>
      <c r="G637" s="126"/>
      <c r="H637" s="126"/>
      <c r="I637" s="126"/>
      <c r="J637" s="126"/>
      <c r="K637" s="126"/>
      <c r="L637" s="126"/>
      <c r="M637" s="126"/>
      <c r="N637" s="126"/>
      <c r="O637" s="126"/>
      <c r="P637" s="126"/>
      <c r="Q637" s="126"/>
      <c r="R637" s="126"/>
      <c r="S637" s="126"/>
      <c r="T637" s="126"/>
      <c r="U637" s="126"/>
      <c r="V637" s="126"/>
      <c r="W637" s="126"/>
      <c r="X637" s="126"/>
      <c r="Y637" s="126"/>
      <c r="Z637" s="126"/>
    </row>
    <row r="638" spans="1:26" ht="18" customHeight="1">
      <c r="A638" s="104"/>
      <c r="B638" s="126"/>
      <c r="C638" s="126"/>
      <c r="D638" s="126"/>
      <c r="E638" s="126"/>
      <c r="F638" s="126"/>
      <c r="G638" s="126"/>
      <c r="H638" s="126"/>
      <c r="I638" s="126"/>
      <c r="J638" s="126"/>
      <c r="K638" s="126"/>
      <c r="L638" s="126"/>
      <c r="M638" s="126"/>
      <c r="N638" s="126"/>
      <c r="O638" s="126"/>
      <c r="P638" s="126"/>
      <c r="Q638" s="126"/>
      <c r="R638" s="126"/>
      <c r="S638" s="126"/>
      <c r="T638" s="126"/>
      <c r="U638" s="126"/>
      <c r="V638" s="126"/>
      <c r="W638" s="126"/>
      <c r="X638" s="126"/>
      <c r="Y638" s="126"/>
      <c r="Z638" s="126"/>
    </row>
    <row r="639" spans="1:26" ht="18" customHeight="1">
      <c r="A639" s="104"/>
      <c r="B639" s="126"/>
      <c r="C639" s="126"/>
      <c r="D639" s="126"/>
      <c r="E639" s="126"/>
      <c r="F639" s="126"/>
      <c r="G639" s="126"/>
      <c r="H639" s="126"/>
      <c r="I639" s="126"/>
      <c r="J639" s="126"/>
      <c r="K639" s="126"/>
      <c r="L639" s="126"/>
      <c r="M639" s="126"/>
      <c r="N639" s="126"/>
      <c r="O639" s="126"/>
      <c r="P639" s="126"/>
      <c r="Q639" s="126"/>
      <c r="R639" s="126"/>
      <c r="S639" s="126"/>
      <c r="T639" s="126"/>
      <c r="U639" s="126"/>
      <c r="V639" s="126"/>
      <c r="W639" s="126"/>
      <c r="X639" s="126"/>
      <c r="Y639" s="126"/>
      <c r="Z639" s="126"/>
    </row>
    <row r="640" spans="1:26" ht="18" customHeight="1">
      <c r="A640" s="104"/>
      <c r="B640" s="126"/>
      <c r="C640" s="126"/>
      <c r="D640" s="126"/>
      <c r="E640" s="126"/>
      <c r="F640" s="126"/>
      <c r="G640" s="126"/>
      <c r="H640" s="126"/>
      <c r="I640" s="126"/>
      <c r="J640" s="126"/>
      <c r="K640" s="126"/>
      <c r="L640" s="126"/>
      <c r="M640" s="126"/>
      <c r="N640" s="126"/>
      <c r="O640" s="126"/>
      <c r="P640" s="126"/>
      <c r="Q640" s="126"/>
      <c r="R640" s="126"/>
      <c r="S640" s="126"/>
      <c r="T640" s="126"/>
      <c r="U640" s="126"/>
      <c r="V640" s="126"/>
      <c r="W640" s="126"/>
      <c r="X640" s="126"/>
      <c r="Y640" s="126"/>
      <c r="Z640" s="126"/>
    </row>
    <row r="641" spans="1:26" ht="18" customHeight="1">
      <c r="A641" s="104"/>
      <c r="B641" s="126"/>
      <c r="C641" s="126"/>
      <c r="D641" s="126"/>
      <c r="E641" s="126"/>
      <c r="F641" s="126"/>
      <c r="G641" s="126"/>
      <c r="H641" s="126"/>
      <c r="I641" s="126"/>
      <c r="J641" s="126"/>
      <c r="K641" s="126"/>
      <c r="L641" s="126"/>
      <c r="M641" s="126"/>
      <c r="N641" s="126"/>
      <c r="O641" s="126"/>
      <c r="P641" s="126"/>
      <c r="Q641" s="126"/>
      <c r="R641" s="126"/>
      <c r="S641" s="126"/>
      <c r="T641" s="126"/>
      <c r="U641" s="126"/>
      <c r="V641" s="126"/>
      <c r="W641" s="126"/>
      <c r="X641" s="126"/>
      <c r="Y641" s="126"/>
      <c r="Z641" s="126"/>
    </row>
    <row r="642" spans="1:26" ht="18" customHeight="1">
      <c r="A642" s="104"/>
      <c r="B642" s="126"/>
      <c r="C642" s="126"/>
      <c r="D642" s="126"/>
      <c r="E642" s="126"/>
      <c r="F642" s="126"/>
      <c r="G642" s="126"/>
      <c r="H642" s="126"/>
      <c r="I642" s="126"/>
      <c r="J642" s="126"/>
      <c r="K642" s="126"/>
      <c r="L642" s="126"/>
      <c r="M642" s="126"/>
      <c r="N642" s="126"/>
      <c r="O642" s="126"/>
      <c r="P642" s="126"/>
      <c r="Q642" s="126"/>
      <c r="R642" s="126"/>
      <c r="S642" s="126"/>
      <c r="T642" s="126"/>
      <c r="U642" s="126"/>
      <c r="V642" s="126"/>
      <c r="W642" s="126"/>
      <c r="X642" s="126"/>
      <c r="Y642" s="126"/>
      <c r="Z642" s="126"/>
    </row>
    <row r="643" spans="1:26" ht="18" customHeight="1">
      <c r="A643" s="104"/>
      <c r="B643" s="126"/>
      <c r="C643" s="126"/>
      <c r="D643" s="126"/>
      <c r="E643" s="126"/>
      <c r="F643" s="126"/>
      <c r="G643" s="126"/>
      <c r="H643" s="126"/>
      <c r="I643" s="126"/>
      <c r="J643" s="126"/>
      <c r="K643" s="126"/>
      <c r="L643" s="126"/>
      <c r="M643" s="126"/>
      <c r="N643" s="126"/>
      <c r="O643" s="126"/>
      <c r="P643" s="126"/>
      <c r="Q643" s="126"/>
      <c r="R643" s="126"/>
      <c r="S643" s="126"/>
      <c r="T643" s="126"/>
      <c r="U643" s="126"/>
      <c r="V643" s="126"/>
      <c r="W643" s="126"/>
      <c r="X643" s="126"/>
      <c r="Y643" s="126"/>
      <c r="Z643" s="126"/>
    </row>
    <row r="644" spans="1:26" ht="18" customHeight="1">
      <c r="A644" s="104"/>
      <c r="B644" s="126"/>
      <c r="C644" s="126"/>
      <c r="D644" s="126"/>
      <c r="E644" s="126"/>
      <c r="F644" s="126"/>
      <c r="G644" s="126"/>
      <c r="H644" s="126"/>
      <c r="I644" s="126"/>
      <c r="J644" s="126"/>
      <c r="K644" s="126"/>
      <c r="L644" s="126"/>
      <c r="M644" s="126"/>
      <c r="N644" s="126"/>
      <c r="O644" s="126"/>
      <c r="P644" s="126"/>
      <c r="Q644" s="126"/>
      <c r="R644" s="126"/>
      <c r="S644" s="126"/>
      <c r="T644" s="126"/>
      <c r="U644" s="126"/>
      <c r="V644" s="126"/>
      <c r="W644" s="126"/>
      <c r="X644" s="126"/>
      <c r="Y644" s="126"/>
      <c r="Z644" s="126"/>
    </row>
    <row r="645" spans="1:26" ht="18" customHeight="1">
      <c r="A645" s="104"/>
      <c r="B645" s="126"/>
      <c r="C645" s="126"/>
      <c r="D645" s="126"/>
      <c r="E645" s="126"/>
      <c r="F645" s="126"/>
      <c r="G645" s="126"/>
      <c r="H645" s="126"/>
      <c r="I645" s="126"/>
      <c r="J645" s="126"/>
      <c r="K645" s="126"/>
      <c r="L645" s="126"/>
      <c r="M645" s="126"/>
      <c r="N645" s="126"/>
      <c r="O645" s="126"/>
      <c r="P645" s="126"/>
      <c r="Q645" s="126"/>
      <c r="R645" s="126"/>
      <c r="S645" s="126"/>
      <c r="T645" s="126"/>
      <c r="U645" s="126"/>
      <c r="V645" s="126"/>
      <c r="W645" s="126"/>
      <c r="X645" s="126"/>
      <c r="Y645" s="126"/>
      <c r="Z645" s="126"/>
    </row>
    <row r="646" spans="1:26" ht="18" customHeight="1">
      <c r="A646" s="104"/>
      <c r="B646" s="126"/>
      <c r="C646" s="126"/>
      <c r="D646" s="126"/>
      <c r="E646" s="126"/>
      <c r="F646" s="126"/>
      <c r="G646" s="126"/>
      <c r="H646" s="126"/>
      <c r="I646" s="126"/>
      <c r="J646" s="126"/>
      <c r="K646" s="126"/>
      <c r="L646" s="126"/>
      <c r="M646" s="126"/>
      <c r="N646" s="126"/>
      <c r="O646" s="126"/>
      <c r="P646" s="126"/>
      <c r="Q646" s="126"/>
      <c r="R646" s="126"/>
      <c r="S646" s="126"/>
      <c r="T646" s="126"/>
      <c r="U646" s="126"/>
      <c r="V646" s="126"/>
      <c r="W646" s="126"/>
      <c r="X646" s="126"/>
      <c r="Y646" s="126"/>
      <c r="Z646" s="126"/>
    </row>
    <row r="647" spans="1:26" ht="18" customHeight="1">
      <c r="A647" s="104"/>
      <c r="B647" s="126"/>
      <c r="C647" s="126"/>
      <c r="D647" s="126"/>
      <c r="E647" s="126"/>
      <c r="F647" s="126"/>
      <c r="G647" s="126"/>
      <c r="H647" s="126"/>
      <c r="I647" s="126"/>
      <c r="J647" s="126"/>
      <c r="K647" s="126"/>
      <c r="L647" s="126"/>
      <c r="M647" s="126"/>
      <c r="N647" s="126"/>
      <c r="O647" s="126"/>
      <c r="P647" s="126"/>
      <c r="Q647" s="126"/>
      <c r="R647" s="126"/>
      <c r="S647" s="126"/>
      <c r="T647" s="126"/>
      <c r="U647" s="126"/>
      <c r="V647" s="126"/>
      <c r="W647" s="126"/>
      <c r="X647" s="126"/>
      <c r="Y647" s="126"/>
      <c r="Z647" s="126"/>
    </row>
    <row r="648" spans="1:26" ht="18" customHeight="1">
      <c r="A648" s="104"/>
      <c r="B648" s="126"/>
      <c r="C648" s="126"/>
      <c r="D648" s="126"/>
      <c r="E648" s="126"/>
      <c r="F648" s="126"/>
      <c r="G648" s="126"/>
      <c r="H648" s="126"/>
      <c r="I648" s="126"/>
      <c r="J648" s="126"/>
      <c r="K648" s="126"/>
      <c r="L648" s="126"/>
      <c r="M648" s="126"/>
      <c r="N648" s="126"/>
      <c r="O648" s="126"/>
      <c r="P648" s="126"/>
      <c r="Q648" s="126"/>
      <c r="R648" s="126"/>
      <c r="S648" s="126"/>
      <c r="T648" s="126"/>
      <c r="U648" s="126"/>
      <c r="V648" s="126"/>
      <c r="W648" s="126"/>
      <c r="X648" s="126"/>
      <c r="Y648" s="126"/>
      <c r="Z648" s="126"/>
    </row>
    <row r="649" spans="1:26" ht="18" customHeight="1">
      <c r="A649" s="104"/>
      <c r="B649" s="126"/>
      <c r="C649" s="126"/>
      <c r="D649" s="126"/>
      <c r="E649" s="126"/>
      <c r="F649" s="126"/>
      <c r="G649" s="126"/>
      <c r="H649" s="126"/>
      <c r="I649" s="126"/>
      <c r="J649" s="126"/>
      <c r="K649" s="126"/>
      <c r="L649" s="126"/>
      <c r="M649" s="126"/>
      <c r="N649" s="126"/>
      <c r="O649" s="126"/>
      <c r="P649" s="126"/>
      <c r="Q649" s="126"/>
      <c r="R649" s="126"/>
      <c r="S649" s="126"/>
      <c r="T649" s="126"/>
      <c r="U649" s="126"/>
      <c r="V649" s="126"/>
      <c r="W649" s="126"/>
      <c r="X649" s="126"/>
      <c r="Y649" s="126"/>
      <c r="Z649" s="126"/>
    </row>
    <row r="650" spans="1:26" ht="18" customHeight="1">
      <c r="A650" s="104"/>
      <c r="B650" s="126"/>
      <c r="C650" s="126"/>
      <c r="D650" s="126"/>
      <c r="E650" s="126"/>
      <c r="F650" s="126"/>
      <c r="G650" s="126"/>
      <c r="H650" s="126"/>
      <c r="I650" s="126"/>
      <c r="J650" s="126"/>
      <c r="K650" s="126"/>
      <c r="L650" s="126"/>
      <c r="M650" s="126"/>
      <c r="N650" s="126"/>
      <c r="O650" s="126"/>
      <c r="P650" s="126"/>
      <c r="Q650" s="126"/>
      <c r="R650" s="126"/>
      <c r="S650" s="126"/>
      <c r="T650" s="126"/>
      <c r="U650" s="126"/>
      <c r="V650" s="126"/>
      <c r="W650" s="126"/>
      <c r="X650" s="126"/>
      <c r="Y650" s="126"/>
      <c r="Z650" s="126"/>
    </row>
    <row r="651" spans="1:26" ht="18" customHeight="1">
      <c r="A651" s="104"/>
      <c r="B651" s="126"/>
      <c r="C651" s="126"/>
      <c r="D651" s="126"/>
      <c r="E651" s="126"/>
      <c r="F651" s="126"/>
      <c r="G651" s="126"/>
      <c r="H651" s="126"/>
      <c r="I651" s="126"/>
      <c r="J651" s="126"/>
      <c r="K651" s="126"/>
      <c r="L651" s="126"/>
      <c r="M651" s="126"/>
      <c r="N651" s="126"/>
      <c r="O651" s="126"/>
      <c r="P651" s="126"/>
      <c r="Q651" s="126"/>
      <c r="R651" s="126"/>
      <c r="S651" s="126"/>
      <c r="T651" s="126"/>
      <c r="U651" s="126"/>
      <c r="V651" s="126"/>
      <c r="W651" s="126"/>
      <c r="X651" s="126"/>
      <c r="Y651" s="126"/>
      <c r="Z651" s="126"/>
    </row>
    <row r="652" spans="1:26" ht="18" customHeight="1">
      <c r="A652" s="104"/>
      <c r="B652" s="126"/>
      <c r="C652" s="126"/>
      <c r="D652" s="126"/>
      <c r="E652" s="126"/>
      <c r="F652" s="126"/>
      <c r="G652" s="126"/>
      <c r="H652" s="126"/>
      <c r="I652" s="126"/>
      <c r="J652" s="126"/>
      <c r="K652" s="126"/>
      <c r="L652" s="126"/>
      <c r="M652" s="126"/>
      <c r="N652" s="126"/>
      <c r="O652" s="126"/>
      <c r="P652" s="126"/>
      <c r="Q652" s="126"/>
      <c r="R652" s="126"/>
      <c r="S652" s="126"/>
      <c r="T652" s="126"/>
      <c r="U652" s="126"/>
      <c r="V652" s="126"/>
      <c r="W652" s="126"/>
      <c r="X652" s="126"/>
      <c r="Y652" s="126"/>
      <c r="Z652" s="126"/>
    </row>
    <row r="653" spans="1:26" ht="18" customHeight="1">
      <c r="A653" s="104"/>
      <c r="B653" s="126"/>
      <c r="C653" s="126"/>
      <c r="D653" s="126"/>
      <c r="E653" s="126"/>
      <c r="F653" s="126"/>
      <c r="G653" s="126"/>
      <c r="H653" s="126"/>
      <c r="I653" s="126"/>
      <c r="J653" s="126"/>
      <c r="K653" s="126"/>
      <c r="L653" s="126"/>
      <c r="M653" s="126"/>
      <c r="N653" s="126"/>
      <c r="O653" s="126"/>
      <c r="P653" s="126"/>
      <c r="Q653" s="126"/>
      <c r="R653" s="126"/>
      <c r="S653" s="126"/>
      <c r="T653" s="126"/>
      <c r="U653" s="126"/>
      <c r="V653" s="126"/>
      <c r="W653" s="126"/>
      <c r="X653" s="126"/>
      <c r="Y653" s="126"/>
      <c r="Z653" s="126"/>
    </row>
    <row r="654" spans="1:26" ht="18" customHeight="1">
      <c r="A654" s="104"/>
      <c r="B654" s="126"/>
      <c r="C654" s="126"/>
      <c r="D654" s="126"/>
      <c r="E654" s="126"/>
      <c r="F654" s="126"/>
      <c r="G654" s="126"/>
      <c r="H654" s="126"/>
      <c r="I654" s="126"/>
      <c r="J654" s="126"/>
      <c r="K654" s="126"/>
      <c r="L654" s="126"/>
      <c r="M654" s="126"/>
      <c r="N654" s="126"/>
      <c r="O654" s="126"/>
      <c r="P654" s="126"/>
      <c r="Q654" s="126"/>
      <c r="R654" s="126"/>
      <c r="S654" s="126"/>
      <c r="T654" s="126"/>
      <c r="U654" s="126"/>
      <c r="V654" s="126"/>
      <c r="W654" s="126"/>
      <c r="X654" s="126"/>
      <c r="Y654" s="126"/>
      <c r="Z654" s="126"/>
    </row>
    <row r="655" spans="1:26" ht="18" customHeight="1">
      <c r="A655" s="104"/>
      <c r="B655" s="126"/>
      <c r="C655" s="126"/>
      <c r="D655" s="126"/>
      <c r="E655" s="126"/>
      <c r="F655" s="126"/>
      <c r="G655" s="126"/>
      <c r="H655" s="126"/>
      <c r="I655" s="126"/>
      <c r="J655" s="126"/>
      <c r="K655" s="126"/>
      <c r="L655" s="126"/>
      <c r="M655" s="126"/>
      <c r="N655" s="126"/>
      <c r="O655" s="126"/>
      <c r="P655" s="126"/>
      <c r="Q655" s="126"/>
      <c r="R655" s="126"/>
      <c r="S655" s="126"/>
      <c r="T655" s="126"/>
      <c r="U655" s="126"/>
      <c r="V655" s="126"/>
      <c r="W655" s="126"/>
      <c r="X655" s="126"/>
      <c r="Y655" s="126"/>
      <c r="Z655" s="126"/>
    </row>
    <row r="656" spans="1:26" ht="18" customHeight="1">
      <c r="A656" s="104"/>
      <c r="B656" s="126"/>
      <c r="C656" s="126"/>
      <c r="D656" s="126"/>
      <c r="E656" s="126"/>
      <c r="F656" s="126"/>
      <c r="G656" s="126"/>
      <c r="H656" s="126"/>
      <c r="I656" s="126"/>
      <c r="J656" s="126"/>
      <c r="K656" s="126"/>
      <c r="L656" s="126"/>
      <c r="M656" s="126"/>
      <c r="N656" s="126"/>
      <c r="O656" s="126"/>
      <c r="P656" s="126"/>
      <c r="Q656" s="126"/>
      <c r="R656" s="126"/>
      <c r="S656" s="126"/>
      <c r="T656" s="126"/>
      <c r="U656" s="126"/>
      <c r="V656" s="126"/>
      <c r="W656" s="126"/>
      <c r="X656" s="126"/>
      <c r="Y656" s="126"/>
      <c r="Z656" s="126"/>
    </row>
    <row r="657" spans="1:26" ht="18" customHeight="1">
      <c r="A657" s="104"/>
      <c r="B657" s="126"/>
      <c r="C657" s="126"/>
      <c r="D657" s="126"/>
      <c r="E657" s="126"/>
      <c r="F657" s="126"/>
      <c r="G657" s="126"/>
      <c r="H657" s="126"/>
      <c r="I657" s="126"/>
      <c r="J657" s="126"/>
      <c r="K657" s="126"/>
      <c r="L657" s="126"/>
      <c r="M657" s="126"/>
      <c r="N657" s="126"/>
      <c r="O657" s="126"/>
      <c r="P657" s="126"/>
      <c r="Q657" s="126"/>
      <c r="R657" s="126"/>
      <c r="S657" s="126"/>
      <c r="T657" s="126"/>
      <c r="U657" s="126"/>
      <c r="V657" s="126"/>
      <c r="W657" s="126"/>
      <c r="X657" s="126"/>
      <c r="Y657" s="126"/>
      <c r="Z657" s="126"/>
    </row>
    <row r="658" spans="1:26" ht="18" customHeight="1">
      <c r="A658" s="104"/>
      <c r="B658" s="126"/>
      <c r="C658" s="126"/>
      <c r="D658" s="126"/>
      <c r="E658" s="126"/>
      <c r="F658" s="126"/>
      <c r="G658" s="126"/>
      <c r="H658" s="126"/>
      <c r="I658" s="126"/>
      <c r="J658" s="126"/>
      <c r="K658" s="126"/>
      <c r="L658" s="126"/>
      <c r="M658" s="126"/>
      <c r="N658" s="126"/>
      <c r="O658" s="126"/>
      <c r="P658" s="126"/>
      <c r="Q658" s="126"/>
      <c r="R658" s="126"/>
      <c r="S658" s="126"/>
      <c r="T658" s="126"/>
      <c r="U658" s="126"/>
      <c r="V658" s="126"/>
      <c r="W658" s="126"/>
      <c r="X658" s="126"/>
      <c r="Y658" s="126"/>
      <c r="Z658" s="126"/>
    </row>
    <row r="659" spans="1:26" ht="18" customHeight="1">
      <c r="A659" s="104"/>
      <c r="B659" s="126"/>
      <c r="C659" s="126"/>
      <c r="D659" s="126"/>
      <c r="E659" s="126"/>
      <c r="F659" s="126"/>
      <c r="G659" s="126"/>
      <c r="H659" s="126"/>
      <c r="I659" s="126"/>
      <c r="J659" s="126"/>
      <c r="K659" s="126"/>
      <c r="L659" s="126"/>
      <c r="M659" s="126"/>
      <c r="N659" s="126"/>
      <c r="O659" s="126"/>
      <c r="P659" s="126"/>
      <c r="Q659" s="126"/>
      <c r="R659" s="126"/>
      <c r="S659" s="126"/>
      <c r="T659" s="126"/>
      <c r="U659" s="126"/>
      <c r="V659" s="126"/>
      <c r="W659" s="126"/>
      <c r="X659" s="126"/>
      <c r="Y659" s="126"/>
      <c r="Z659" s="126"/>
    </row>
    <row r="660" spans="1:26" ht="18" customHeight="1">
      <c r="A660" s="104"/>
      <c r="B660" s="126"/>
      <c r="C660" s="126"/>
      <c r="D660" s="126"/>
      <c r="E660" s="126"/>
      <c r="F660" s="126"/>
      <c r="G660" s="126"/>
      <c r="H660" s="126"/>
      <c r="I660" s="126"/>
      <c r="J660" s="126"/>
      <c r="K660" s="126"/>
      <c r="L660" s="126"/>
      <c r="M660" s="126"/>
      <c r="N660" s="126"/>
      <c r="O660" s="126"/>
      <c r="P660" s="126"/>
      <c r="Q660" s="126"/>
      <c r="R660" s="126"/>
      <c r="S660" s="126"/>
      <c r="T660" s="126"/>
      <c r="U660" s="126"/>
      <c r="V660" s="126"/>
      <c r="W660" s="126"/>
      <c r="X660" s="126"/>
      <c r="Y660" s="126"/>
      <c r="Z660" s="126"/>
    </row>
    <row r="661" spans="1:26" ht="18" customHeight="1">
      <c r="A661" s="104"/>
      <c r="B661" s="126"/>
      <c r="C661" s="126"/>
      <c r="D661" s="126"/>
      <c r="E661" s="126"/>
      <c r="F661" s="126"/>
      <c r="G661" s="126"/>
      <c r="H661" s="126"/>
      <c r="I661" s="126"/>
      <c r="J661" s="126"/>
      <c r="K661" s="126"/>
      <c r="L661" s="126"/>
      <c r="M661" s="126"/>
      <c r="N661" s="126"/>
      <c r="O661" s="126"/>
      <c r="P661" s="126"/>
      <c r="Q661" s="126"/>
      <c r="R661" s="126"/>
      <c r="S661" s="126"/>
      <c r="T661" s="126"/>
      <c r="U661" s="126"/>
      <c r="V661" s="126"/>
      <c r="W661" s="126"/>
      <c r="X661" s="126"/>
      <c r="Y661" s="126"/>
      <c r="Z661" s="126"/>
    </row>
    <row r="662" spans="1:26" ht="18" customHeight="1">
      <c r="A662" s="104"/>
      <c r="B662" s="126"/>
      <c r="C662" s="126"/>
      <c r="D662" s="126"/>
      <c r="E662" s="126"/>
      <c r="F662" s="126"/>
      <c r="G662" s="126"/>
      <c r="H662" s="126"/>
      <c r="I662" s="126"/>
      <c r="J662" s="126"/>
      <c r="K662" s="126"/>
      <c r="L662" s="126"/>
      <c r="M662" s="126"/>
      <c r="N662" s="126"/>
      <c r="O662" s="126"/>
      <c r="P662" s="126"/>
      <c r="Q662" s="126"/>
      <c r="R662" s="126"/>
      <c r="S662" s="126"/>
      <c r="T662" s="126"/>
      <c r="U662" s="126"/>
      <c r="V662" s="126"/>
      <c r="W662" s="126"/>
      <c r="X662" s="126"/>
      <c r="Y662" s="126"/>
      <c r="Z662" s="126"/>
    </row>
    <row r="663" spans="1:26" ht="18" customHeight="1">
      <c r="A663" s="104"/>
      <c r="B663" s="126"/>
      <c r="C663" s="126"/>
      <c r="D663" s="126"/>
      <c r="E663" s="126"/>
      <c r="F663" s="126"/>
      <c r="G663" s="126"/>
      <c r="H663" s="126"/>
      <c r="I663" s="126"/>
      <c r="J663" s="126"/>
      <c r="K663" s="126"/>
      <c r="L663" s="126"/>
      <c r="M663" s="126"/>
      <c r="N663" s="126"/>
      <c r="O663" s="126"/>
      <c r="P663" s="126"/>
      <c r="Q663" s="126"/>
      <c r="R663" s="126"/>
      <c r="S663" s="126"/>
      <c r="T663" s="126"/>
      <c r="U663" s="126"/>
      <c r="V663" s="126"/>
      <c r="W663" s="126"/>
      <c r="X663" s="126"/>
      <c r="Y663" s="126"/>
      <c r="Z663" s="126"/>
    </row>
    <row r="664" spans="1:26" ht="18" customHeight="1">
      <c r="A664" s="104"/>
      <c r="B664" s="126"/>
      <c r="C664" s="126"/>
      <c r="D664" s="126"/>
      <c r="E664" s="126"/>
      <c r="F664" s="126"/>
      <c r="G664" s="126"/>
      <c r="H664" s="126"/>
      <c r="I664" s="126"/>
      <c r="J664" s="126"/>
      <c r="K664" s="126"/>
      <c r="L664" s="126"/>
      <c r="M664" s="126"/>
      <c r="N664" s="126"/>
      <c r="O664" s="126"/>
      <c r="P664" s="126"/>
      <c r="Q664" s="126"/>
      <c r="R664" s="126"/>
      <c r="S664" s="126"/>
      <c r="T664" s="126"/>
      <c r="U664" s="126"/>
      <c r="V664" s="126"/>
      <c r="W664" s="126"/>
      <c r="X664" s="126"/>
      <c r="Y664" s="126"/>
      <c r="Z664" s="126"/>
    </row>
    <row r="665" spans="1:26" ht="18" customHeight="1">
      <c r="A665" s="104"/>
      <c r="B665" s="126"/>
      <c r="C665" s="126"/>
      <c r="D665" s="126"/>
      <c r="E665" s="126"/>
      <c r="F665" s="126"/>
      <c r="G665" s="126"/>
      <c r="H665" s="126"/>
      <c r="I665" s="126"/>
      <c r="J665" s="126"/>
      <c r="K665" s="126"/>
      <c r="L665" s="126"/>
      <c r="M665" s="126"/>
      <c r="N665" s="126"/>
      <c r="O665" s="126"/>
      <c r="P665" s="126"/>
      <c r="Q665" s="126"/>
      <c r="R665" s="126"/>
      <c r="S665" s="126"/>
      <c r="T665" s="126"/>
      <c r="U665" s="126"/>
      <c r="V665" s="126"/>
      <c r="W665" s="126"/>
      <c r="X665" s="126"/>
      <c r="Y665" s="126"/>
      <c r="Z665" s="126"/>
    </row>
    <row r="666" spans="1:26" ht="18" customHeight="1">
      <c r="A666" s="104"/>
      <c r="B666" s="126"/>
      <c r="C666" s="126"/>
      <c r="D666" s="126"/>
      <c r="E666" s="126"/>
      <c r="F666" s="126"/>
      <c r="G666" s="126"/>
      <c r="H666" s="126"/>
      <c r="I666" s="126"/>
      <c r="J666" s="126"/>
      <c r="K666" s="126"/>
      <c r="L666" s="126"/>
      <c r="M666" s="126"/>
      <c r="N666" s="126"/>
      <c r="O666" s="126"/>
      <c r="P666" s="126"/>
      <c r="Q666" s="126"/>
      <c r="R666" s="126"/>
      <c r="S666" s="126"/>
      <c r="T666" s="126"/>
      <c r="U666" s="126"/>
      <c r="V666" s="126"/>
      <c r="W666" s="126"/>
      <c r="X666" s="126"/>
      <c r="Y666" s="126"/>
      <c r="Z666" s="126"/>
    </row>
    <row r="667" spans="1:26" ht="18" customHeight="1">
      <c r="A667" s="104"/>
      <c r="B667" s="126"/>
      <c r="C667" s="126"/>
      <c r="D667" s="126"/>
      <c r="E667" s="126"/>
      <c r="F667" s="126"/>
      <c r="G667" s="126"/>
      <c r="H667" s="126"/>
      <c r="I667" s="126"/>
      <c r="J667" s="126"/>
      <c r="K667" s="126"/>
      <c r="L667" s="126"/>
      <c r="M667" s="126"/>
      <c r="N667" s="126"/>
      <c r="O667" s="126"/>
      <c r="P667" s="126"/>
      <c r="Q667" s="126"/>
      <c r="R667" s="126"/>
      <c r="S667" s="126"/>
      <c r="T667" s="126"/>
      <c r="U667" s="126"/>
      <c r="V667" s="126"/>
      <c r="W667" s="126"/>
      <c r="X667" s="126"/>
      <c r="Y667" s="126"/>
      <c r="Z667" s="126"/>
    </row>
    <row r="668" spans="1:26" ht="18" customHeight="1">
      <c r="A668" s="104"/>
      <c r="B668" s="126"/>
      <c r="C668" s="126"/>
      <c r="D668" s="126"/>
      <c r="E668" s="126"/>
      <c r="F668" s="126"/>
      <c r="G668" s="126"/>
      <c r="H668" s="126"/>
      <c r="I668" s="126"/>
      <c r="J668" s="126"/>
      <c r="K668" s="126"/>
      <c r="L668" s="126"/>
      <c r="M668" s="126"/>
      <c r="N668" s="126"/>
      <c r="O668" s="126"/>
      <c r="P668" s="126"/>
      <c r="Q668" s="126"/>
      <c r="R668" s="126"/>
      <c r="S668" s="126"/>
      <c r="T668" s="126"/>
      <c r="U668" s="126"/>
      <c r="V668" s="126"/>
      <c r="W668" s="126"/>
      <c r="X668" s="126"/>
      <c r="Y668" s="126"/>
      <c r="Z668" s="126"/>
    </row>
    <row r="669" spans="1:26" ht="18" customHeight="1">
      <c r="A669" s="104"/>
      <c r="B669" s="126"/>
      <c r="C669" s="126"/>
      <c r="D669" s="126"/>
      <c r="E669" s="126"/>
      <c r="F669" s="126"/>
      <c r="G669" s="126"/>
      <c r="H669" s="126"/>
      <c r="I669" s="126"/>
      <c r="J669" s="126"/>
      <c r="K669" s="126"/>
      <c r="L669" s="126"/>
      <c r="M669" s="126"/>
      <c r="N669" s="126"/>
      <c r="O669" s="126"/>
      <c r="P669" s="126"/>
      <c r="Q669" s="126"/>
      <c r="R669" s="126"/>
      <c r="S669" s="126"/>
      <c r="T669" s="126"/>
      <c r="U669" s="126"/>
      <c r="V669" s="126"/>
      <c r="W669" s="126"/>
      <c r="X669" s="126"/>
      <c r="Y669" s="126"/>
      <c r="Z669" s="126"/>
    </row>
    <row r="670" spans="1:26" ht="18" customHeight="1">
      <c r="A670" s="104"/>
      <c r="B670" s="126"/>
      <c r="C670" s="126"/>
      <c r="D670" s="126"/>
      <c r="E670" s="126"/>
      <c r="F670" s="126"/>
      <c r="G670" s="126"/>
      <c r="H670" s="126"/>
      <c r="I670" s="126"/>
      <c r="J670" s="126"/>
      <c r="K670" s="126"/>
      <c r="L670" s="126"/>
      <c r="M670" s="126"/>
      <c r="N670" s="126"/>
      <c r="O670" s="126"/>
      <c r="P670" s="126"/>
      <c r="Q670" s="126"/>
      <c r="R670" s="126"/>
      <c r="S670" s="126"/>
      <c r="T670" s="126"/>
      <c r="U670" s="126"/>
      <c r="V670" s="126"/>
      <c r="W670" s="126"/>
      <c r="X670" s="126"/>
      <c r="Y670" s="126"/>
      <c r="Z670" s="126"/>
    </row>
    <row r="671" spans="1:26" ht="18" customHeight="1">
      <c r="A671" s="104"/>
      <c r="B671" s="126"/>
      <c r="C671" s="126"/>
      <c r="D671" s="126"/>
      <c r="E671" s="126"/>
      <c r="F671" s="126"/>
      <c r="G671" s="126"/>
      <c r="H671" s="126"/>
      <c r="I671" s="126"/>
      <c r="J671" s="126"/>
      <c r="K671" s="126"/>
      <c r="L671" s="126"/>
      <c r="M671" s="126"/>
      <c r="N671" s="126"/>
      <c r="O671" s="126"/>
      <c r="P671" s="126"/>
      <c r="Q671" s="126"/>
      <c r="R671" s="126"/>
      <c r="S671" s="126"/>
      <c r="T671" s="126"/>
      <c r="U671" s="126"/>
      <c r="V671" s="126"/>
      <c r="W671" s="126"/>
      <c r="X671" s="126"/>
      <c r="Y671" s="126"/>
      <c r="Z671" s="126"/>
    </row>
    <row r="672" spans="1:26" ht="18" customHeight="1">
      <c r="A672" s="104"/>
      <c r="B672" s="126"/>
      <c r="C672" s="126"/>
      <c r="D672" s="126"/>
      <c r="E672" s="126"/>
      <c r="F672" s="126"/>
      <c r="G672" s="126"/>
      <c r="H672" s="126"/>
      <c r="I672" s="126"/>
      <c r="J672" s="126"/>
      <c r="K672" s="126"/>
      <c r="L672" s="126"/>
      <c r="M672" s="126"/>
      <c r="N672" s="126"/>
      <c r="O672" s="126"/>
      <c r="P672" s="126"/>
      <c r="Q672" s="126"/>
      <c r="R672" s="126"/>
      <c r="S672" s="126"/>
      <c r="T672" s="126"/>
      <c r="U672" s="126"/>
      <c r="V672" s="126"/>
      <c r="W672" s="126"/>
      <c r="X672" s="126"/>
      <c r="Y672" s="126"/>
      <c r="Z672" s="126"/>
    </row>
    <row r="673" spans="1:26" ht="18" customHeight="1">
      <c r="A673" s="104"/>
      <c r="B673" s="126"/>
      <c r="C673" s="126"/>
      <c r="D673" s="126"/>
      <c r="E673" s="126"/>
      <c r="F673" s="126"/>
      <c r="G673" s="126"/>
      <c r="H673" s="126"/>
      <c r="I673" s="126"/>
      <c r="J673" s="126"/>
      <c r="K673" s="126"/>
      <c r="L673" s="126"/>
      <c r="M673" s="126"/>
      <c r="N673" s="126"/>
      <c r="O673" s="126"/>
      <c r="P673" s="126"/>
      <c r="Q673" s="126"/>
      <c r="R673" s="126"/>
      <c r="S673" s="126"/>
      <c r="T673" s="126"/>
      <c r="U673" s="126"/>
      <c r="V673" s="126"/>
      <c r="W673" s="126"/>
      <c r="X673" s="126"/>
      <c r="Y673" s="126"/>
      <c r="Z673" s="126"/>
    </row>
    <row r="674" spans="1:26" ht="18" customHeight="1">
      <c r="A674" s="104"/>
      <c r="B674" s="126"/>
      <c r="C674" s="126"/>
      <c r="D674" s="126"/>
      <c r="E674" s="126"/>
      <c r="F674" s="126"/>
      <c r="G674" s="126"/>
      <c r="H674" s="126"/>
      <c r="I674" s="126"/>
      <c r="J674" s="126"/>
      <c r="K674" s="126"/>
      <c r="L674" s="126"/>
      <c r="M674" s="126"/>
      <c r="N674" s="126"/>
      <c r="O674" s="126"/>
      <c r="P674" s="126"/>
      <c r="Q674" s="126"/>
      <c r="R674" s="126"/>
      <c r="S674" s="126"/>
      <c r="T674" s="126"/>
      <c r="U674" s="126"/>
      <c r="V674" s="126"/>
      <c r="W674" s="126"/>
      <c r="X674" s="126"/>
      <c r="Y674" s="126"/>
      <c r="Z674" s="126"/>
    </row>
    <row r="675" spans="1:26" ht="18" customHeight="1">
      <c r="A675" s="104"/>
      <c r="B675" s="126"/>
      <c r="C675" s="126"/>
      <c r="D675" s="126"/>
      <c r="E675" s="126"/>
      <c r="F675" s="126"/>
      <c r="G675" s="126"/>
      <c r="H675" s="126"/>
      <c r="I675" s="126"/>
      <c r="J675" s="126"/>
      <c r="K675" s="126"/>
      <c r="L675" s="126"/>
      <c r="M675" s="126"/>
      <c r="N675" s="126"/>
      <c r="O675" s="126"/>
      <c r="P675" s="126"/>
      <c r="Q675" s="126"/>
      <c r="R675" s="126"/>
      <c r="S675" s="126"/>
      <c r="T675" s="126"/>
      <c r="U675" s="126"/>
      <c r="V675" s="126"/>
      <c r="W675" s="126"/>
      <c r="X675" s="126"/>
      <c r="Y675" s="126"/>
      <c r="Z675" s="126"/>
    </row>
    <row r="676" spans="1:26" ht="18" customHeight="1">
      <c r="A676" s="104"/>
      <c r="B676" s="126"/>
      <c r="C676" s="126"/>
      <c r="D676" s="126"/>
      <c r="E676" s="126"/>
      <c r="F676" s="126"/>
      <c r="G676" s="126"/>
      <c r="H676" s="126"/>
      <c r="I676" s="126"/>
      <c r="J676" s="126"/>
      <c r="K676" s="126"/>
      <c r="L676" s="126"/>
      <c r="M676" s="126"/>
      <c r="N676" s="126"/>
      <c r="O676" s="126"/>
      <c r="P676" s="126"/>
      <c r="Q676" s="126"/>
      <c r="R676" s="126"/>
      <c r="S676" s="126"/>
      <c r="T676" s="126"/>
      <c r="U676" s="126"/>
      <c r="V676" s="126"/>
      <c r="W676" s="126"/>
      <c r="X676" s="126"/>
      <c r="Y676" s="126"/>
      <c r="Z676" s="126"/>
    </row>
    <row r="677" spans="1:26" ht="18" customHeight="1">
      <c r="A677" s="104"/>
      <c r="B677" s="126"/>
      <c r="C677" s="126"/>
      <c r="D677" s="126"/>
      <c r="E677" s="126"/>
      <c r="F677" s="126"/>
      <c r="G677" s="126"/>
      <c r="H677" s="126"/>
      <c r="I677" s="126"/>
      <c r="J677" s="126"/>
      <c r="K677" s="126"/>
      <c r="L677" s="126"/>
      <c r="M677" s="126"/>
      <c r="N677" s="126"/>
      <c r="O677" s="126"/>
      <c r="P677" s="126"/>
      <c r="Q677" s="126"/>
      <c r="R677" s="126"/>
      <c r="S677" s="126"/>
      <c r="T677" s="126"/>
      <c r="U677" s="126"/>
      <c r="V677" s="126"/>
      <c r="W677" s="126"/>
      <c r="X677" s="126"/>
      <c r="Y677" s="126"/>
      <c r="Z677" s="126"/>
    </row>
    <row r="678" spans="1:26" ht="18" customHeight="1">
      <c r="A678" s="104"/>
      <c r="B678" s="126"/>
      <c r="C678" s="126"/>
      <c r="D678" s="126"/>
      <c r="E678" s="126"/>
      <c r="F678" s="126"/>
      <c r="G678" s="126"/>
      <c r="H678" s="126"/>
      <c r="I678" s="126"/>
      <c r="J678" s="126"/>
      <c r="K678" s="126"/>
      <c r="L678" s="126"/>
      <c r="M678" s="126"/>
      <c r="N678" s="126"/>
      <c r="O678" s="126"/>
      <c r="P678" s="126"/>
      <c r="Q678" s="126"/>
      <c r="R678" s="126"/>
      <c r="S678" s="126"/>
      <c r="T678" s="126"/>
      <c r="U678" s="126"/>
      <c r="V678" s="126"/>
      <c r="W678" s="126"/>
      <c r="X678" s="126"/>
      <c r="Y678" s="126"/>
      <c r="Z678" s="126"/>
    </row>
    <row r="679" spans="1:26" ht="18" customHeight="1">
      <c r="A679" s="104"/>
      <c r="B679" s="126"/>
      <c r="C679" s="126"/>
      <c r="D679" s="126"/>
      <c r="E679" s="126"/>
      <c r="F679" s="126"/>
      <c r="G679" s="126"/>
      <c r="H679" s="126"/>
      <c r="I679" s="126"/>
      <c r="J679" s="126"/>
      <c r="K679" s="126"/>
      <c r="L679" s="126"/>
      <c r="M679" s="126"/>
      <c r="N679" s="126"/>
      <c r="O679" s="126"/>
      <c r="P679" s="126"/>
      <c r="Q679" s="126"/>
      <c r="R679" s="126"/>
      <c r="S679" s="126"/>
      <c r="T679" s="126"/>
      <c r="U679" s="126"/>
      <c r="V679" s="126"/>
      <c r="W679" s="126"/>
      <c r="X679" s="126"/>
      <c r="Y679" s="126"/>
      <c r="Z679" s="126"/>
    </row>
    <row r="680" spans="1:26" ht="18" customHeight="1">
      <c r="A680" s="104"/>
      <c r="B680" s="126"/>
      <c r="C680" s="126"/>
      <c r="D680" s="126"/>
      <c r="E680" s="126"/>
      <c r="F680" s="126"/>
      <c r="G680" s="126"/>
      <c r="H680" s="126"/>
      <c r="I680" s="126"/>
      <c r="J680" s="126"/>
      <c r="K680" s="126"/>
      <c r="L680" s="126"/>
      <c r="M680" s="126"/>
      <c r="N680" s="126"/>
      <c r="O680" s="126"/>
      <c r="P680" s="126"/>
      <c r="Q680" s="126"/>
      <c r="R680" s="126"/>
      <c r="S680" s="126"/>
      <c r="T680" s="126"/>
      <c r="U680" s="126"/>
      <c r="V680" s="126"/>
      <c r="W680" s="126"/>
      <c r="X680" s="126"/>
      <c r="Y680" s="126"/>
      <c r="Z680" s="126"/>
    </row>
    <row r="681" spans="1:26" ht="18" customHeight="1">
      <c r="A681" s="104"/>
      <c r="B681" s="126"/>
      <c r="C681" s="126"/>
      <c r="D681" s="126"/>
      <c r="E681" s="126"/>
      <c r="F681" s="126"/>
      <c r="G681" s="126"/>
      <c r="H681" s="126"/>
      <c r="I681" s="126"/>
      <c r="J681" s="126"/>
      <c r="K681" s="126"/>
      <c r="L681" s="126"/>
      <c r="M681" s="126"/>
      <c r="N681" s="126"/>
      <c r="O681" s="126"/>
      <c r="P681" s="126"/>
      <c r="Q681" s="126"/>
      <c r="R681" s="126"/>
      <c r="S681" s="126"/>
      <c r="T681" s="126"/>
      <c r="U681" s="126"/>
      <c r="V681" s="126"/>
      <c r="W681" s="126"/>
      <c r="X681" s="126"/>
      <c r="Y681" s="126"/>
      <c r="Z681" s="126"/>
    </row>
    <row r="682" spans="1:26" ht="18" customHeight="1">
      <c r="A682" s="104"/>
      <c r="B682" s="126"/>
      <c r="C682" s="126"/>
      <c r="D682" s="126"/>
      <c r="E682" s="126"/>
      <c r="F682" s="126"/>
      <c r="G682" s="126"/>
      <c r="H682" s="126"/>
      <c r="I682" s="126"/>
      <c r="J682" s="126"/>
      <c r="K682" s="126"/>
      <c r="L682" s="126"/>
      <c r="M682" s="126"/>
      <c r="N682" s="126"/>
      <c r="O682" s="126"/>
      <c r="P682" s="126"/>
      <c r="Q682" s="126"/>
      <c r="R682" s="126"/>
      <c r="S682" s="126"/>
      <c r="T682" s="126"/>
      <c r="U682" s="126"/>
      <c r="V682" s="126"/>
      <c r="W682" s="126"/>
      <c r="X682" s="126"/>
      <c r="Y682" s="126"/>
      <c r="Z682" s="126"/>
    </row>
    <row r="683" spans="1:26" ht="18" customHeight="1">
      <c r="A683" s="104"/>
      <c r="B683" s="126"/>
      <c r="C683" s="126"/>
      <c r="D683" s="126"/>
      <c r="E683" s="126"/>
      <c r="F683" s="126"/>
      <c r="G683" s="126"/>
      <c r="H683" s="126"/>
      <c r="I683" s="126"/>
      <c r="J683" s="126"/>
      <c r="K683" s="126"/>
      <c r="L683" s="126"/>
      <c r="M683" s="126"/>
      <c r="N683" s="126"/>
      <c r="O683" s="126"/>
      <c r="P683" s="126"/>
      <c r="Q683" s="126"/>
      <c r="R683" s="126"/>
      <c r="S683" s="126"/>
      <c r="T683" s="126"/>
      <c r="U683" s="126"/>
      <c r="V683" s="126"/>
      <c r="W683" s="126"/>
      <c r="X683" s="126"/>
      <c r="Y683" s="126"/>
      <c r="Z683" s="126"/>
    </row>
    <row r="684" spans="1:26" ht="18" customHeight="1">
      <c r="A684" s="104"/>
      <c r="B684" s="126"/>
      <c r="C684" s="126"/>
      <c r="D684" s="126"/>
      <c r="E684" s="126"/>
      <c r="F684" s="126"/>
      <c r="G684" s="126"/>
      <c r="H684" s="126"/>
      <c r="I684" s="126"/>
      <c r="J684" s="126"/>
      <c r="K684" s="126"/>
      <c r="L684" s="126"/>
      <c r="M684" s="126"/>
      <c r="N684" s="126"/>
      <c r="O684" s="126"/>
      <c r="P684" s="126"/>
      <c r="Q684" s="126"/>
      <c r="R684" s="126"/>
      <c r="S684" s="126"/>
      <c r="T684" s="126"/>
      <c r="U684" s="126"/>
      <c r="V684" s="126"/>
      <c r="W684" s="126"/>
      <c r="X684" s="126"/>
      <c r="Y684" s="126"/>
      <c r="Z684" s="126"/>
    </row>
    <row r="685" spans="1:26" ht="18" customHeight="1">
      <c r="A685" s="104"/>
      <c r="B685" s="126"/>
      <c r="C685" s="126"/>
      <c r="D685" s="126"/>
      <c r="E685" s="126"/>
      <c r="F685" s="126"/>
      <c r="G685" s="126"/>
      <c r="H685" s="126"/>
      <c r="I685" s="126"/>
      <c r="J685" s="126"/>
      <c r="K685" s="126"/>
      <c r="L685" s="126"/>
      <c r="M685" s="126"/>
      <c r="N685" s="126"/>
      <c r="O685" s="126"/>
      <c r="P685" s="126"/>
      <c r="Q685" s="126"/>
      <c r="R685" s="126"/>
      <c r="S685" s="126"/>
      <c r="T685" s="126"/>
      <c r="U685" s="126"/>
      <c r="V685" s="126"/>
      <c r="W685" s="126"/>
      <c r="X685" s="126"/>
      <c r="Y685" s="126"/>
      <c r="Z685" s="126"/>
    </row>
    <row r="686" spans="1:26" ht="18" customHeight="1">
      <c r="A686" s="104"/>
      <c r="B686" s="126"/>
      <c r="C686" s="126"/>
      <c r="D686" s="126"/>
      <c r="E686" s="126"/>
      <c r="F686" s="126"/>
      <c r="G686" s="126"/>
      <c r="H686" s="126"/>
      <c r="I686" s="126"/>
      <c r="J686" s="126"/>
      <c r="K686" s="126"/>
      <c r="L686" s="126"/>
      <c r="M686" s="126"/>
      <c r="N686" s="126"/>
      <c r="O686" s="126"/>
      <c r="P686" s="126"/>
      <c r="Q686" s="126"/>
      <c r="R686" s="126"/>
      <c r="S686" s="126"/>
      <c r="T686" s="126"/>
      <c r="U686" s="126"/>
      <c r="V686" s="126"/>
      <c r="W686" s="126"/>
      <c r="X686" s="126"/>
      <c r="Y686" s="126"/>
      <c r="Z686" s="126"/>
    </row>
    <row r="687" spans="1:26" ht="18" customHeight="1">
      <c r="A687" s="104"/>
      <c r="B687" s="126"/>
      <c r="C687" s="126"/>
      <c r="D687" s="126"/>
      <c r="E687" s="126"/>
      <c r="F687" s="126"/>
      <c r="G687" s="126"/>
      <c r="H687" s="126"/>
      <c r="I687" s="126"/>
      <c r="J687" s="126"/>
      <c r="K687" s="126"/>
      <c r="L687" s="126"/>
      <c r="M687" s="126"/>
      <c r="N687" s="126"/>
      <c r="O687" s="126"/>
      <c r="P687" s="126"/>
      <c r="Q687" s="126"/>
      <c r="R687" s="126"/>
      <c r="S687" s="126"/>
      <c r="T687" s="126"/>
      <c r="U687" s="126"/>
      <c r="V687" s="126"/>
      <c r="W687" s="126"/>
      <c r="X687" s="126"/>
      <c r="Y687" s="126"/>
      <c r="Z687" s="126"/>
    </row>
    <row r="688" spans="1:26" ht="18" customHeight="1">
      <c r="A688" s="104"/>
      <c r="B688" s="126"/>
      <c r="C688" s="126"/>
      <c r="D688" s="126"/>
      <c r="E688" s="126"/>
      <c r="F688" s="126"/>
      <c r="G688" s="126"/>
      <c r="H688" s="126"/>
      <c r="I688" s="126"/>
      <c r="J688" s="126"/>
      <c r="K688" s="126"/>
      <c r="L688" s="126"/>
      <c r="M688" s="126"/>
      <c r="N688" s="126"/>
      <c r="O688" s="126"/>
      <c r="P688" s="126"/>
      <c r="Q688" s="126"/>
      <c r="R688" s="126"/>
      <c r="S688" s="126"/>
      <c r="T688" s="126"/>
      <c r="U688" s="126"/>
      <c r="V688" s="126"/>
      <c r="W688" s="126"/>
      <c r="X688" s="126"/>
      <c r="Y688" s="126"/>
      <c r="Z688" s="126"/>
    </row>
    <row r="689" spans="1:26" ht="18" customHeight="1">
      <c r="A689" s="104"/>
      <c r="B689" s="126"/>
      <c r="C689" s="126"/>
      <c r="D689" s="126"/>
      <c r="E689" s="126"/>
      <c r="F689" s="126"/>
      <c r="G689" s="126"/>
      <c r="H689" s="126"/>
      <c r="I689" s="126"/>
      <c r="J689" s="126"/>
      <c r="K689" s="126"/>
      <c r="L689" s="126"/>
      <c r="M689" s="126"/>
      <c r="N689" s="126"/>
      <c r="O689" s="126"/>
      <c r="P689" s="126"/>
      <c r="Q689" s="126"/>
      <c r="R689" s="126"/>
      <c r="S689" s="126"/>
      <c r="T689" s="126"/>
      <c r="U689" s="126"/>
      <c r="V689" s="126"/>
      <c r="W689" s="126"/>
      <c r="X689" s="126"/>
      <c r="Y689" s="126"/>
      <c r="Z689" s="126"/>
    </row>
    <row r="690" spans="1:26" ht="18" customHeight="1">
      <c r="A690" s="104"/>
      <c r="B690" s="126"/>
      <c r="C690" s="126"/>
      <c r="D690" s="126"/>
      <c r="E690" s="126"/>
      <c r="F690" s="126"/>
      <c r="G690" s="126"/>
      <c r="H690" s="126"/>
      <c r="I690" s="126"/>
      <c r="J690" s="126"/>
      <c r="K690" s="126"/>
      <c r="L690" s="126"/>
      <c r="M690" s="126"/>
      <c r="N690" s="126"/>
      <c r="O690" s="126"/>
      <c r="P690" s="126"/>
      <c r="Q690" s="126"/>
      <c r="R690" s="126"/>
      <c r="S690" s="126"/>
      <c r="T690" s="126"/>
      <c r="U690" s="126"/>
      <c r="V690" s="126"/>
      <c r="W690" s="126"/>
      <c r="X690" s="126"/>
      <c r="Y690" s="126"/>
      <c r="Z690" s="126"/>
    </row>
    <row r="691" spans="1:26" ht="18" customHeight="1">
      <c r="A691" s="104"/>
      <c r="B691" s="126"/>
      <c r="C691" s="126"/>
      <c r="D691" s="126"/>
      <c r="E691" s="126"/>
      <c r="F691" s="126"/>
      <c r="G691" s="126"/>
      <c r="H691" s="126"/>
      <c r="I691" s="126"/>
      <c r="J691" s="126"/>
      <c r="K691" s="126"/>
      <c r="L691" s="126"/>
      <c r="M691" s="126"/>
      <c r="N691" s="126"/>
      <c r="O691" s="126"/>
      <c r="P691" s="126"/>
      <c r="Q691" s="126"/>
      <c r="R691" s="126"/>
      <c r="S691" s="126"/>
      <c r="T691" s="126"/>
      <c r="U691" s="126"/>
      <c r="V691" s="126"/>
      <c r="W691" s="126"/>
      <c r="X691" s="126"/>
      <c r="Y691" s="126"/>
      <c r="Z691" s="126"/>
    </row>
    <row r="692" spans="1:26" ht="18" customHeight="1">
      <c r="A692" s="104"/>
      <c r="B692" s="126"/>
      <c r="C692" s="126"/>
      <c r="D692" s="126"/>
      <c r="E692" s="126"/>
      <c r="F692" s="126"/>
      <c r="G692" s="126"/>
      <c r="H692" s="126"/>
      <c r="I692" s="126"/>
      <c r="J692" s="126"/>
      <c r="K692" s="126"/>
      <c r="L692" s="126"/>
      <c r="M692" s="126"/>
      <c r="N692" s="126"/>
      <c r="O692" s="126"/>
      <c r="P692" s="126"/>
      <c r="Q692" s="126"/>
      <c r="R692" s="126"/>
      <c r="S692" s="126"/>
      <c r="T692" s="126"/>
      <c r="U692" s="126"/>
      <c r="V692" s="126"/>
      <c r="W692" s="126"/>
      <c r="X692" s="126"/>
      <c r="Y692" s="126"/>
      <c r="Z692" s="126"/>
    </row>
    <row r="693" spans="1:26" ht="18" customHeight="1">
      <c r="A693" s="104"/>
      <c r="B693" s="126"/>
      <c r="C693" s="126"/>
      <c r="D693" s="126"/>
      <c r="E693" s="126"/>
      <c r="F693" s="126"/>
      <c r="G693" s="126"/>
      <c r="H693" s="126"/>
      <c r="I693" s="126"/>
      <c r="J693" s="126"/>
      <c r="K693" s="126"/>
      <c r="L693" s="126"/>
      <c r="M693" s="126"/>
      <c r="N693" s="126"/>
      <c r="O693" s="126"/>
      <c r="P693" s="126"/>
      <c r="Q693" s="126"/>
      <c r="R693" s="126"/>
      <c r="S693" s="126"/>
      <c r="T693" s="126"/>
      <c r="U693" s="126"/>
      <c r="V693" s="126"/>
      <c r="W693" s="126"/>
      <c r="X693" s="126"/>
      <c r="Y693" s="126"/>
      <c r="Z693" s="126"/>
    </row>
    <row r="694" spans="1:26" ht="18" customHeight="1">
      <c r="A694" s="104"/>
      <c r="B694" s="126"/>
      <c r="C694" s="126"/>
      <c r="D694" s="126"/>
      <c r="E694" s="126"/>
      <c r="F694" s="126"/>
      <c r="G694" s="126"/>
      <c r="H694" s="126"/>
      <c r="I694" s="126"/>
      <c r="J694" s="126"/>
      <c r="K694" s="126"/>
      <c r="L694" s="126"/>
      <c r="M694" s="126"/>
      <c r="N694" s="126"/>
      <c r="O694" s="126"/>
      <c r="P694" s="126"/>
      <c r="Q694" s="126"/>
      <c r="R694" s="126"/>
      <c r="S694" s="126"/>
      <c r="T694" s="126"/>
      <c r="U694" s="126"/>
      <c r="V694" s="126"/>
      <c r="W694" s="126"/>
      <c r="X694" s="126"/>
      <c r="Y694" s="126"/>
      <c r="Z694" s="126"/>
    </row>
    <row r="695" spans="1:26" ht="18" customHeight="1">
      <c r="A695" s="104"/>
      <c r="B695" s="126"/>
      <c r="C695" s="126"/>
      <c r="D695" s="126"/>
      <c r="E695" s="126"/>
      <c r="F695" s="126"/>
      <c r="G695" s="126"/>
      <c r="H695" s="126"/>
      <c r="I695" s="126"/>
      <c r="J695" s="126"/>
      <c r="K695" s="126"/>
      <c r="L695" s="126"/>
      <c r="M695" s="126"/>
      <c r="N695" s="126"/>
      <c r="O695" s="126"/>
      <c r="P695" s="126"/>
      <c r="Q695" s="126"/>
      <c r="R695" s="126"/>
      <c r="S695" s="126"/>
      <c r="T695" s="126"/>
      <c r="U695" s="126"/>
      <c r="V695" s="126"/>
      <c r="W695" s="126"/>
      <c r="X695" s="126"/>
      <c r="Y695" s="126"/>
      <c r="Z695" s="126"/>
    </row>
    <row r="696" spans="1:26" ht="18" customHeight="1">
      <c r="A696" s="104"/>
      <c r="B696" s="126"/>
      <c r="C696" s="126"/>
      <c r="D696" s="126"/>
      <c r="E696" s="126"/>
      <c r="F696" s="126"/>
      <c r="G696" s="126"/>
      <c r="H696" s="126"/>
      <c r="I696" s="126"/>
      <c r="J696" s="126"/>
      <c r="K696" s="126"/>
      <c r="L696" s="126"/>
      <c r="M696" s="126"/>
      <c r="N696" s="126"/>
      <c r="O696" s="126"/>
      <c r="P696" s="126"/>
      <c r="Q696" s="126"/>
      <c r="R696" s="126"/>
      <c r="S696" s="126"/>
      <c r="T696" s="126"/>
      <c r="U696" s="126"/>
      <c r="V696" s="126"/>
      <c r="W696" s="126"/>
      <c r="X696" s="126"/>
      <c r="Y696" s="126"/>
      <c r="Z696" s="126"/>
    </row>
    <row r="697" spans="1:26" ht="18" customHeight="1">
      <c r="A697" s="104"/>
      <c r="B697" s="126"/>
      <c r="C697" s="126"/>
      <c r="D697" s="126"/>
      <c r="E697" s="126"/>
      <c r="F697" s="126"/>
      <c r="G697" s="126"/>
      <c r="H697" s="126"/>
      <c r="I697" s="126"/>
      <c r="J697" s="126"/>
      <c r="K697" s="126"/>
      <c r="L697" s="126"/>
      <c r="M697" s="126"/>
      <c r="N697" s="126"/>
      <c r="O697" s="126"/>
      <c r="P697" s="126"/>
      <c r="Q697" s="126"/>
      <c r="R697" s="126"/>
      <c r="S697" s="126"/>
      <c r="T697" s="126"/>
      <c r="U697" s="126"/>
      <c r="V697" s="126"/>
      <c r="W697" s="126"/>
      <c r="X697" s="126"/>
      <c r="Y697" s="126"/>
      <c r="Z697" s="126"/>
    </row>
    <row r="698" spans="1:26" ht="18" customHeight="1">
      <c r="A698" s="104"/>
      <c r="B698" s="126"/>
      <c r="C698" s="126"/>
      <c r="D698" s="126"/>
      <c r="E698" s="126"/>
      <c r="F698" s="126"/>
      <c r="G698" s="126"/>
      <c r="H698" s="126"/>
      <c r="I698" s="126"/>
      <c r="J698" s="126"/>
      <c r="K698" s="126"/>
      <c r="L698" s="126"/>
      <c r="M698" s="126"/>
      <c r="N698" s="126"/>
      <c r="O698" s="126"/>
      <c r="P698" s="126"/>
      <c r="Q698" s="126"/>
      <c r="R698" s="126"/>
      <c r="S698" s="126"/>
      <c r="T698" s="126"/>
      <c r="U698" s="126"/>
      <c r="V698" s="126"/>
      <c r="W698" s="126"/>
      <c r="X698" s="126"/>
      <c r="Y698" s="126"/>
      <c r="Z698" s="126"/>
    </row>
    <row r="699" spans="1:26" ht="18" customHeight="1">
      <c r="A699" s="104"/>
      <c r="B699" s="126"/>
      <c r="C699" s="126"/>
      <c r="D699" s="126"/>
      <c r="E699" s="126"/>
      <c r="F699" s="126"/>
      <c r="G699" s="126"/>
      <c r="H699" s="126"/>
      <c r="I699" s="126"/>
      <c r="J699" s="126"/>
      <c r="K699" s="126"/>
      <c r="L699" s="126"/>
      <c r="M699" s="126"/>
      <c r="N699" s="126"/>
      <c r="O699" s="126"/>
      <c r="P699" s="126"/>
      <c r="Q699" s="126"/>
      <c r="R699" s="126"/>
      <c r="S699" s="126"/>
      <c r="T699" s="126"/>
      <c r="U699" s="126"/>
      <c r="V699" s="126"/>
      <c r="W699" s="126"/>
      <c r="X699" s="126"/>
      <c r="Y699" s="126"/>
      <c r="Z699" s="126"/>
    </row>
    <row r="700" spans="1:26" ht="18" customHeight="1">
      <c r="A700" s="104"/>
      <c r="B700" s="126"/>
      <c r="C700" s="126"/>
      <c r="D700" s="126"/>
      <c r="E700" s="126"/>
      <c r="F700" s="126"/>
      <c r="G700" s="126"/>
      <c r="H700" s="126"/>
      <c r="I700" s="126"/>
      <c r="J700" s="126"/>
      <c r="K700" s="126"/>
      <c r="L700" s="126"/>
      <c r="M700" s="126"/>
      <c r="N700" s="126"/>
      <c r="O700" s="126"/>
      <c r="P700" s="126"/>
      <c r="Q700" s="126"/>
      <c r="R700" s="126"/>
      <c r="S700" s="126"/>
      <c r="T700" s="126"/>
      <c r="U700" s="126"/>
      <c r="V700" s="126"/>
      <c r="W700" s="126"/>
      <c r="X700" s="126"/>
      <c r="Y700" s="126"/>
      <c r="Z700" s="126"/>
    </row>
    <row r="701" spans="1:26" ht="18" customHeight="1">
      <c r="A701" s="104"/>
      <c r="B701" s="126"/>
      <c r="C701" s="126"/>
      <c r="D701" s="126"/>
      <c r="E701" s="126"/>
      <c r="F701" s="126"/>
      <c r="G701" s="126"/>
      <c r="H701" s="126"/>
      <c r="I701" s="126"/>
      <c r="J701" s="126"/>
      <c r="K701" s="126"/>
      <c r="L701" s="126"/>
      <c r="M701" s="126"/>
      <c r="N701" s="126"/>
      <c r="O701" s="126"/>
      <c r="P701" s="126"/>
      <c r="Q701" s="126"/>
      <c r="R701" s="126"/>
      <c r="S701" s="126"/>
      <c r="T701" s="126"/>
      <c r="U701" s="126"/>
      <c r="V701" s="126"/>
      <c r="W701" s="126"/>
      <c r="X701" s="126"/>
      <c r="Y701" s="126"/>
      <c r="Z701" s="126"/>
    </row>
    <row r="702" spans="1:26" ht="18" customHeight="1">
      <c r="A702" s="104"/>
      <c r="B702" s="126"/>
      <c r="C702" s="126"/>
      <c r="D702" s="126"/>
      <c r="E702" s="126"/>
      <c r="F702" s="126"/>
      <c r="G702" s="126"/>
      <c r="H702" s="126"/>
      <c r="I702" s="126"/>
      <c r="J702" s="126"/>
      <c r="K702" s="126"/>
      <c r="L702" s="126"/>
      <c r="M702" s="126"/>
      <c r="N702" s="126"/>
      <c r="O702" s="126"/>
      <c r="P702" s="126"/>
      <c r="Q702" s="126"/>
      <c r="R702" s="126"/>
      <c r="S702" s="126"/>
      <c r="T702" s="126"/>
      <c r="U702" s="126"/>
      <c r="V702" s="126"/>
      <c r="W702" s="126"/>
      <c r="X702" s="126"/>
      <c r="Y702" s="126"/>
      <c r="Z702" s="126"/>
    </row>
    <row r="703" spans="1:26" ht="18" customHeight="1">
      <c r="A703" s="104"/>
      <c r="B703" s="126"/>
      <c r="C703" s="126"/>
      <c r="D703" s="126"/>
      <c r="E703" s="126"/>
      <c r="F703" s="126"/>
      <c r="G703" s="126"/>
      <c r="H703" s="126"/>
      <c r="I703" s="126"/>
      <c r="J703" s="126"/>
      <c r="K703" s="126"/>
      <c r="L703" s="126"/>
      <c r="M703" s="126"/>
      <c r="N703" s="126"/>
      <c r="O703" s="126"/>
      <c r="P703" s="126"/>
      <c r="Q703" s="126"/>
      <c r="R703" s="126"/>
      <c r="S703" s="126"/>
      <c r="T703" s="126"/>
      <c r="U703" s="126"/>
      <c r="V703" s="126"/>
      <c r="W703" s="126"/>
      <c r="X703" s="126"/>
      <c r="Y703" s="126"/>
      <c r="Z703" s="126"/>
    </row>
    <row r="704" spans="1:26" ht="18" customHeight="1">
      <c r="A704" s="104"/>
      <c r="B704" s="126"/>
      <c r="C704" s="126"/>
      <c r="D704" s="126"/>
      <c r="E704" s="126"/>
      <c r="F704" s="126"/>
      <c r="G704" s="126"/>
      <c r="H704" s="126"/>
      <c r="I704" s="126"/>
      <c r="J704" s="126"/>
      <c r="K704" s="126"/>
      <c r="L704" s="126"/>
      <c r="M704" s="126"/>
      <c r="N704" s="126"/>
      <c r="O704" s="126"/>
      <c r="P704" s="126"/>
      <c r="Q704" s="126"/>
      <c r="R704" s="126"/>
      <c r="S704" s="126"/>
      <c r="T704" s="126"/>
      <c r="U704" s="126"/>
      <c r="V704" s="126"/>
      <c r="W704" s="126"/>
      <c r="X704" s="126"/>
      <c r="Y704" s="126"/>
      <c r="Z704" s="126"/>
    </row>
    <row r="705" spans="1:26" ht="18" customHeight="1">
      <c r="A705" s="104"/>
      <c r="B705" s="126"/>
      <c r="C705" s="126"/>
      <c r="D705" s="126"/>
      <c r="E705" s="126"/>
      <c r="F705" s="126"/>
      <c r="G705" s="126"/>
      <c r="H705" s="126"/>
      <c r="I705" s="126"/>
      <c r="J705" s="126"/>
      <c r="K705" s="126"/>
      <c r="L705" s="126"/>
      <c r="M705" s="126"/>
      <c r="N705" s="126"/>
      <c r="O705" s="126"/>
      <c r="P705" s="126"/>
      <c r="Q705" s="126"/>
      <c r="R705" s="126"/>
      <c r="S705" s="126"/>
      <c r="T705" s="126"/>
      <c r="U705" s="126"/>
      <c r="V705" s="126"/>
      <c r="W705" s="126"/>
      <c r="X705" s="126"/>
      <c r="Y705" s="126"/>
      <c r="Z705" s="126"/>
    </row>
    <row r="706" spans="1:26" ht="18" customHeight="1">
      <c r="A706" s="104"/>
      <c r="B706" s="126"/>
      <c r="C706" s="126"/>
      <c r="D706" s="126"/>
      <c r="E706" s="126"/>
      <c r="F706" s="126"/>
      <c r="G706" s="126"/>
      <c r="H706" s="126"/>
      <c r="I706" s="126"/>
      <c r="J706" s="126"/>
      <c r="K706" s="126"/>
      <c r="L706" s="126"/>
      <c r="M706" s="126"/>
      <c r="N706" s="126"/>
      <c r="O706" s="126"/>
      <c r="P706" s="126"/>
      <c r="Q706" s="126"/>
      <c r="R706" s="126"/>
      <c r="S706" s="126"/>
      <c r="T706" s="126"/>
      <c r="U706" s="126"/>
      <c r="V706" s="126"/>
      <c r="W706" s="126"/>
      <c r="X706" s="126"/>
      <c r="Y706" s="126"/>
      <c r="Z706" s="126"/>
    </row>
    <row r="707" spans="1:26" ht="18" customHeight="1">
      <c r="A707" s="104"/>
      <c r="B707" s="126"/>
      <c r="C707" s="126"/>
      <c r="D707" s="126"/>
      <c r="E707" s="126"/>
      <c r="F707" s="126"/>
      <c r="G707" s="126"/>
      <c r="H707" s="126"/>
      <c r="I707" s="126"/>
      <c r="J707" s="126"/>
      <c r="K707" s="126"/>
      <c r="L707" s="126"/>
      <c r="M707" s="126"/>
      <c r="N707" s="126"/>
      <c r="O707" s="126"/>
      <c r="P707" s="126"/>
      <c r="Q707" s="126"/>
      <c r="R707" s="126"/>
      <c r="S707" s="126"/>
      <c r="T707" s="126"/>
      <c r="U707" s="126"/>
      <c r="V707" s="126"/>
      <c r="W707" s="126"/>
      <c r="X707" s="126"/>
      <c r="Y707" s="126"/>
      <c r="Z707" s="126"/>
    </row>
    <row r="708" spans="1:26" ht="18" customHeight="1">
      <c r="A708" s="104"/>
      <c r="B708" s="126"/>
      <c r="C708" s="126"/>
      <c r="D708" s="126"/>
      <c r="E708" s="126"/>
      <c r="F708" s="126"/>
      <c r="G708" s="126"/>
      <c r="H708" s="126"/>
      <c r="I708" s="126"/>
      <c r="J708" s="126"/>
      <c r="K708" s="126"/>
      <c r="L708" s="126"/>
      <c r="M708" s="126"/>
      <c r="N708" s="126"/>
      <c r="O708" s="126"/>
      <c r="P708" s="126"/>
      <c r="Q708" s="126"/>
      <c r="R708" s="126"/>
      <c r="S708" s="126"/>
      <c r="T708" s="126"/>
      <c r="U708" s="126"/>
      <c r="V708" s="126"/>
      <c r="W708" s="126"/>
      <c r="X708" s="126"/>
      <c r="Y708" s="126"/>
      <c r="Z708" s="126"/>
    </row>
    <row r="709" spans="1:26" ht="18" customHeight="1">
      <c r="A709" s="104"/>
      <c r="B709" s="126"/>
      <c r="C709" s="126"/>
      <c r="D709" s="126"/>
      <c r="E709" s="126"/>
      <c r="F709" s="126"/>
      <c r="G709" s="126"/>
      <c r="H709" s="126"/>
      <c r="I709" s="126"/>
      <c r="J709" s="126"/>
      <c r="K709" s="126"/>
      <c r="L709" s="126"/>
      <c r="M709" s="126"/>
      <c r="N709" s="126"/>
      <c r="O709" s="126"/>
      <c r="P709" s="126"/>
      <c r="Q709" s="126"/>
      <c r="R709" s="126"/>
      <c r="S709" s="126"/>
      <c r="T709" s="126"/>
      <c r="U709" s="126"/>
      <c r="V709" s="126"/>
      <c r="W709" s="126"/>
      <c r="X709" s="126"/>
      <c r="Y709" s="126"/>
      <c r="Z709" s="126"/>
    </row>
    <row r="710" spans="1:26" ht="18" customHeight="1">
      <c r="A710" s="104"/>
      <c r="B710" s="126"/>
      <c r="C710" s="126"/>
      <c r="D710" s="126"/>
      <c r="E710" s="126"/>
      <c r="F710" s="126"/>
      <c r="G710" s="126"/>
      <c r="H710" s="126"/>
      <c r="I710" s="126"/>
      <c r="J710" s="126"/>
      <c r="K710" s="126"/>
      <c r="L710" s="126"/>
      <c r="M710" s="126"/>
      <c r="N710" s="126"/>
      <c r="O710" s="126"/>
      <c r="P710" s="126"/>
      <c r="Q710" s="126"/>
      <c r="R710" s="126"/>
      <c r="S710" s="126"/>
      <c r="T710" s="126"/>
      <c r="U710" s="126"/>
      <c r="V710" s="126"/>
      <c r="W710" s="126"/>
      <c r="X710" s="126"/>
      <c r="Y710" s="126"/>
      <c r="Z710" s="126"/>
    </row>
    <row r="711" spans="1:26" ht="18" customHeight="1">
      <c r="A711" s="104"/>
      <c r="B711" s="126"/>
      <c r="C711" s="126"/>
      <c r="D711" s="126"/>
      <c r="E711" s="126"/>
      <c r="F711" s="126"/>
      <c r="G711" s="126"/>
      <c r="H711" s="126"/>
      <c r="I711" s="126"/>
      <c r="J711" s="126"/>
      <c r="K711" s="126"/>
      <c r="L711" s="126"/>
      <c r="M711" s="126"/>
      <c r="N711" s="126"/>
      <c r="O711" s="126"/>
      <c r="P711" s="126"/>
      <c r="Q711" s="126"/>
      <c r="R711" s="126"/>
      <c r="S711" s="126"/>
      <c r="T711" s="126"/>
      <c r="U711" s="126"/>
      <c r="V711" s="126"/>
      <c r="W711" s="126"/>
      <c r="X711" s="126"/>
      <c r="Y711" s="126"/>
      <c r="Z711" s="126"/>
    </row>
    <row r="712" spans="1:26" ht="18" customHeight="1">
      <c r="A712" s="104"/>
      <c r="B712" s="126"/>
      <c r="C712" s="126"/>
      <c r="D712" s="126"/>
      <c r="E712" s="126"/>
      <c r="F712" s="126"/>
      <c r="G712" s="126"/>
      <c r="H712" s="126"/>
      <c r="I712" s="126"/>
      <c r="J712" s="126"/>
      <c r="K712" s="126"/>
      <c r="L712" s="126"/>
      <c r="M712" s="126"/>
      <c r="N712" s="126"/>
      <c r="O712" s="126"/>
      <c r="P712" s="126"/>
      <c r="Q712" s="126"/>
      <c r="R712" s="126"/>
      <c r="S712" s="126"/>
      <c r="T712" s="126"/>
      <c r="U712" s="126"/>
      <c r="V712" s="126"/>
      <c r="W712" s="126"/>
      <c r="X712" s="126"/>
      <c r="Y712" s="126"/>
      <c r="Z712" s="126"/>
    </row>
    <row r="713" spans="1:26" ht="18" customHeight="1">
      <c r="A713" s="104"/>
      <c r="B713" s="126"/>
      <c r="C713" s="126"/>
      <c r="D713" s="126"/>
      <c r="E713" s="126"/>
      <c r="F713" s="126"/>
      <c r="G713" s="126"/>
      <c r="H713" s="126"/>
      <c r="I713" s="126"/>
      <c r="J713" s="126"/>
      <c r="K713" s="126"/>
      <c r="L713" s="126"/>
      <c r="M713" s="126"/>
      <c r="N713" s="126"/>
      <c r="O713" s="126"/>
      <c r="P713" s="126"/>
      <c r="Q713" s="126"/>
      <c r="R713" s="126"/>
      <c r="S713" s="126"/>
      <c r="T713" s="126"/>
      <c r="U713" s="126"/>
      <c r="V713" s="126"/>
      <c r="W713" s="126"/>
      <c r="X713" s="126"/>
      <c r="Y713" s="126"/>
      <c r="Z713" s="126"/>
    </row>
    <row r="714" spans="1:26" ht="18" customHeight="1">
      <c r="A714" s="104"/>
      <c r="B714" s="126"/>
      <c r="C714" s="126"/>
      <c r="D714" s="126"/>
      <c r="E714" s="126"/>
      <c r="F714" s="126"/>
      <c r="G714" s="126"/>
      <c r="H714" s="126"/>
      <c r="I714" s="126"/>
      <c r="J714" s="126"/>
      <c r="K714" s="126"/>
      <c r="L714" s="126"/>
      <c r="M714" s="126"/>
      <c r="N714" s="126"/>
      <c r="O714" s="126"/>
      <c r="P714" s="126"/>
      <c r="Q714" s="126"/>
      <c r="R714" s="126"/>
      <c r="S714" s="126"/>
      <c r="T714" s="126"/>
      <c r="U714" s="126"/>
      <c r="V714" s="126"/>
      <c r="W714" s="126"/>
      <c r="X714" s="126"/>
      <c r="Y714" s="126"/>
      <c r="Z714" s="126"/>
    </row>
    <row r="715" spans="1:26" ht="18" customHeight="1">
      <c r="A715" s="104"/>
      <c r="B715" s="126"/>
      <c r="C715" s="126"/>
      <c r="D715" s="126"/>
      <c r="E715" s="126"/>
      <c r="F715" s="126"/>
      <c r="G715" s="126"/>
      <c r="H715" s="126"/>
      <c r="I715" s="126"/>
      <c r="J715" s="126"/>
      <c r="K715" s="126"/>
      <c r="L715" s="126"/>
      <c r="M715" s="126"/>
      <c r="N715" s="126"/>
      <c r="O715" s="126"/>
      <c r="P715" s="126"/>
      <c r="Q715" s="126"/>
      <c r="R715" s="126"/>
      <c r="S715" s="126"/>
      <c r="T715" s="126"/>
      <c r="U715" s="126"/>
      <c r="V715" s="126"/>
      <c r="W715" s="126"/>
      <c r="X715" s="126"/>
      <c r="Y715" s="126"/>
      <c r="Z715" s="126"/>
    </row>
    <row r="716" spans="1:26" ht="18" customHeight="1">
      <c r="A716" s="104"/>
      <c r="B716" s="126"/>
      <c r="C716" s="126"/>
      <c r="D716" s="126"/>
      <c r="E716" s="126"/>
      <c r="F716" s="126"/>
      <c r="G716" s="126"/>
      <c r="H716" s="126"/>
      <c r="I716" s="126"/>
      <c r="J716" s="126"/>
      <c r="K716" s="126"/>
      <c r="L716" s="126"/>
      <c r="M716" s="126"/>
      <c r="N716" s="126"/>
      <c r="O716" s="126"/>
      <c r="P716" s="126"/>
      <c r="Q716" s="126"/>
      <c r="R716" s="126"/>
      <c r="S716" s="126"/>
      <c r="T716" s="126"/>
      <c r="U716" s="126"/>
      <c r="V716" s="126"/>
      <c r="W716" s="126"/>
      <c r="X716" s="126"/>
      <c r="Y716" s="126"/>
      <c r="Z716" s="126"/>
    </row>
    <row r="717" spans="1:26" ht="18" customHeight="1">
      <c r="A717" s="104"/>
      <c r="B717" s="126"/>
      <c r="C717" s="126"/>
      <c r="D717" s="126"/>
      <c r="E717" s="126"/>
      <c r="F717" s="126"/>
      <c r="G717" s="126"/>
      <c r="H717" s="126"/>
      <c r="I717" s="126"/>
      <c r="J717" s="126"/>
      <c r="K717" s="126"/>
      <c r="L717" s="126"/>
      <c r="M717" s="126"/>
      <c r="N717" s="126"/>
      <c r="O717" s="126"/>
      <c r="P717" s="126"/>
      <c r="Q717" s="126"/>
      <c r="R717" s="126"/>
      <c r="S717" s="126"/>
      <c r="T717" s="126"/>
      <c r="U717" s="126"/>
      <c r="V717" s="126"/>
      <c r="W717" s="126"/>
      <c r="X717" s="126"/>
      <c r="Y717" s="126"/>
      <c r="Z717" s="126"/>
    </row>
    <row r="718" spans="1:26" ht="18" customHeight="1">
      <c r="A718" s="104"/>
      <c r="B718" s="126"/>
      <c r="C718" s="126"/>
      <c r="D718" s="126"/>
      <c r="E718" s="126"/>
      <c r="F718" s="126"/>
      <c r="G718" s="126"/>
      <c r="H718" s="126"/>
      <c r="I718" s="126"/>
      <c r="J718" s="126"/>
      <c r="K718" s="126"/>
      <c r="L718" s="126"/>
      <c r="M718" s="126"/>
      <c r="N718" s="126"/>
      <c r="O718" s="126"/>
      <c r="P718" s="126"/>
      <c r="Q718" s="126"/>
      <c r="R718" s="126"/>
      <c r="S718" s="126"/>
      <c r="T718" s="126"/>
      <c r="U718" s="126"/>
      <c r="V718" s="126"/>
      <c r="W718" s="126"/>
      <c r="X718" s="126"/>
      <c r="Y718" s="126"/>
      <c r="Z718" s="126"/>
    </row>
    <row r="719" spans="1:26" ht="18" customHeight="1">
      <c r="A719" s="104"/>
      <c r="B719" s="126"/>
      <c r="C719" s="126"/>
      <c r="D719" s="126"/>
      <c r="E719" s="126"/>
      <c r="F719" s="126"/>
      <c r="G719" s="126"/>
      <c r="H719" s="126"/>
      <c r="I719" s="126"/>
      <c r="J719" s="126"/>
      <c r="K719" s="126"/>
      <c r="L719" s="126"/>
      <c r="M719" s="126"/>
      <c r="N719" s="126"/>
      <c r="O719" s="126"/>
      <c r="P719" s="126"/>
      <c r="Q719" s="126"/>
      <c r="R719" s="126"/>
      <c r="S719" s="126"/>
      <c r="T719" s="126"/>
      <c r="U719" s="126"/>
      <c r="V719" s="126"/>
      <c r="W719" s="126"/>
      <c r="X719" s="126"/>
      <c r="Y719" s="126"/>
      <c r="Z719" s="126"/>
    </row>
    <row r="720" spans="1:26" ht="18" customHeight="1">
      <c r="A720" s="104"/>
      <c r="B720" s="126"/>
      <c r="C720" s="126"/>
      <c r="D720" s="126"/>
      <c r="E720" s="126"/>
      <c r="F720" s="126"/>
      <c r="G720" s="126"/>
      <c r="H720" s="126"/>
      <c r="I720" s="126"/>
      <c r="J720" s="126"/>
      <c r="K720" s="126"/>
      <c r="L720" s="126"/>
      <c r="M720" s="126"/>
      <c r="N720" s="126"/>
      <c r="O720" s="126"/>
      <c r="P720" s="126"/>
      <c r="Q720" s="126"/>
      <c r="R720" s="126"/>
      <c r="S720" s="126"/>
      <c r="T720" s="126"/>
      <c r="U720" s="126"/>
      <c r="V720" s="126"/>
      <c r="W720" s="126"/>
      <c r="X720" s="126"/>
      <c r="Y720" s="126"/>
      <c r="Z720" s="126"/>
    </row>
    <row r="721" spans="1:26" ht="18" customHeight="1">
      <c r="A721" s="104"/>
      <c r="B721" s="126"/>
      <c r="C721" s="126"/>
      <c r="D721" s="126"/>
      <c r="E721" s="126"/>
      <c r="F721" s="126"/>
      <c r="G721" s="126"/>
      <c r="H721" s="126"/>
      <c r="I721" s="126"/>
      <c r="J721" s="126"/>
      <c r="K721" s="126"/>
      <c r="L721" s="126"/>
      <c r="M721" s="126"/>
      <c r="N721" s="126"/>
      <c r="O721" s="126"/>
      <c r="P721" s="126"/>
      <c r="Q721" s="126"/>
      <c r="R721" s="126"/>
      <c r="S721" s="126"/>
      <c r="T721" s="126"/>
      <c r="U721" s="126"/>
      <c r="V721" s="126"/>
      <c r="W721" s="126"/>
      <c r="X721" s="126"/>
      <c r="Y721" s="126"/>
      <c r="Z721" s="126"/>
    </row>
    <row r="722" spans="1:26" ht="18" customHeight="1">
      <c r="A722" s="104"/>
      <c r="B722" s="126"/>
      <c r="C722" s="126"/>
      <c r="D722" s="126"/>
      <c r="E722" s="126"/>
      <c r="F722" s="126"/>
      <c r="G722" s="126"/>
      <c r="H722" s="126"/>
      <c r="I722" s="126"/>
      <c r="J722" s="126"/>
      <c r="K722" s="126"/>
      <c r="L722" s="126"/>
      <c r="M722" s="126"/>
      <c r="N722" s="126"/>
      <c r="O722" s="126"/>
      <c r="P722" s="126"/>
      <c r="Q722" s="126"/>
      <c r="R722" s="126"/>
      <c r="S722" s="126"/>
      <c r="T722" s="126"/>
      <c r="U722" s="126"/>
      <c r="V722" s="126"/>
      <c r="W722" s="126"/>
      <c r="X722" s="126"/>
      <c r="Y722" s="126"/>
      <c r="Z722" s="126"/>
    </row>
    <row r="723" spans="1:26" ht="18" customHeight="1">
      <c r="A723" s="104"/>
      <c r="B723" s="126"/>
      <c r="C723" s="126"/>
      <c r="D723" s="126"/>
      <c r="E723" s="126"/>
      <c r="F723" s="126"/>
      <c r="G723" s="126"/>
      <c r="H723" s="126"/>
      <c r="I723" s="126"/>
      <c r="J723" s="126"/>
      <c r="K723" s="126"/>
      <c r="L723" s="126"/>
      <c r="M723" s="126"/>
      <c r="N723" s="126"/>
      <c r="O723" s="126"/>
      <c r="P723" s="126"/>
      <c r="Q723" s="126"/>
      <c r="R723" s="126"/>
      <c r="S723" s="126"/>
      <c r="T723" s="126"/>
      <c r="U723" s="126"/>
      <c r="V723" s="126"/>
      <c r="W723" s="126"/>
      <c r="X723" s="126"/>
      <c r="Y723" s="126"/>
      <c r="Z723" s="126"/>
    </row>
    <row r="724" spans="1:26" ht="18" customHeight="1">
      <c r="A724" s="104"/>
      <c r="B724" s="126"/>
      <c r="C724" s="126"/>
      <c r="D724" s="126"/>
      <c r="E724" s="126"/>
      <c r="F724" s="126"/>
      <c r="G724" s="126"/>
      <c r="H724" s="126"/>
      <c r="I724" s="126"/>
      <c r="J724" s="126"/>
      <c r="K724" s="126"/>
      <c r="L724" s="126"/>
      <c r="M724" s="126"/>
      <c r="N724" s="126"/>
      <c r="O724" s="126"/>
      <c r="P724" s="126"/>
      <c r="Q724" s="126"/>
      <c r="R724" s="126"/>
      <c r="S724" s="126"/>
      <c r="T724" s="126"/>
      <c r="U724" s="126"/>
      <c r="V724" s="126"/>
      <c r="W724" s="126"/>
      <c r="X724" s="126"/>
      <c r="Y724" s="126"/>
      <c r="Z724" s="126"/>
    </row>
    <row r="725" spans="1:26" ht="18" customHeight="1">
      <c r="A725" s="104"/>
      <c r="B725" s="126"/>
      <c r="C725" s="126"/>
      <c r="D725" s="126"/>
      <c r="E725" s="126"/>
      <c r="F725" s="126"/>
      <c r="G725" s="126"/>
      <c r="H725" s="126"/>
      <c r="I725" s="126"/>
      <c r="J725" s="126"/>
      <c r="K725" s="126"/>
      <c r="L725" s="126"/>
      <c r="M725" s="126"/>
      <c r="N725" s="126"/>
      <c r="O725" s="126"/>
      <c r="P725" s="126"/>
      <c r="Q725" s="126"/>
      <c r="R725" s="126"/>
      <c r="S725" s="126"/>
      <c r="T725" s="126"/>
      <c r="U725" s="126"/>
      <c r="V725" s="126"/>
      <c r="W725" s="126"/>
      <c r="X725" s="126"/>
      <c r="Y725" s="126"/>
      <c r="Z725" s="126"/>
    </row>
    <row r="726" spans="1:26" ht="18" customHeight="1">
      <c r="A726" s="104"/>
      <c r="B726" s="126"/>
      <c r="C726" s="126"/>
      <c r="D726" s="126"/>
      <c r="E726" s="126"/>
      <c r="F726" s="126"/>
      <c r="G726" s="126"/>
      <c r="H726" s="126"/>
      <c r="I726" s="126"/>
      <c r="J726" s="126"/>
      <c r="K726" s="126"/>
      <c r="L726" s="126"/>
      <c r="M726" s="126"/>
      <c r="N726" s="126"/>
      <c r="O726" s="126"/>
      <c r="P726" s="126"/>
      <c r="Q726" s="126"/>
      <c r="R726" s="126"/>
      <c r="S726" s="126"/>
      <c r="T726" s="126"/>
      <c r="U726" s="126"/>
      <c r="V726" s="126"/>
      <c r="W726" s="126"/>
      <c r="X726" s="126"/>
      <c r="Y726" s="126"/>
      <c r="Z726" s="126"/>
    </row>
    <row r="727" spans="1:26" ht="18" customHeight="1">
      <c r="A727" s="104"/>
      <c r="B727" s="126"/>
      <c r="C727" s="126"/>
      <c r="D727" s="126"/>
      <c r="E727" s="126"/>
      <c r="F727" s="126"/>
      <c r="G727" s="126"/>
      <c r="H727" s="126"/>
      <c r="I727" s="126"/>
      <c r="J727" s="126"/>
      <c r="K727" s="126"/>
      <c r="L727" s="126"/>
      <c r="M727" s="126"/>
      <c r="N727" s="126"/>
      <c r="O727" s="126"/>
      <c r="P727" s="126"/>
      <c r="Q727" s="126"/>
      <c r="R727" s="126"/>
      <c r="S727" s="126"/>
      <c r="T727" s="126"/>
      <c r="U727" s="126"/>
      <c r="V727" s="126"/>
      <c r="W727" s="126"/>
      <c r="X727" s="126"/>
      <c r="Y727" s="126"/>
      <c r="Z727" s="126"/>
    </row>
    <row r="728" spans="1:26" ht="18" customHeight="1">
      <c r="A728" s="104"/>
      <c r="B728" s="126"/>
      <c r="C728" s="126"/>
      <c r="D728" s="126"/>
      <c r="E728" s="126"/>
      <c r="F728" s="126"/>
      <c r="G728" s="126"/>
      <c r="H728" s="126"/>
      <c r="I728" s="126"/>
      <c r="J728" s="126"/>
      <c r="K728" s="126"/>
      <c r="L728" s="126"/>
      <c r="M728" s="126"/>
      <c r="N728" s="126"/>
      <c r="O728" s="126"/>
      <c r="P728" s="126"/>
      <c r="Q728" s="126"/>
      <c r="R728" s="126"/>
      <c r="S728" s="126"/>
      <c r="T728" s="126"/>
      <c r="U728" s="126"/>
      <c r="V728" s="126"/>
      <c r="W728" s="126"/>
      <c r="X728" s="126"/>
      <c r="Y728" s="126"/>
      <c r="Z728" s="126"/>
    </row>
    <row r="729" spans="1:26" ht="18" customHeight="1">
      <c r="A729" s="104"/>
      <c r="B729" s="126"/>
      <c r="C729" s="126"/>
      <c r="D729" s="126"/>
      <c r="E729" s="126"/>
      <c r="F729" s="126"/>
      <c r="G729" s="126"/>
      <c r="H729" s="126"/>
      <c r="I729" s="126"/>
      <c r="J729" s="126"/>
      <c r="K729" s="126"/>
      <c r="L729" s="126"/>
      <c r="M729" s="126"/>
      <c r="N729" s="126"/>
      <c r="O729" s="126"/>
      <c r="P729" s="126"/>
      <c r="Q729" s="126"/>
      <c r="R729" s="126"/>
      <c r="S729" s="126"/>
      <c r="T729" s="126"/>
      <c r="U729" s="126"/>
      <c r="V729" s="126"/>
      <c r="W729" s="126"/>
      <c r="X729" s="126"/>
      <c r="Y729" s="126"/>
      <c r="Z729" s="126"/>
    </row>
    <row r="730" spans="1:26" ht="18" customHeight="1">
      <c r="A730" s="104"/>
      <c r="B730" s="126"/>
      <c r="C730" s="126"/>
      <c r="D730" s="126"/>
      <c r="E730" s="126"/>
      <c r="F730" s="126"/>
      <c r="G730" s="126"/>
      <c r="H730" s="126"/>
      <c r="I730" s="126"/>
      <c r="J730" s="126"/>
      <c r="K730" s="126"/>
      <c r="L730" s="126"/>
      <c r="M730" s="126"/>
      <c r="N730" s="126"/>
      <c r="O730" s="126"/>
      <c r="P730" s="126"/>
      <c r="Q730" s="126"/>
      <c r="R730" s="126"/>
      <c r="S730" s="126"/>
      <c r="T730" s="126"/>
      <c r="U730" s="126"/>
      <c r="V730" s="126"/>
      <c r="W730" s="126"/>
      <c r="X730" s="126"/>
      <c r="Y730" s="126"/>
      <c r="Z730" s="126"/>
    </row>
    <row r="731" spans="1:26" ht="18" customHeight="1">
      <c r="A731" s="104"/>
      <c r="B731" s="126"/>
      <c r="C731" s="126"/>
      <c r="D731" s="126"/>
      <c r="E731" s="126"/>
      <c r="F731" s="126"/>
      <c r="G731" s="126"/>
      <c r="H731" s="126"/>
      <c r="I731" s="126"/>
      <c r="J731" s="126"/>
      <c r="K731" s="126"/>
      <c r="L731" s="126"/>
      <c r="M731" s="126"/>
      <c r="N731" s="126"/>
      <c r="O731" s="126"/>
      <c r="P731" s="126"/>
      <c r="Q731" s="126"/>
      <c r="R731" s="126"/>
      <c r="S731" s="126"/>
      <c r="T731" s="126"/>
      <c r="U731" s="126"/>
      <c r="V731" s="126"/>
      <c r="W731" s="126"/>
      <c r="X731" s="126"/>
      <c r="Y731" s="126"/>
      <c r="Z731" s="126"/>
    </row>
    <row r="732" spans="1:26" ht="18" customHeight="1">
      <c r="A732" s="104"/>
      <c r="B732" s="126"/>
      <c r="C732" s="126"/>
      <c r="D732" s="126"/>
      <c r="E732" s="126"/>
      <c r="F732" s="126"/>
      <c r="G732" s="126"/>
      <c r="H732" s="126"/>
      <c r="I732" s="126"/>
      <c r="J732" s="126"/>
      <c r="K732" s="126"/>
      <c r="L732" s="126"/>
      <c r="M732" s="126"/>
      <c r="N732" s="126"/>
      <c r="O732" s="126"/>
      <c r="P732" s="126"/>
      <c r="Q732" s="126"/>
      <c r="R732" s="126"/>
      <c r="S732" s="126"/>
      <c r="T732" s="126"/>
      <c r="U732" s="126"/>
      <c r="V732" s="126"/>
      <c r="W732" s="126"/>
      <c r="X732" s="126"/>
      <c r="Y732" s="126"/>
      <c r="Z732" s="126"/>
    </row>
    <row r="733" spans="1:26" ht="18" customHeight="1">
      <c r="A733" s="104"/>
      <c r="B733" s="126"/>
      <c r="C733" s="126"/>
      <c r="D733" s="126"/>
      <c r="E733" s="126"/>
      <c r="F733" s="126"/>
      <c r="G733" s="126"/>
      <c r="H733" s="126"/>
      <c r="I733" s="126"/>
      <c r="J733" s="126"/>
      <c r="K733" s="126"/>
      <c r="L733" s="126"/>
      <c r="M733" s="126"/>
      <c r="N733" s="126"/>
      <c r="O733" s="126"/>
      <c r="P733" s="126"/>
      <c r="Q733" s="126"/>
      <c r="R733" s="126"/>
      <c r="S733" s="126"/>
      <c r="T733" s="126"/>
      <c r="U733" s="126"/>
      <c r="V733" s="126"/>
      <c r="W733" s="126"/>
      <c r="X733" s="126"/>
      <c r="Y733" s="126"/>
      <c r="Z733" s="126"/>
    </row>
    <row r="734" spans="1:26" ht="18" customHeight="1">
      <c r="A734" s="104"/>
      <c r="B734" s="126"/>
      <c r="C734" s="126"/>
      <c r="D734" s="126"/>
      <c r="E734" s="126"/>
      <c r="F734" s="126"/>
      <c r="G734" s="126"/>
      <c r="H734" s="126"/>
      <c r="I734" s="126"/>
      <c r="J734" s="126"/>
      <c r="K734" s="126"/>
      <c r="L734" s="126"/>
      <c r="M734" s="126"/>
      <c r="N734" s="126"/>
      <c r="O734" s="126"/>
      <c r="P734" s="126"/>
      <c r="Q734" s="126"/>
      <c r="R734" s="126"/>
      <c r="S734" s="126"/>
      <c r="T734" s="126"/>
      <c r="U734" s="126"/>
      <c r="V734" s="126"/>
      <c r="W734" s="126"/>
      <c r="X734" s="126"/>
      <c r="Y734" s="126"/>
      <c r="Z734" s="126"/>
    </row>
    <row r="735" spans="1:26" ht="18" customHeight="1">
      <c r="A735" s="104"/>
      <c r="B735" s="126"/>
      <c r="C735" s="126"/>
      <c r="D735" s="126"/>
      <c r="E735" s="126"/>
      <c r="F735" s="126"/>
      <c r="G735" s="126"/>
      <c r="H735" s="126"/>
      <c r="I735" s="126"/>
      <c r="J735" s="126"/>
      <c r="K735" s="126"/>
      <c r="L735" s="126"/>
      <c r="M735" s="126"/>
      <c r="N735" s="126"/>
      <c r="O735" s="126"/>
      <c r="P735" s="126"/>
      <c r="Q735" s="126"/>
      <c r="R735" s="126"/>
      <c r="S735" s="126"/>
      <c r="T735" s="126"/>
      <c r="U735" s="126"/>
      <c r="V735" s="126"/>
      <c r="W735" s="126"/>
      <c r="X735" s="126"/>
      <c r="Y735" s="126"/>
      <c r="Z735" s="126"/>
    </row>
    <row r="736" spans="1:26" ht="18" customHeight="1">
      <c r="A736" s="104"/>
      <c r="B736" s="126"/>
      <c r="C736" s="126"/>
      <c r="D736" s="126"/>
      <c r="E736" s="126"/>
      <c r="F736" s="126"/>
      <c r="G736" s="126"/>
      <c r="H736" s="126"/>
      <c r="I736" s="126"/>
      <c r="J736" s="126"/>
      <c r="K736" s="126"/>
      <c r="L736" s="126"/>
      <c r="M736" s="126"/>
      <c r="N736" s="126"/>
      <c r="O736" s="126"/>
      <c r="P736" s="126"/>
      <c r="Q736" s="126"/>
      <c r="R736" s="126"/>
      <c r="S736" s="126"/>
      <c r="T736" s="126"/>
      <c r="U736" s="126"/>
      <c r="V736" s="126"/>
      <c r="W736" s="126"/>
      <c r="X736" s="126"/>
      <c r="Y736" s="126"/>
      <c r="Z736" s="126"/>
    </row>
    <row r="737" spans="1:26" ht="18" customHeight="1">
      <c r="A737" s="104"/>
      <c r="B737" s="126"/>
      <c r="C737" s="126"/>
      <c r="D737" s="126"/>
      <c r="E737" s="126"/>
      <c r="F737" s="126"/>
      <c r="G737" s="126"/>
      <c r="H737" s="126"/>
      <c r="I737" s="126"/>
      <c r="J737" s="126"/>
      <c r="K737" s="126"/>
      <c r="L737" s="126"/>
      <c r="M737" s="126"/>
      <c r="N737" s="126"/>
      <c r="O737" s="126"/>
      <c r="P737" s="126"/>
      <c r="Q737" s="126"/>
      <c r="R737" s="126"/>
      <c r="S737" s="126"/>
      <c r="T737" s="126"/>
      <c r="U737" s="126"/>
      <c r="V737" s="126"/>
      <c r="W737" s="126"/>
      <c r="X737" s="126"/>
      <c r="Y737" s="126"/>
      <c r="Z737" s="126"/>
    </row>
    <row r="738" spans="1:26" ht="18" customHeight="1">
      <c r="A738" s="104"/>
      <c r="B738" s="126"/>
      <c r="C738" s="126"/>
      <c r="D738" s="126"/>
      <c r="E738" s="126"/>
      <c r="F738" s="126"/>
      <c r="G738" s="126"/>
      <c r="H738" s="126"/>
      <c r="I738" s="126"/>
      <c r="J738" s="126"/>
      <c r="K738" s="126"/>
      <c r="L738" s="126"/>
      <c r="M738" s="126"/>
      <c r="N738" s="126"/>
      <c r="O738" s="126"/>
      <c r="P738" s="126"/>
      <c r="Q738" s="126"/>
      <c r="R738" s="126"/>
      <c r="S738" s="126"/>
      <c r="T738" s="126"/>
      <c r="U738" s="126"/>
      <c r="V738" s="126"/>
      <c r="W738" s="126"/>
      <c r="X738" s="126"/>
      <c r="Y738" s="126"/>
      <c r="Z738" s="126"/>
    </row>
    <row r="739" spans="1:26" ht="18" customHeight="1">
      <c r="A739" s="104"/>
      <c r="B739" s="126"/>
      <c r="C739" s="126"/>
      <c r="D739" s="126"/>
      <c r="E739" s="126"/>
      <c r="F739" s="126"/>
      <c r="G739" s="126"/>
      <c r="H739" s="126"/>
      <c r="I739" s="126"/>
      <c r="J739" s="126"/>
      <c r="K739" s="126"/>
      <c r="L739" s="126"/>
      <c r="M739" s="126"/>
      <c r="N739" s="126"/>
      <c r="O739" s="126"/>
      <c r="P739" s="126"/>
      <c r="Q739" s="126"/>
      <c r="R739" s="126"/>
      <c r="S739" s="126"/>
      <c r="T739" s="126"/>
      <c r="U739" s="126"/>
      <c r="V739" s="126"/>
      <c r="W739" s="126"/>
      <c r="X739" s="126"/>
      <c r="Y739" s="126"/>
      <c r="Z739" s="126"/>
    </row>
    <row r="740" spans="1:26" ht="18" customHeight="1">
      <c r="A740" s="104"/>
      <c r="B740" s="126"/>
      <c r="C740" s="126"/>
      <c r="D740" s="126"/>
      <c r="E740" s="126"/>
      <c r="F740" s="126"/>
      <c r="G740" s="126"/>
      <c r="H740" s="126"/>
      <c r="I740" s="126"/>
      <c r="J740" s="126"/>
      <c r="K740" s="126"/>
      <c r="L740" s="126"/>
      <c r="M740" s="126"/>
      <c r="N740" s="126"/>
      <c r="O740" s="126"/>
      <c r="P740" s="126"/>
      <c r="Q740" s="126"/>
      <c r="R740" s="126"/>
      <c r="S740" s="126"/>
      <c r="T740" s="126"/>
      <c r="U740" s="126"/>
      <c r="V740" s="126"/>
      <c r="W740" s="126"/>
      <c r="X740" s="126"/>
      <c r="Y740" s="126"/>
      <c r="Z740" s="126"/>
    </row>
    <row r="741" spans="1:26" ht="18" customHeight="1">
      <c r="A741" s="104"/>
      <c r="B741" s="126"/>
      <c r="C741" s="126"/>
      <c r="D741" s="126"/>
      <c r="E741" s="126"/>
      <c r="F741" s="126"/>
      <c r="G741" s="126"/>
      <c r="H741" s="126"/>
      <c r="I741" s="126"/>
      <c r="J741" s="126"/>
      <c r="K741" s="126"/>
      <c r="L741" s="126"/>
      <c r="M741" s="126"/>
      <c r="N741" s="126"/>
      <c r="O741" s="126"/>
      <c r="P741" s="126"/>
      <c r="Q741" s="126"/>
      <c r="R741" s="126"/>
      <c r="S741" s="126"/>
      <c r="T741" s="126"/>
      <c r="U741" s="126"/>
      <c r="V741" s="126"/>
      <c r="W741" s="126"/>
      <c r="X741" s="126"/>
      <c r="Y741" s="126"/>
      <c r="Z741" s="126"/>
    </row>
    <row r="742" spans="1:26" ht="18" customHeight="1">
      <c r="A742" s="104"/>
      <c r="B742" s="126"/>
      <c r="C742" s="126"/>
      <c r="D742" s="126"/>
      <c r="E742" s="126"/>
      <c r="F742" s="126"/>
      <c r="G742" s="126"/>
      <c r="H742" s="126"/>
      <c r="I742" s="126"/>
      <c r="J742" s="126"/>
      <c r="K742" s="126"/>
      <c r="L742" s="126"/>
      <c r="M742" s="126"/>
      <c r="N742" s="126"/>
      <c r="O742" s="126"/>
      <c r="P742" s="126"/>
      <c r="Q742" s="126"/>
      <c r="R742" s="126"/>
      <c r="S742" s="126"/>
      <c r="T742" s="126"/>
      <c r="U742" s="126"/>
      <c r="V742" s="126"/>
      <c r="W742" s="126"/>
      <c r="X742" s="126"/>
      <c r="Y742" s="126"/>
      <c r="Z742" s="126"/>
    </row>
    <row r="743" spans="1:26" ht="18" customHeight="1">
      <c r="A743" s="104"/>
      <c r="B743" s="126"/>
      <c r="C743" s="126"/>
      <c r="D743" s="126"/>
      <c r="E743" s="126"/>
      <c r="F743" s="126"/>
      <c r="G743" s="126"/>
      <c r="H743" s="126"/>
      <c r="I743" s="126"/>
      <c r="J743" s="126"/>
      <c r="K743" s="126"/>
      <c r="L743" s="126"/>
      <c r="M743" s="126"/>
      <c r="N743" s="126"/>
      <c r="O743" s="126"/>
      <c r="P743" s="126"/>
      <c r="Q743" s="126"/>
      <c r="R743" s="126"/>
      <c r="S743" s="126"/>
      <c r="T743" s="126"/>
      <c r="U743" s="126"/>
      <c r="V743" s="126"/>
      <c r="W743" s="126"/>
      <c r="X743" s="126"/>
      <c r="Y743" s="126"/>
      <c r="Z743" s="126"/>
    </row>
    <row r="744" spans="1:26" ht="18" customHeight="1">
      <c r="A744" s="104"/>
      <c r="B744" s="126"/>
      <c r="C744" s="126"/>
      <c r="D744" s="126"/>
      <c r="E744" s="126"/>
      <c r="F744" s="126"/>
      <c r="G744" s="126"/>
      <c r="H744" s="126"/>
      <c r="I744" s="126"/>
      <c r="J744" s="126"/>
      <c r="K744" s="126"/>
      <c r="L744" s="126"/>
      <c r="M744" s="126"/>
      <c r="N744" s="126"/>
      <c r="O744" s="126"/>
      <c r="P744" s="126"/>
      <c r="Q744" s="126"/>
      <c r="R744" s="126"/>
      <c r="S744" s="126"/>
      <c r="T744" s="126"/>
      <c r="U744" s="126"/>
      <c r="V744" s="126"/>
      <c r="W744" s="126"/>
      <c r="X744" s="126"/>
      <c r="Y744" s="126"/>
      <c r="Z744" s="126"/>
    </row>
    <row r="745" spans="1:26" ht="18" customHeight="1">
      <c r="A745" s="104"/>
      <c r="B745" s="126"/>
      <c r="C745" s="126"/>
      <c r="D745" s="126"/>
      <c r="E745" s="126"/>
      <c r="F745" s="126"/>
      <c r="G745" s="126"/>
      <c r="H745" s="126"/>
      <c r="I745" s="126"/>
      <c r="J745" s="126"/>
      <c r="K745" s="126"/>
      <c r="L745" s="126"/>
      <c r="M745" s="126"/>
      <c r="N745" s="126"/>
      <c r="O745" s="126"/>
      <c r="P745" s="126"/>
      <c r="Q745" s="126"/>
      <c r="R745" s="126"/>
      <c r="S745" s="126"/>
      <c r="T745" s="126"/>
      <c r="U745" s="126"/>
      <c r="V745" s="126"/>
      <c r="W745" s="126"/>
      <c r="X745" s="126"/>
      <c r="Y745" s="126"/>
      <c r="Z745" s="126"/>
    </row>
    <row r="746" spans="1:26" ht="18" customHeight="1">
      <c r="A746" s="104"/>
      <c r="B746" s="126"/>
      <c r="C746" s="126"/>
      <c r="D746" s="126"/>
      <c r="E746" s="126"/>
      <c r="F746" s="126"/>
      <c r="G746" s="126"/>
      <c r="H746" s="126"/>
      <c r="I746" s="126"/>
      <c r="J746" s="126"/>
      <c r="K746" s="126"/>
      <c r="L746" s="126"/>
      <c r="M746" s="126"/>
      <c r="N746" s="126"/>
      <c r="O746" s="126"/>
      <c r="P746" s="126"/>
      <c r="Q746" s="126"/>
      <c r="R746" s="126"/>
      <c r="S746" s="126"/>
      <c r="T746" s="126"/>
      <c r="U746" s="126"/>
      <c r="V746" s="126"/>
      <c r="W746" s="126"/>
      <c r="X746" s="126"/>
      <c r="Y746" s="126"/>
      <c r="Z746" s="126"/>
    </row>
    <row r="747" spans="1:26" ht="18" customHeight="1">
      <c r="A747" s="104"/>
      <c r="B747" s="126"/>
      <c r="C747" s="126"/>
      <c r="D747" s="126"/>
      <c r="E747" s="126"/>
      <c r="F747" s="126"/>
      <c r="G747" s="126"/>
      <c r="H747" s="126"/>
      <c r="I747" s="126"/>
      <c r="J747" s="126"/>
      <c r="K747" s="126"/>
      <c r="L747" s="126"/>
      <c r="M747" s="126"/>
      <c r="N747" s="126"/>
      <c r="O747" s="126"/>
      <c r="P747" s="126"/>
      <c r="Q747" s="126"/>
      <c r="R747" s="126"/>
      <c r="S747" s="126"/>
      <c r="T747" s="126"/>
      <c r="U747" s="126"/>
      <c r="V747" s="126"/>
      <c r="W747" s="126"/>
      <c r="X747" s="126"/>
      <c r="Y747" s="126"/>
      <c r="Z747" s="126"/>
    </row>
    <row r="748" spans="1:26" ht="18" customHeight="1">
      <c r="A748" s="104"/>
      <c r="B748" s="126"/>
      <c r="C748" s="126"/>
      <c r="D748" s="126"/>
      <c r="E748" s="126"/>
      <c r="F748" s="126"/>
      <c r="G748" s="126"/>
      <c r="H748" s="126"/>
      <c r="I748" s="126"/>
      <c r="J748" s="126"/>
      <c r="K748" s="126"/>
      <c r="L748" s="126"/>
      <c r="M748" s="126"/>
      <c r="N748" s="126"/>
      <c r="O748" s="126"/>
      <c r="P748" s="126"/>
      <c r="Q748" s="126"/>
      <c r="R748" s="126"/>
      <c r="S748" s="126"/>
      <c r="T748" s="126"/>
      <c r="U748" s="126"/>
      <c r="V748" s="126"/>
      <c r="W748" s="126"/>
      <c r="X748" s="126"/>
      <c r="Y748" s="126"/>
      <c r="Z748" s="126"/>
    </row>
    <row r="749" spans="1:26" ht="18" customHeight="1">
      <c r="A749" s="104"/>
      <c r="B749" s="126"/>
      <c r="C749" s="126"/>
      <c r="D749" s="126"/>
      <c r="E749" s="126"/>
      <c r="F749" s="126"/>
      <c r="G749" s="126"/>
      <c r="H749" s="126"/>
      <c r="I749" s="126"/>
      <c r="J749" s="126"/>
      <c r="K749" s="126"/>
      <c r="L749" s="126"/>
      <c r="M749" s="126"/>
      <c r="N749" s="126"/>
      <c r="O749" s="126"/>
      <c r="P749" s="126"/>
      <c r="Q749" s="126"/>
      <c r="R749" s="126"/>
      <c r="S749" s="126"/>
      <c r="T749" s="126"/>
      <c r="U749" s="126"/>
      <c r="V749" s="126"/>
      <c r="W749" s="126"/>
      <c r="X749" s="126"/>
      <c r="Y749" s="126"/>
      <c r="Z749" s="126"/>
    </row>
    <row r="750" spans="1:26" ht="18" customHeight="1">
      <c r="A750" s="104"/>
      <c r="B750" s="126"/>
      <c r="C750" s="126"/>
      <c r="D750" s="126"/>
      <c r="E750" s="126"/>
      <c r="F750" s="126"/>
      <c r="G750" s="126"/>
      <c r="H750" s="126"/>
      <c r="I750" s="126"/>
      <c r="J750" s="126"/>
      <c r="K750" s="126"/>
      <c r="L750" s="126"/>
      <c r="M750" s="126"/>
      <c r="N750" s="126"/>
      <c r="O750" s="126"/>
      <c r="P750" s="126"/>
      <c r="Q750" s="126"/>
      <c r="R750" s="126"/>
      <c r="S750" s="126"/>
      <c r="T750" s="126"/>
      <c r="U750" s="126"/>
      <c r="V750" s="126"/>
      <c r="W750" s="126"/>
      <c r="X750" s="126"/>
      <c r="Y750" s="126"/>
      <c r="Z750" s="126"/>
    </row>
    <row r="751" spans="1:26" ht="18" customHeight="1">
      <c r="A751" s="104"/>
      <c r="B751" s="126"/>
      <c r="C751" s="126"/>
      <c r="D751" s="126"/>
      <c r="E751" s="126"/>
      <c r="F751" s="126"/>
      <c r="G751" s="126"/>
      <c r="H751" s="126"/>
      <c r="I751" s="126"/>
      <c r="J751" s="126"/>
      <c r="K751" s="126"/>
      <c r="L751" s="126"/>
      <c r="M751" s="126"/>
      <c r="N751" s="126"/>
      <c r="O751" s="126"/>
      <c r="P751" s="126"/>
      <c r="Q751" s="126"/>
      <c r="R751" s="126"/>
      <c r="S751" s="126"/>
      <c r="T751" s="126"/>
      <c r="U751" s="126"/>
      <c r="V751" s="126"/>
      <c r="W751" s="126"/>
      <c r="X751" s="126"/>
      <c r="Y751" s="126"/>
      <c r="Z751" s="126"/>
    </row>
    <row r="752" spans="1:26" ht="18" customHeight="1">
      <c r="A752" s="104"/>
      <c r="B752" s="126"/>
      <c r="C752" s="126"/>
      <c r="D752" s="126"/>
      <c r="E752" s="126"/>
      <c r="F752" s="126"/>
      <c r="G752" s="126"/>
      <c r="H752" s="126"/>
      <c r="I752" s="126"/>
      <c r="J752" s="126"/>
      <c r="K752" s="126"/>
      <c r="L752" s="126"/>
      <c r="M752" s="126"/>
      <c r="N752" s="126"/>
      <c r="O752" s="126"/>
      <c r="P752" s="126"/>
      <c r="Q752" s="126"/>
      <c r="R752" s="126"/>
      <c r="S752" s="126"/>
      <c r="T752" s="126"/>
      <c r="U752" s="126"/>
      <c r="V752" s="126"/>
      <c r="W752" s="126"/>
      <c r="X752" s="126"/>
      <c r="Y752" s="126"/>
      <c r="Z752" s="126"/>
    </row>
    <row r="753" spans="1:26" ht="18" customHeight="1">
      <c r="A753" s="104"/>
      <c r="B753" s="126"/>
      <c r="C753" s="126"/>
      <c r="D753" s="126"/>
      <c r="E753" s="126"/>
      <c r="F753" s="126"/>
      <c r="G753" s="126"/>
      <c r="H753" s="126"/>
      <c r="I753" s="126"/>
      <c r="J753" s="126"/>
      <c r="K753" s="126"/>
      <c r="L753" s="126"/>
      <c r="M753" s="126"/>
      <c r="N753" s="126"/>
      <c r="O753" s="126"/>
      <c r="P753" s="126"/>
      <c r="Q753" s="126"/>
      <c r="R753" s="126"/>
      <c r="S753" s="126"/>
      <c r="T753" s="126"/>
      <c r="U753" s="126"/>
      <c r="V753" s="126"/>
      <c r="W753" s="126"/>
      <c r="X753" s="126"/>
      <c r="Y753" s="126"/>
      <c r="Z753" s="126"/>
    </row>
    <row r="754" spans="1:26" ht="18" customHeight="1">
      <c r="A754" s="104"/>
      <c r="B754" s="126"/>
      <c r="C754" s="126"/>
      <c r="D754" s="126"/>
      <c r="E754" s="126"/>
      <c r="F754" s="126"/>
      <c r="G754" s="126"/>
      <c r="H754" s="126"/>
      <c r="I754" s="126"/>
      <c r="J754" s="126"/>
      <c r="K754" s="126"/>
      <c r="L754" s="126"/>
      <c r="M754" s="126"/>
      <c r="N754" s="126"/>
      <c r="O754" s="126"/>
      <c r="P754" s="126"/>
      <c r="Q754" s="126"/>
      <c r="R754" s="126"/>
      <c r="S754" s="126"/>
      <c r="T754" s="126"/>
      <c r="U754" s="126"/>
      <c r="V754" s="126"/>
      <c r="W754" s="126"/>
      <c r="X754" s="126"/>
      <c r="Y754" s="126"/>
      <c r="Z754" s="126"/>
    </row>
    <row r="755" spans="1:26" ht="18" customHeight="1">
      <c r="A755" s="104"/>
      <c r="B755" s="126"/>
      <c r="C755" s="126"/>
      <c r="D755" s="126"/>
      <c r="E755" s="126"/>
      <c r="F755" s="126"/>
      <c r="G755" s="126"/>
      <c r="H755" s="126"/>
      <c r="I755" s="126"/>
      <c r="J755" s="126"/>
      <c r="K755" s="126"/>
      <c r="L755" s="126"/>
      <c r="M755" s="126"/>
      <c r="N755" s="126"/>
      <c r="O755" s="126"/>
      <c r="P755" s="126"/>
      <c r="Q755" s="126"/>
      <c r="R755" s="126"/>
      <c r="S755" s="126"/>
      <c r="T755" s="126"/>
      <c r="U755" s="126"/>
      <c r="V755" s="126"/>
      <c r="W755" s="126"/>
      <c r="X755" s="126"/>
      <c r="Y755" s="126"/>
      <c r="Z755" s="126"/>
    </row>
    <row r="756" spans="1:26" ht="18" customHeight="1">
      <c r="A756" s="104"/>
      <c r="B756" s="126"/>
      <c r="C756" s="126"/>
      <c r="D756" s="126"/>
      <c r="E756" s="126"/>
      <c r="F756" s="126"/>
      <c r="G756" s="126"/>
      <c r="H756" s="126"/>
      <c r="I756" s="126"/>
      <c r="J756" s="126"/>
      <c r="K756" s="126"/>
      <c r="L756" s="126"/>
      <c r="M756" s="126"/>
      <c r="N756" s="126"/>
      <c r="O756" s="126"/>
      <c r="P756" s="126"/>
      <c r="Q756" s="126"/>
      <c r="R756" s="126"/>
      <c r="S756" s="126"/>
      <c r="T756" s="126"/>
      <c r="U756" s="126"/>
      <c r="V756" s="126"/>
      <c r="W756" s="126"/>
      <c r="X756" s="126"/>
      <c r="Y756" s="126"/>
      <c r="Z756" s="126"/>
    </row>
    <row r="757" spans="1:26" ht="18" customHeight="1">
      <c r="A757" s="104"/>
      <c r="B757" s="126"/>
      <c r="C757" s="126"/>
      <c r="D757" s="126"/>
      <c r="E757" s="126"/>
      <c r="F757" s="126"/>
      <c r="G757" s="126"/>
      <c r="H757" s="126"/>
      <c r="I757" s="126"/>
      <c r="J757" s="126"/>
      <c r="K757" s="126"/>
      <c r="L757" s="126"/>
      <c r="M757" s="126"/>
      <c r="N757" s="126"/>
      <c r="O757" s="126"/>
      <c r="P757" s="126"/>
      <c r="Q757" s="126"/>
      <c r="R757" s="126"/>
      <c r="S757" s="126"/>
      <c r="T757" s="126"/>
      <c r="U757" s="126"/>
      <c r="V757" s="126"/>
      <c r="W757" s="126"/>
      <c r="X757" s="126"/>
      <c r="Y757" s="126"/>
      <c r="Z757" s="126"/>
    </row>
    <row r="758" spans="1:26" ht="18" customHeight="1">
      <c r="A758" s="104"/>
      <c r="B758" s="126"/>
      <c r="C758" s="126"/>
      <c r="D758" s="126"/>
      <c r="E758" s="126"/>
      <c r="F758" s="126"/>
      <c r="G758" s="126"/>
      <c r="H758" s="126"/>
      <c r="I758" s="126"/>
      <c r="J758" s="126"/>
      <c r="K758" s="126"/>
      <c r="L758" s="126"/>
      <c r="M758" s="126"/>
      <c r="N758" s="126"/>
      <c r="O758" s="126"/>
      <c r="P758" s="126"/>
      <c r="Q758" s="126"/>
      <c r="R758" s="126"/>
      <c r="S758" s="126"/>
      <c r="T758" s="126"/>
      <c r="U758" s="126"/>
      <c r="V758" s="126"/>
      <c r="W758" s="126"/>
      <c r="X758" s="126"/>
      <c r="Y758" s="126"/>
      <c r="Z758" s="126"/>
    </row>
    <row r="759" spans="1:26" ht="18" customHeight="1">
      <c r="A759" s="104"/>
      <c r="B759" s="126"/>
      <c r="C759" s="126"/>
      <c r="D759" s="126"/>
      <c r="E759" s="126"/>
      <c r="F759" s="126"/>
      <c r="G759" s="126"/>
      <c r="H759" s="126"/>
      <c r="I759" s="126"/>
      <c r="J759" s="126"/>
      <c r="K759" s="126"/>
      <c r="L759" s="126"/>
      <c r="M759" s="126"/>
      <c r="N759" s="126"/>
      <c r="O759" s="126"/>
      <c r="P759" s="126"/>
      <c r="Q759" s="126"/>
      <c r="R759" s="126"/>
      <c r="S759" s="126"/>
      <c r="T759" s="126"/>
      <c r="U759" s="126"/>
      <c r="V759" s="126"/>
      <c r="W759" s="126"/>
      <c r="X759" s="126"/>
      <c r="Y759" s="126"/>
      <c r="Z759" s="126"/>
    </row>
    <row r="760" spans="1:26" ht="18" customHeight="1">
      <c r="A760" s="104"/>
      <c r="B760" s="126"/>
      <c r="C760" s="126"/>
      <c r="D760" s="126"/>
      <c r="E760" s="126"/>
      <c r="F760" s="126"/>
      <c r="G760" s="126"/>
      <c r="H760" s="126"/>
      <c r="I760" s="126"/>
      <c r="J760" s="126"/>
      <c r="K760" s="126"/>
      <c r="L760" s="126"/>
      <c r="M760" s="126"/>
      <c r="N760" s="126"/>
      <c r="O760" s="126"/>
      <c r="P760" s="126"/>
      <c r="Q760" s="126"/>
      <c r="R760" s="126"/>
      <c r="S760" s="126"/>
      <c r="T760" s="126"/>
      <c r="U760" s="126"/>
      <c r="V760" s="126"/>
      <c r="W760" s="126"/>
      <c r="X760" s="126"/>
      <c r="Y760" s="126"/>
      <c r="Z760" s="126"/>
    </row>
    <row r="761" spans="1:26" ht="18" customHeight="1">
      <c r="A761" s="104"/>
      <c r="B761" s="126"/>
      <c r="C761" s="126"/>
      <c r="D761" s="126"/>
      <c r="E761" s="126"/>
      <c r="F761" s="126"/>
      <c r="G761" s="126"/>
      <c r="H761" s="126"/>
      <c r="I761" s="126"/>
      <c r="J761" s="126"/>
      <c r="K761" s="126"/>
      <c r="L761" s="126"/>
      <c r="M761" s="126"/>
      <c r="N761" s="126"/>
      <c r="O761" s="126"/>
      <c r="P761" s="126"/>
      <c r="Q761" s="126"/>
      <c r="R761" s="126"/>
      <c r="S761" s="126"/>
      <c r="T761" s="126"/>
      <c r="U761" s="126"/>
      <c r="V761" s="126"/>
      <c r="W761" s="126"/>
      <c r="X761" s="126"/>
      <c r="Y761" s="126"/>
      <c r="Z761" s="126"/>
    </row>
    <row r="762" spans="1:26" ht="18" customHeight="1">
      <c r="A762" s="104"/>
      <c r="B762" s="126"/>
      <c r="C762" s="126"/>
      <c r="D762" s="126"/>
      <c r="E762" s="126"/>
      <c r="F762" s="126"/>
      <c r="G762" s="126"/>
      <c r="H762" s="126"/>
      <c r="I762" s="126"/>
      <c r="J762" s="126"/>
      <c r="K762" s="126"/>
      <c r="L762" s="126"/>
      <c r="M762" s="126"/>
      <c r="N762" s="126"/>
      <c r="O762" s="126"/>
      <c r="P762" s="126"/>
      <c r="Q762" s="126"/>
      <c r="R762" s="126"/>
      <c r="S762" s="126"/>
      <c r="T762" s="126"/>
      <c r="U762" s="126"/>
      <c r="V762" s="126"/>
      <c r="W762" s="126"/>
      <c r="X762" s="126"/>
      <c r="Y762" s="126"/>
      <c r="Z762" s="126"/>
    </row>
    <row r="763" spans="1:26" ht="18" customHeight="1">
      <c r="A763" s="104"/>
      <c r="B763" s="126"/>
      <c r="C763" s="126"/>
      <c r="D763" s="126"/>
      <c r="E763" s="126"/>
      <c r="F763" s="126"/>
      <c r="G763" s="126"/>
      <c r="H763" s="126"/>
      <c r="I763" s="126"/>
      <c r="J763" s="126"/>
      <c r="K763" s="126"/>
      <c r="L763" s="126"/>
      <c r="M763" s="126"/>
      <c r="N763" s="126"/>
      <c r="O763" s="126"/>
      <c r="P763" s="126"/>
      <c r="Q763" s="126"/>
      <c r="R763" s="126"/>
      <c r="S763" s="126"/>
      <c r="T763" s="126"/>
      <c r="U763" s="126"/>
      <c r="V763" s="126"/>
      <c r="W763" s="126"/>
      <c r="X763" s="126"/>
      <c r="Y763" s="126"/>
      <c r="Z763" s="126"/>
    </row>
    <row r="764" spans="1:26" ht="18" customHeight="1">
      <c r="A764" s="104"/>
      <c r="B764" s="126"/>
      <c r="C764" s="126"/>
      <c r="D764" s="126"/>
      <c r="E764" s="126"/>
      <c r="F764" s="126"/>
      <c r="G764" s="126"/>
      <c r="H764" s="126"/>
      <c r="I764" s="126"/>
      <c r="J764" s="126"/>
      <c r="K764" s="126"/>
      <c r="L764" s="126"/>
      <c r="M764" s="126"/>
      <c r="N764" s="126"/>
      <c r="O764" s="126"/>
      <c r="P764" s="126"/>
      <c r="Q764" s="126"/>
      <c r="R764" s="126"/>
      <c r="S764" s="126"/>
      <c r="T764" s="126"/>
      <c r="U764" s="126"/>
      <c r="V764" s="126"/>
      <c r="W764" s="126"/>
      <c r="X764" s="126"/>
      <c r="Y764" s="126"/>
      <c r="Z764" s="126"/>
    </row>
    <row r="765" spans="1:26" ht="18" customHeight="1">
      <c r="A765" s="104"/>
      <c r="B765" s="126"/>
      <c r="C765" s="126"/>
      <c r="D765" s="126"/>
      <c r="E765" s="126"/>
      <c r="F765" s="126"/>
      <c r="G765" s="126"/>
      <c r="H765" s="126"/>
      <c r="I765" s="126"/>
      <c r="J765" s="126"/>
      <c r="K765" s="126"/>
      <c r="L765" s="126"/>
      <c r="M765" s="126"/>
      <c r="N765" s="126"/>
      <c r="O765" s="126"/>
      <c r="P765" s="126"/>
      <c r="Q765" s="126"/>
      <c r="R765" s="126"/>
      <c r="S765" s="126"/>
      <c r="T765" s="126"/>
      <c r="U765" s="126"/>
      <c r="V765" s="126"/>
      <c r="W765" s="126"/>
      <c r="X765" s="126"/>
      <c r="Y765" s="126"/>
      <c r="Z765" s="126"/>
    </row>
    <row r="766" spans="1:26" ht="18" customHeight="1">
      <c r="A766" s="104"/>
      <c r="B766" s="126"/>
      <c r="C766" s="126"/>
      <c r="D766" s="126"/>
      <c r="E766" s="126"/>
      <c r="F766" s="126"/>
      <c r="G766" s="126"/>
      <c r="H766" s="126"/>
      <c r="I766" s="126"/>
      <c r="J766" s="126"/>
      <c r="K766" s="126"/>
      <c r="L766" s="126"/>
      <c r="M766" s="126"/>
      <c r="N766" s="126"/>
      <c r="O766" s="126"/>
      <c r="P766" s="126"/>
      <c r="Q766" s="126"/>
      <c r="R766" s="126"/>
      <c r="S766" s="126"/>
      <c r="T766" s="126"/>
      <c r="U766" s="126"/>
      <c r="V766" s="126"/>
      <c r="W766" s="126"/>
      <c r="X766" s="126"/>
      <c r="Y766" s="126"/>
      <c r="Z766" s="126"/>
    </row>
    <row r="767" spans="1:26" ht="18" customHeight="1">
      <c r="A767" s="104"/>
      <c r="B767" s="126"/>
      <c r="C767" s="126"/>
      <c r="D767" s="126"/>
      <c r="E767" s="126"/>
      <c r="F767" s="126"/>
      <c r="G767" s="126"/>
      <c r="H767" s="126"/>
      <c r="I767" s="126"/>
      <c r="J767" s="126"/>
      <c r="K767" s="126"/>
      <c r="L767" s="126"/>
      <c r="M767" s="126"/>
      <c r="N767" s="126"/>
      <c r="O767" s="126"/>
      <c r="P767" s="126"/>
      <c r="Q767" s="126"/>
      <c r="R767" s="126"/>
      <c r="S767" s="126"/>
      <c r="T767" s="126"/>
      <c r="U767" s="126"/>
      <c r="V767" s="126"/>
      <c r="W767" s="126"/>
      <c r="X767" s="126"/>
      <c r="Y767" s="126"/>
      <c r="Z767" s="126"/>
    </row>
    <row r="768" spans="1:26" ht="18" customHeight="1">
      <c r="A768" s="104"/>
      <c r="B768" s="126"/>
      <c r="C768" s="126"/>
      <c r="D768" s="126"/>
      <c r="E768" s="126"/>
      <c r="F768" s="126"/>
      <c r="G768" s="126"/>
      <c r="H768" s="126"/>
      <c r="I768" s="126"/>
      <c r="J768" s="126"/>
      <c r="K768" s="126"/>
      <c r="L768" s="126"/>
      <c r="M768" s="126"/>
      <c r="N768" s="126"/>
      <c r="O768" s="126"/>
      <c r="P768" s="126"/>
      <c r="Q768" s="126"/>
      <c r="R768" s="126"/>
      <c r="S768" s="126"/>
      <c r="T768" s="126"/>
      <c r="U768" s="126"/>
      <c r="V768" s="126"/>
      <c r="W768" s="126"/>
      <c r="X768" s="126"/>
      <c r="Y768" s="126"/>
      <c r="Z768" s="126"/>
    </row>
    <row r="769" spans="1:26" ht="18" customHeight="1">
      <c r="A769" s="104"/>
      <c r="B769" s="126"/>
      <c r="C769" s="126"/>
      <c r="D769" s="126"/>
      <c r="E769" s="126"/>
      <c r="F769" s="126"/>
      <c r="G769" s="126"/>
      <c r="H769" s="126"/>
      <c r="I769" s="126"/>
      <c r="J769" s="126"/>
      <c r="K769" s="126"/>
      <c r="L769" s="126"/>
      <c r="M769" s="126"/>
      <c r="N769" s="126"/>
      <c r="O769" s="126"/>
      <c r="P769" s="126"/>
      <c r="Q769" s="126"/>
      <c r="R769" s="126"/>
      <c r="S769" s="126"/>
      <c r="T769" s="126"/>
      <c r="U769" s="126"/>
      <c r="V769" s="126"/>
      <c r="W769" s="126"/>
      <c r="X769" s="126"/>
      <c r="Y769" s="126"/>
      <c r="Z769" s="126"/>
    </row>
    <row r="770" spans="1:26" ht="18" customHeight="1">
      <c r="A770" s="104"/>
      <c r="B770" s="126"/>
      <c r="C770" s="126"/>
      <c r="D770" s="126"/>
      <c r="E770" s="126"/>
      <c r="F770" s="126"/>
      <c r="G770" s="126"/>
      <c r="H770" s="126"/>
      <c r="I770" s="126"/>
      <c r="J770" s="126"/>
      <c r="K770" s="126"/>
      <c r="L770" s="126"/>
      <c r="M770" s="126"/>
      <c r="N770" s="126"/>
      <c r="O770" s="126"/>
      <c r="P770" s="126"/>
      <c r="Q770" s="126"/>
      <c r="R770" s="126"/>
      <c r="S770" s="126"/>
      <c r="T770" s="126"/>
      <c r="U770" s="126"/>
      <c r="V770" s="126"/>
      <c r="W770" s="126"/>
      <c r="X770" s="126"/>
      <c r="Y770" s="126"/>
      <c r="Z770" s="126"/>
    </row>
    <row r="771" spans="1:26" ht="18" customHeight="1">
      <c r="A771" s="104"/>
      <c r="B771" s="126"/>
      <c r="C771" s="126"/>
      <c r="D771" s="126"/>
      <c r="E771" s="126"/>
      <c r="F771" s="126"/>
      <c r="G771" s="126"/>
      <c r="H771" s="126"/>
      <c r="I771" s="126"/>
      <c r="J771" s="126"/>
      <c r="K771" s="126"/>
      <c r="L771" s="126"/>
      <c r="M771" s="126"/>
      <c r="N771" s="126"/>
      <c r="O771" s="126"/>
      <c r="P771" s="126"/>
      <c r="Q771" s="126"/>
      <c r="R771" s="126"/>
      <c r="S771" s="126"/>
      <c r="T771" s="126"/>
      <c r="U771" s="126"/>
      <c r="V771" s="126"/>
      <c r="W771" s="126"/>
      <c r="X771" s="126"/>
      <c r="Y771" s="126"/>
      <c r="Z771" s="126"/>
    </row>
    <row r="772" spans="1:26" ht="18" customHeight="1">
      <c r="A772" s="104"/>
      <c r="B772" s="126"/>
      <c r="C772" s="126"/>
      <c r="D772" s="126"/>
      <c r="E772" s="126"/>
      <c r="F772" s="126"/>
      <c r="G772" s="126"/>
      <c r="H772" s="126"/>
      <c r="I772" s="126"/>
      <c r="J772" s="126"/>
      <c r="K772" s="126"/>
      <c r="L772" s="126"/>
      <c r="M772" s="126"/>
      <c r="N772" s="126"/>
      <c r="O772" s="126"/>
      <c r="P772" s="126"/>
      <c r="Q772" s="126"/>
      <c r="R772" s="126"/>
      <c r="S772" s="126"/>
      <c r="T772" s="126"/>
      <c r="U772" s="126"/>
      <c r="V772" s="126"/>
      <c r="W772" s="126"/>
      <c r="X772" s="126"/>
      <c r="Y772" s="126"/>
      <c r="Z772" s="126"/>
    </row>
    <row r="773" spans="1:26" ht="18" customHeight="1">
      <c r="A773" s="104"/>
      <c r="B773" s="126"/>
      <c r="C773" s="126"/>
      <c r="D773" s="126"/>
      <c r="E773" s="126"/>
      <c r="F773" s="126"/>
      <c r="G773" s="126"/>
      <c r="H773" s="126"/>
      <c r="I773" s="126"/>
      <c r="J773" s="126"/>
      <c r="K773" s="126"/>
      <c r="L773" s="126"/>
      <c r="M773" s="126"/>
      <c r="N773" s="126"/>
      <c r="O773" s="126"/>
      <c r="P773" s="126"/>
      <c r="Q773" s="126"/>
      <c r="R773" s="126"/>
      <c r="S773" s="126"/>
      <c r="T773" s="126"/>
      <c r="U773" s="126"/>
      <c r="V773" s="126"/>
      <c r="W773" s="126"/>
      <c r="X773" s="126"/>
      <c r="Y773" s="126"/>
      <c r="Z773" s="126"/>
    </row>
    <row r="774" spans="1:26" ht="18" customHeight="1">
      <c r="A774" s="104"/>
      <c r="B774" s="126"/>
      <c r="C774" s="126"/>
      <c r="D774" s="126"/>
      <c r="E774" s="126"/>
      <c r="F774" s="126"/>
      <c r="G774" s="126"/>
      <c r="H774" s="126"/>
      <c r="I774" s="126"/>
      <c r="J774" s="126"/>
      <c r="K774" s="126"/>
      <c r="L774" s="126"/>
      <c r="M774" s="126"/>
      <c r="N774" s="126"/>
      <c r="O774" s="126"/>
      <c r="P774" s="126"/>
      <c r="Q774" s="126"/>
      <c r="R774" s="126"/>
      <c r="S774" s="126"/>
      <c r="T774" s="126"/>
      <c r="U774" s="126"/>
      <c r="V774" s="126"/>
      <c r="W774" s="126"/>
      <c r="X774" s="126"/>
      <c r="Y774" s="126"/>
      <c r="Z774" s="126"/>
    </row>
    <row r="775" spans="1:26" ht="18" customHeight="1">
      <c r="A775" s="104"/>
      <c r="B775" s="126"/>
      <c r="C775" s="126"/>
      <c r="D775" s="126"/>
      <c r="E775" s="126"/>
      <c r="F775" s="126"/>
      <c r="G775" s="126"/>
      <c r="H775" s="126"/>
      <c r="I775" s="126"/>
      <c r="J775" s="126"/>
      <c r="K775" s="126"/>
      <c r="L775" s="126"/>
      <c r="M775" s="126"/>
      <c r="N775" s="126"/>
      <c r="O775" s="126"/>
      <c r="P775" s="126"/>
      <c r="Q775" s="126"/>
      <c r="R775" s="126"/>
      <c r="S775" s="126"/>
      <c r="T775" s="126"/>
      <c r="U775" s="126"/>
      <c r="V775" s="126"/>
      <c r="W775" s="126"/>
      <c r="X775" s="126"/>
      <c r="Y775" s="126"/>
      <c r="Z775" s="126"/>
    </row>
    <row r="776" spans="1:26" ht="18" customHeight="1">
      <c r="A776" s="104"/>
      <c r="B776" s="126"/>
      <c r="C776" s="126"/>
      <c r="D776" s="126"/>
      <c r="E776" s="126"/>
      <c r="F776" s="126"/>
      <c r="G776" s="126"/>
      <c r="H776" s="126"/>
      <c r="I776" s="126"/>
      <c r="J776" s="126"/>
      <c r="K776" s="126"/>
      <c r="L776" s="126"/>
      <c r="M776" s="126"/>
      <c r="N776" s="126"/>
      <c r="O776" s="126"/>
      <c r="P776" s="126"/>
      <c r="Q776" s="126"/>
      <c r="R776" s="126"/>
      <c r="S776" s="126"/>
      <c r="T776" s="126"/>
      <c r="U776" s="126"/>
      <c r="V776" s="126"/>
      <c r="W776" s="126"/>
      <c r="X776" s="126"/>
      <c r="Y776" s="126"/>
      <c r="Z776" s="126"/>
    </row>
    <row r="777" spans="1:26" ht="18" customHeight="1">
      <c r="A777" s="104"/>
      <c r="B777" s="126"/>
      <c r="C777" s="126"/>
      <c r="D777" s="126"/>
      <c r="E777" s="126"/>
      <c r="F777" s="126"/>
      <c r="G777" s="126"/>
      <c r="H777" s="126"/>
      <c r="I777" s="126"/>
      <c r="J777" s="126"/>
      <c r="K777" s="126"/>
      <c r="L777" s="126"/>
      <c r="M777" s="126"/>
      <c r="N777" s="126"/>
      <c r="O777" s="126"/>
      <c r="P777" s="126"/>
      <c r="Q777" s="126"/>
      <c r="R777" s="126"/>
      <c r="S777" s="126"/>
      <c r="T777" s="126"/>
      <c r="U777" s="126"/>
      <c r="V777" s="126"/>
      <c r="W777" s="126"/>
      <c r="X777" s="126"/>
      <c r="Y777" s="126"/>
      <c r="Z777" s="126"/>
    </row>
    <row r="778" spans="1:26" ht="18" customHeight="1">
      <c r="A778" s="104"/>
      <c r="B778" s="126"/>
      <c r="C778" s="126"/>
      <c r="D778" s="126"/>
      <c r="E778" s="126"/>
      <c r="F778" s="126"/>
      <c r="G778" s="126"/>
      <c r="H778" s="126"/>
      <c r="I778" s="126"/>
      <c r="J778" s="126"/>
      <c r="K778" s="126"/>
      <c r="L778" s="126"/>
      <c r="M778" s="126"/>
      <c r="N778" s="126"/>
      <c r="O778" s="126"/>
      <c r="P778" s="126"/>
      <c r="Q778" s="126"/>
      <c r="R778" s="126"/>
      <c r="S778" s="126"/>
      <c r="T778" s="126"/>
      <c r="U778" s="126"/>
      <c r="V778" s="126"/>
      <c r="W778" s="126"/>
      <c r="X778" s="126"/>
      <c r="Y778" s="126"/>
      <c r="Z778" s="126"/>
    </row>
    <row r="779" spans="1:26" ht="18" customHeight="1">
      <c r="A779" s="104"/>
      <c r="B779" s="126"/>
      <c r="C779" s="126"/>
      <c r="D779" s="126"/>
      <c r="E779" s="126"/>
      <c r="F779" s="126"/>
      <c r="G779" s="126"/>
      <c r="H779" s="126"/>
      <c r="I779" s="126"/>
      <c r="J779" s="126"/>
      <c r="K779" s="126"/>
      <c r="L779" s="126"/>
      <c r="M779" s="126"/>
      <c r="N779" s="126"/>
      <c r="O779" s="126"/>
      <c r="P779" s="126"/>
      <c r="Q779" s="126"/>
      <c r="R779" s="126"/>
      <c r="S779" s="126"/>
      <c r="T779" s="126"/>
      <c r="U779" s="126"/>
      <c r="V779" s="126"/>
      <c r="W779" s="126"/>
      <c r="X779" s="126"/>
      <c r="Y779" s="126"/>
      <c r="Z779" s="126"/>
    </row>
    <row r="780" spans="1:26" ht="18" customHeight="1">
      <c r="A780" s="104"/>
      <c r="B780" s="126"/>
      <c r="C780" s="126"/>
      <c r="D780" s="126"/>
      <c r="E780" s="126"/>
      <c r="F780" s="126"/>
      <c r="G780" s="126"/>
      <c r="H780" s="126"/>
      <c r="I780" s="126"/>
      <c r="J780" s="126"/>
      <c r="K780" s="126"/>
      <c r="L780" s="126"/>
      <c r="M780" s="126"/>
      <c r="N780" s="126"/>
      <c r="O780" s="126"/>
      <c r="P780" s="126"/>
      <c r="Q780" s="126"/>
      <c r="R780" s="126"/>
      <c r="S780" s="126"/>
      <c r="T780" s="126"/>
      <c r="U780" s="126"/>
      <c r="V780" s="126"/>
      <c r="W780" s="126"/>
      <c r="X780" s="126"/>
      <c r="Y780" s="126"/>
      <c r="Z780" s="126"/>
    </row>
    <row r="781" spans="1:26" ht="18" customHeight="1">
      <c r="A781" s="104"/>
      <c r="B781" s="126"/>
      <c r="C781" s="126"/>
      <c r="D781" s="126"/>
      <c r="E781" s="126"/>
      <c r="F781" s="126"/>
      <c r="G781" s="126"/>
      <c r="H781" s="126"/>
      <c r="I781" s="126"/>
      <c r="J781" s="126"/>
      <c r="K781" s="126"/>
      <c r="L781" s="126"/>
      <c r="M781" s="126"/>
      <c r="N781" s="126"/>
      <c r="O781" s="126"/>
      <c r="P781" s="126"/>
      <c r="Q781" s="126"/>
      <c r="R781" s="126"/>
      <c r="S781" s="126"/>
      <c r="T781" s="126"/>
      <c r="U781" s="126"/>
      <c r="V781" s="126"/>
      <c r="W781" s="126"/>
      <c r="X781" s="126"/>
      <c r="Y781" s="126"/>
      <c r="Z781" s="126"/>
    </row>
    <row r="782" spans="1:26" ht="18" customHeight="1">
      <c r="A782" s="104"/>
      <c r="B782" s="126"/>
      <c r="C782" s="126"/>
      <c r="D782" s="126"/>
      <c r="E782" s="126"/>
      <c r="F782" s="126"/>
      <c r="G782" s="126"/>
      <c r="H782" s="126"/>
      <c r="I782" s="126"/>
      <c r="J782" s="126"/>
      <c r="K782" s="126"/>
      <c r="L782" s="126"/>
      <c r="M782" s="126"/>
      <c r="N782" s="126"/>
      <c r="O782" s="126"/>
      <c r="P782" s="126"/>
      <c r="Q782" s="126"/>
      <c r="R782" s="126"/>
      <c r="S782" s="126"/>
      <c r="T782" s="126"/>
      <c r="U782" s="126"/>
      <c r="V782" s="126"/>
      <c r="W782" s="126"/>
      <c r="X782" s="126"/>
      <c r="Y782" s="126"/>
      <c r="Z782" s="126"/>
    </row>
    <row r="783" spans="1:26" ht="18" customHeight="1">
      <c r="A783" s="104"/>
      <c r="B783" s="126"/>
      <c r="C783" s="126"/>
      <c r="D783" s="126"/>
      <c r="E783" s="126"/>
      <c r="F783" s="126"/>
      <c r="G783" s="126"/>
      <c r="H783" s="126"/>
      <c r="I783" s="126"/>
      <c r="J783" s="126"/>
      <c r="K783" s="126"/>
      <c r="L783" s="126"/>
      <c r="M783" s="126"/>
      <c r="N783" s="126"/>
      <c r="O783" s="126"/>
      <c r="P783" s="126"/>
      <c r="Q783" s="126"/>
      <c r="R783" s="126"/>
      <c r="S783" s="126"/>
      <c r="T783" s="126"/>
      <c r="U783" s="126"/>
      <c r="V783" s="126"/>
      <c r="W783" s="126"/>
      <c r="X783" s="126"/>
      <c r="Y783" s="126"/>
      <c r="Z783" s="126"/>
    </row>
    <row r="784" spans="1:26" ht="18" customHeight="1">
      <c r="A784" s="104"/>
      <c r="B784" s="126"/>
      <c r="C784" s="126"/>
      <c r="D784" s="126"/>
      <c r="E784" s="126"/>
      <c r="F784" s="126"/>
      <c r="G784" s="126"/>
      <c r="H784" s="126"/>
      <c r="I784" s="126"/>
      <c r="J784" s="126"/>
      <c r="K784" s="126"/>
      <c r="L784" s="126"/>
      <c r="M784" s="126"/>
      <c r="N784" s="126"/>
      <c r="O784" s="126"/>
      <c r="P784" s="126"/>
      <c r="Q784" s="126"/>
      <c r="R784" s="126"/>
      <c r="S784" s="126"/>
      <c r="T784" s="126"/>
      <c r="U784" s="126"/>
      <c r="V784" s="126"/>
      <c r="W784" s="126"/>
      <c r="X784" s="126"/>
      <c r="Y784" s="126"/>
      <c r="Z784" s="126"/>
    </row>
    <row r="785" spans="1:26" ht="18" customHeight="1">
      <c r="A785" s="104"/>
      <c r="B785" s="126"/>
      <c r="C785" s="126"/>
      <c r="D785" s="126"/>
      <c r="E785" s="126"/>
      <c r="F785" s="126"/>
      <c r="G785" s="126"/>
      <c r="H785" s="126"/>
      <c r="I785" s="126"/>
      <c r="J785" s="126"/>
      <c r="K785" s="126"/>
      <c r="L785" s="126"/>
      <c r="M785" s="126"/>
      <c r="N785" s="126"/>
      <c r="O785" s="126"/>
      <c r="P785" s="126"/>
      <c r="Q785" s="126"/>
      <c r="R785" s="126"/>
      <c r="S785" s="126"/>
      <c r="T785" s="126"/>
      <c r="U785" s="126"/>
      <c r="V785" s="126"/>
      <c r="W785" s="126"/>
      <c r="X785" s="126"/>
      <c r="Y785" s="126"/>
      <c r="Z785" s="126"/>
    </row>
    <row r="786" spans="1:26" ht="18" customHeight="1">
      <c r="A786" s="104"/>
      <c r="B786" s="126"/>
      <c r="C786" s="126"/>
      <c r="D786" s="126"/>
      <c r="E786" s="126"/>
      <c r="F786" s="126"/>
      <c r="G786" s="126"/>
      <c r="H786" s="126"/>
      <c r="I786" s="126"/>
      <c r="J786" s="126"/>
      <c r="K786" s="126"/>
      <c r="L786" s="126"/>
      <c r="M786" s="126"/>
      <c r="N786" s="126"/>
      <c r="O786" s="126"/>
      <c r="P786" s="126"/>
      <c r="Q786" s="126"/>
      <c r="R786" s="126"/>
      <c r="S786" s="126"/>
      <c r="T786" s="126"/>
      <c r="U786" s="126"/>
      <c r="V786" s="126"/>
      <c r="W786" s="126"/>
      <c r="X786" s="126"/>
      <c r="Y786" s="126"/>
      <c r="Z786" s="126"/>
    </row>
    <row r="787" spans="1:26" ht="18" customHeight="1">
      <c r="A787" s="104"/>
      <c r="B787" s="126"/>
      <c r="C787" s="126"/>
      <c r="D787" s="126"/>
      <c r="E787" s="126"/>
      <c r="F787" s="126"/>
      <c r="G787" s="126"/>
      <c r="H787" s="126"/>
      <c r="I787" s="126"/>
      <c r="J787" s="126"/>
      <c r="K787" s="126"/>
      <c r="L787" s="126"/>
      <c r="M787" s="126"/>
      <c r="N787" s="126"/>
      <c r="O787" s="126"/>
      <c r="P787" s="126"/>
      <c r="Q787" s="126"/>
      <c r="R787" s="126"/>
      <c r="S787" s="126"/>
      <c r="T787" s="126"/>
      <c r="U787" s="126"/>
      <c r="V787" s="126"/>
      <c r="W787" s="126"/>
      <c r="X787" s="126"/>
      <c r="Y787" s="126"/>
      <c r="Z787" s="126"/>
    </row>
    <row r="788" spans="1:26" ht="18" customHeight="1">
      <c r="A788" s="104"/>
      <c r="B788" s="126"/>
      <c r="C788" s="126"/>
      <c r="D788" s="126"/>
      <c r="E788" s="126"/>
      <c r="F788" s="126"/>
      <c r="G788" s="126"/>
      <c r="H788" s="126"/>
      <c r="I788" s="126"/>
      <c r="J788" s="126"/>
      <c r="K788" s="126"/>
      <c r="L788" s="126"/>
      <c r="M788" s="126"/>
      <c r="N788" s="126"/>
      <c r="O788" s="126"/>
      <c r="P788" s="126"/>
      <c r="Q788" s="126"/>
      <c r="R788" s="126"/>
      <c r="S788" s="126"/>
      <c r="T788" s="126"/>
      <c r="U788" s="126"/>
      <c r="V788" s="126"/>
      <c r="W788" s="126"/>
      <c r="X788" s="126"/>
      <c r="Y788" s="126"/>
      <c r="Z788" s="126"/>
    </row>
    <row r="789" spans="1:26" ht="18" customHeight="1">
      <c r="A789" s="104"/>
      <c r="B789" s="126"/>
      <c r="C789" s="126"/>
      <c r="D789" s="126"/>
      <c r="E789" s="126"/>
      <c r="F789" s="126"/>
      <c r="G789" s="126"/>
      <c r="H789" s="126"/>
      <c r="I789" s="126"/>
      <c r="J789" s="126"/>
      <c r="K789" s="126"/>
      <c r="L789" s="126"/>
      <c r="M789" s="126"/>
      <c r="N789" s="126"/>
      <c r="O789" s="126"/>
      <c r="P789" s="126"/>
      <c r="Q789" s="126"/>
      <c r="R789" s="126"/>
      <c r="S789" s="126"/>
      <c r="T789" s="126"/>
      <c r="U789" s="126"/>
      <c r="V789" s="126"/>
      <c r="W789" s="126"/>
      <c r="X789" s="126"/>
      <c r="Y789" s="126"/>
      <c r="Z789" s="126"/>
    </row>
    <row r="790" spans="1:26" ht="18" customHeight="1">
      <c r="A790" s="104"/>
      <c r="B790" s="126"/>
      <c r="C790" s="126"/>
      <c r="D790" s="126"/>
      <c r="E790" s="126"/>
      <c r="F790" s="126"/>
      <c r="G790" s="126"/>
      <c r="H790" s="126"/>
      <c r="I790" s="126"/>
      <c r="J790" s="126"/>
      <c r="K790" s="126"/>
      <c r="L790" s="126"/>
      <c r="M790" s="126"/>
      <c r="N790" s="126"/>
      <c r="O790" s="126"/>
      <c r="P790" s="126"/>
      <c r="Q790" s="126"/>
      <c r="R790" s="126"/>
      <c r="S790" s="126"/>
      <c r="T790" s="126"/>
      <c r="U790" s="126"/>
      <c r="V790" s="126"/>
      <c r="W790" s="126"/>
      <c r="X790" s="126"/>
      <c r="Y790" s="126"/>
      <c r="Z790" s="126"/>
    </row>
    <row r="791" spans="1:26" ht="18" customHeight="1">
      <c r="A791" s="104"/>
      <c r="B791" s="126"/>
      <c r="C791" s="126"/>
      <c r="D791" s="126"/>
      <c r="E791" s="126"/>
      <c r="F791" s="126"/>
      <c r="G791" s="126"/>
      <c r="H791" s="126"/>
      <c r="I791" s="126"/>
      <c r="J791" s="126"/>
      <c r="K791" s="126"/>
      <c r="L791" s="126"/>
      <c r="M791" s="126"/>
      <c r="N791" s="126"/>
      <c r="O791" s="126"/>
      <c r="P791" s="126"/>
      <c r="Q791" s="126"/>
      <c r="R791" s="126"/>
      <c r="S791" s="126"/>
      <c r="T791" s="126"/>
      <c r="U791" s="126"/>
      <c r="V791" s="126"/>
      <c r="W791" s="126"/>
      <c r="X791" s="126"/>
      <c r="Y791" s="126"/>
      <c r="Z791" s="126"/>
    </row>
    <row r="792" spans="1:26" ht="18" customHeight="1">
      <c r="A792" s="104"/>
      <c r="B792" s="126"/>
      <c r="C792" s="126"/>
      <c r="D792" s="126"/>
      <c r="E792" s="126"/>
      <c r="F792" s="126"/>
      <c r="G792" s="126"/>
      <c r="H792" s="126"/>
      <c r="I792" s="126"/>
      <c r="J792" s="126"/>
      <c r="K792" s="126"/>
      <c r="L792" s="126"/>
      <c r="M792" s="126"/>
      <c r="N792" s="126"/>
      <c r="O792" s="126"/>
      <c r="P792" s="126"/>
      <c r="Q792" s="126"/>
      <c r="R792" s="126"/>
      <c r="S792" s="126"/>
      <c r="T792" s="126"/>
      <c r="U792" s="126"/>
      <c r="V792" s="126"/>
      <c r="W792" s="126"/>
      <c r="X792" s="126"/>
      <c r="Y792" s="126"/>
      <c r="Z792" s="126"/>
    </row>
    <row r="793" spans="1:26" ht="18" customHeight="1">
      <c r="A793" s="104"/>
      <c r="B793" s="126"/>
      <c r="C793" s="126"/>
      <c r="D793" s="126"/>
      <c r="E793" s="126"/>
      <c r="F793" s="126"/>
      <c r="G793" s="126"/>
      <c r="H793" s="126"/>
      <c r="I793" s="126"/>
      <c r="J793" s="126"/>
      <c r="K793" s="126"/>
      <c r="L793" s="126"/>
      <c r="M793" s="126"/>
      <c r="N793" s="126"/>
      <c r="O793" s="126"/>
      <c r="P793" s="126"/>
      <c r="Q793" s="126"/>
      <c r="R793" s="126"/>
      <c r="S793" s="126"/>
      <c r="T793" s="126"/>
      <c r="U793" s="126"/>
      <c r="V793" s="126"/>
      <c r="W793" s="126"/>
      <c r="X793" s="126"/>
      <c r="Y793" s="126"/>
      <c r="Z793" s="126"/>
    </row>
    <row r="794" spans="1:26" ht="18" customHeight="1">
      <c r="A794" s="104"/>
      <c r="B794" s="126"/>
      <c r="C794" s="126"/>
      <c r="D794" s="126"/>
      <c r="E794" s="126"/>
      <c r="F794" s="126"/>
      <c r="G794" s="126"/>
      <c r="H794" s="126"/>
      <c r="I794" s="126"/>
      <c r="J794" s="126"/>
      <c r="K794" s="126"/>
      <c r="L794" s="126"/>
      <c r="M794" s="126"/>
      <c r="N794" s="126"/>
      <c r="O794" s="126"/>
      <c r="P794" s="126"/>
      <c r="Q794" s="126"/>
      <c r="R794" s="126"/>
      <c r="S794" s="126"/>
      <c r="T794" s="126"/>
      <c r="U794" s="126"/>
      <c r="V794" s="126"/>
      <c r="W794" s="126"/>
      <c r="X794" s="126"/>
      <c r="Y794" s="126"/>
      <c r="Z794" s="126"/>
    </row>
    <row r="795" spans="1:26" ht="18" customHeight="1">
      <c r="A795" s="104"/>
      <c r="B795" s="126"/>
      <c r="C795" s="126"/>
      <c r="D795" s="126"/>
      <c r="E795" s="126"/>
      <c r="F795" s="126"/>
      <c r="G795" s="126"/>
      <c r="H795" s="126"/>
      <c r="I795" s="126"/>
      <c r="J795" s="126"/>
      <c r="K795" s="126"/>
      <c r="L795" s="126"/>
      <c r="M795" s="126"/>
      <c r="N795" s="126"/>
      <c r="O795" s="126"/>
      <c r="P795" s="126"/>
      <c r="Q795" s="126"/>
      <c r="R795" s="126"/>
      <c r="S795" s="126"/>
      <c r="T795" s="126"/>
      <c r="U795" s="126"/>
      <c r="V795" s="126"/>
      <c r="W795" s="126"/>
      <c r="X795" s="126"/>
      <c r="Y795" s="126"/>
      <c r="Z795" s="126"/>
    </row>
    <row r="796" spans="1:26" ht="18" customHeight="1">
      <c r="A796" s="104"/>
      <c r="B796" s="126"/>
      <c r="C796" s="126"/>
      <c r="D796" s="126"/>
      <c r="E796" s="126"/>
      <c r="F796" s="126"/>
      <c r="G796" s="126"/>
      <c r="H796" s="126"/>
      <c r="I796" s="126"/>
      <c r="J796" s="126"/>
      <c r="K796" s="126"/>
      <c r="L796" s="126"/>
      <c r="M796" s="126"/>
      <c r="N796" s="126"/>
      <c r="O796" s="126"/>
      <c r="P796" s="126"/>
      <c r="Q796" s="126"/>
      <c r="R796" s="126"/>
      <c r="S796" s="126"/>
      <c r="T796" s="126"/>
      <c r="U796" s="126"/>
      <c r="V796" s="126"/>
      <c r="W796" s="126"/>
      <c r="X796" s="126"/>
      <c r="Y796" s="126"/>
      <c r="Z796" s="126"/>
    </row>
    <row r="797" spans="1:26" ht="18" customHeight="1">
      <c r="A797" s="104"/>
      <c r="B797" s="126"/>
      <c r="C797" s="126"/>
      <c r="D797" s="126"/>
      <c r="E797" s="126"/>
      <c r="F797" s="126"/>
      <c r="G797" s="126"/>
      <c r="H797" s="126"/>
      <c r="I797" s="126"/>
      <c r="J797" s="126"/>
      <c r="K797" s="126"/>
      <c r="L797" s="126"/>
      <c r="M797" s="126"/>
      <c r="N797" s="126"/>
      <c r="O797" s="126"/>
      <c r="P797" s="126"/>
      <c r="Q797" s="126"/>
      <c r="R797" s="126"/>
      <c r="S797" s="126"/>
      <c r="T797" s="126"/>
      <c r="U797" s="126"/>
      <c r="V797" s="126"/>
      <c r="W797" s="126"/>
      <c r="X797" s="126"/>
      <c r="Y797" s="126"/>
      <c r="Z797" s="126"/>
    </row>
    <row r="798" spans="1:26" ht="18" customHeight="1">
      <c r="A798" s="104"/>
      <c r="B798" s="126"/>
      <c r="C798" s="126"/>
      <c r="D798" s="126"/>
      <c r="E798" s="126"/>
      <c r="F798" s="126"/>
      <c r="G798" s="126"/>
      <c r="H798" s="126"/>
      <c r="I798" s="126"/>
      <c r="J798" s="126"/>
      <c r="K798" s="126"/>
      <c r="L798" s="126"/>
      <c r="M798" s="126"/>
      <c r="N798" s="126"/>
      <c r="O798" s="126"/>
      <c r="P798" s="126"/>
      <c r="Q798" s="126"/>
      <c r="R798" s="126"/>
      <c r="S798" s="126"/>
      <c r="T798" s="126"/>
      <c r="U798" s="126"/>
      <c r="V798" s="126"/>
      <c r="W798" s="126"/>
      <c r="X798" s="126"/>
      <c r="Y798" s="126"/>
      <c r="Z798" s="126"/>
    </row>
    <row r="799" spans="1:26" ht="18" customHeight="1">
      <c r="A799" s="104"/>
      <c r="B799" s="126"/>
      <c r="C799" s="126"/>
      <c r="D799" s="126"/>
      <c r="E799" s="126"/>
      <c r="F799" s="126"/>
      <c r="G799" s="126"/>
      <c r="H799" s="126"/>
      <c r="I799" s="126"/>
      <c r="J799" s="126"/>
      <c r="K799" s="126"/>
      <c r="L799" s="126"/>
      <c r="M799" s="126"/>
      <c r="N799" s="126"/>
      <c r="O799" s="126"/>
      <c r="P799" s="126"/>
      <c r="Q799" s="126"/>
      <c r="R799" s="126"/>
      <c r="S799" s="126"/>
      <c r="T799" s="126"/>
      <c r="U799" s="126"/>
      <c r="V799" s="126"/>
      <c r="W799" s="126"/>
      <c r="X799" s="126"/>
      <c r="Y799" s="126"/>
      <c r="Z799" s="126"/>
    </row>
    <row r="800" spans="1:26" ht="18" customHeight="1">
      <c r="A800" s="104"/>
      <c r="B800" s="126"/>
      <c r="C800" s="126"/>
      <c r="D800" s="126"/>
      <c r="E800" s="126"/>
      <c r="F800" s="126"/>
      <c r="G800" s="126"/>
      <c r="H800" s="126"/>
      <c r="I800" s="126"/>
      <c r="J800" s="126"/>
      <c r="K800" s="126"/>
      <c r="L800" s="126"/>
      <c r="M800" s="126"/>
      <c r="N800" s="126"/>
      <c r="O800" s="126"/>
      <c r="P800" s="126"/>
      <c r="Q800" s="126"/>
      <c r="R800" s="126"/>
      <c r="S800" s="126"/>
      <c r="T800" s="126"/>
      <c r="U800" s="126"/>
      <c r="V800" s="126"/>
      <c r="W800" s="126"/>
      <c r="X800" s="126"/>
      <c r="Y800" s="126"/>
      <c r="Z800" s="126"/>
    </row>
    <row r="801" spans="1:26" ht="18" customHeight="1">
      <c r="A801" s="104"/>
      <c r="B801" s="126"/>
      <c r="C801" s="126"/>
      <c r="D801" s="126"/>
      <c r="E801" s="126"/>
      <c r="F801" s="126"/>
      <c r="G801" s="126"/>
      <c r="H801" s="126"/>
      <c r="I801" s="126"/>
      <c r="J801" s="126"/>
      <c r="K801" s="126"/>
      <c r="L801" s="126"/>
      <c r="M801" s="126"/>
      <c r="N801" s="126"/>
      <c r="O801" s="126"/>
      <c r="P801" s="126"/>
      <c r="Q801" s="126"/>
      <c r="R801" s="126"/>
      <c r="S801" s="126"/>
      <c r="T801" s="126"/>
      <c r="U801" s="126"/>
      <c r="V801" s="126"/>
      <c r="W801" s="126"/>
      <c r="X801" s="126"/>
      <c r="Y801" s="126"/>
      <c r="Z801" s="126"/>
    </row>
    <row r="802" spans="1:26" ht="18" customHeight="1">
      <c r="A802" s="104"/>
      <c r="B802" s="126"/>
      <c r="C802" s="126"/>
      <c r="D802" s="126"/>
      <c r="E802" s="126"/>
      <c r="F802" s="126"/>
      <c r="G802" s="126"/>
      <c r="H802" s="126"/>
      <c r="I802" s="126"/>
      <c r="J802" s="126"/>
      <c r="K802" s="126"/>
      <c r="L802" s="126"/>
      <c r="M802" s="126"/>
      <c r="N802" s="126"/>
      <c r="O802" s="126"/>
      <c r="P802" s="126"/>
      <c r="Q802" s="126"/>
      <c r="R802" s="126"/>
      <c r="S802" s="126"/>
      <c r="T802" s="126"/>
      <c r="U802" s="126"/>
      <c r="V802" s="126"/>
      <c r="W802" s="126"/>
      <c r="X802" s="126"/>
      <c r="Y802" s="126"/>
      <c r="Z802" s="126"/>
    </row>
    <row r="803" spans="1:26" ht="18" customHeight="1">
      <c r="A803" s="104"/>
      <c r="B803" s="126"/>
      <c r="C803" s="126"/>
      <c r="D803" s="126"/>
      <c r="E803" s="126"/>
      <c r="F803" s="126"/>
      <c r="G803" s="126"/>
      <c r="H803" s="126"/>
      <c r="I803" s="126"/>
      <c r="J803" s="126"/>
      <c r="K803" s="126"/>
      <c r="L803" s="126"/>
      <c r="M803" s="126"/>
      <c r="N803" s="126"/>
      <c r="O803" s="126"/>
      <c r="P803" s="126"/>
      <c r="Q803" s="126"/>
      <c r="R803" s="126"/>
      <c r="S803" s="126"/>
      <c r="T803" s="126"/>
      <c r="U803" s="126"/>
      <c r="V803" s="126"/>
      <c r="W803" s="126"/>
      <c r="X803" s="126"/>
      <c r="Y803" s="126"/>
      <c r="Z803" s="126"/>
    </row>
    <row r="804" spans="1:26" ht="18" customHeight="1">
      <c r="A804" s="104"/>
      <c r="B804" s="126"/>
      <c r="C804" s="126"/>
      <c r="D804" s="126"/>
      <c r="E804" s="126"/>
      <c r="F804" s="126"/>
      <c r="G804" s="126"/>
      <c r="H804" s="126"/>
      <c r="I804" s="126"/>
      <c r="J804" s="126"/>
      <c r="K804" s="126"/>
      <c r="L804" s="126"/>
      <c r="M804" s="126"/>
      <c r="N804" s="126"/>
      <c r="O804" s="126"/>
      <c r="P804" s="126"/>
      <c r="Q804" s="126"/>
      <c r="R804" s="126"/>
      <c r="S804" s="126"/>
      <c r="T804" s="126"/>
      <c r="U804" s="126"/>
      <c r="V804" s="126"/>
      <c r="W804" s="126"/>
      <c r="X804" s="126"/>
      <c r="Y804" s="126"/>
      <c r="Z804" s="126"/>
    </row>
    <row r="805" spans="1:26" ht="18" customHeight="1">
      <c r="A805" s="104"/>
      <c r="B805" s="126"/>
      <c r="C805" s="126"/>
      <c r="D805" s="126"/>
      <c r="E805" s="126"/>
      <c r="F805" s="126"/>
      <c r="G805" s="126"/>
      <c r="H805" s="126"/>
      <c r="I805" s="126"/>
      <c r="J805" s="126"/>
      <c r="K805" s="126"/>
      <c r="L805" s="126"/>
      <c r="M805" s="126"/>
      <c r="N805" s="126"/>
      <c r="O805" s="126"/>
      <c r="P805" s="126"/>
      <c r="Q805" s="126"/>
      <c r="R805" s="126"/>
      <c r="S805" s="126"/>
      <c r="T805" s="126"/>
      <c r="U805" s="126"/>
      <c r="V805" s="126"/>
      <c r="W805" s="126"/>
      <c r="X805" s="126"/>
      <c r="Y805" s="126"/>
      <c r="Z805" s="126"/>
    </row>
    <row r="806" spans="1:26" ht="18" customHeight="1">
      <c r="A806" s="104"/>
      <c r="B806" s="126"/>
      <c r="C806" s="126"/>
      <c r="D806" s="126"/>
      <c r="E806" s="126"/>
      <c r="F806" s="126"/>
      <c r="G806" s="126"/>
      <c r="H806" s="126"/>
      <c r="I806" s="126"/>
      <c r="J806" s="126"/>
      <c r="K806" s="126"/>
      <c r="L806" s="126"/>
      <c r="M806" s="126"/>
      <c r="N806" s="126"/>
      <c r="O806" s="126"/>
      <c r="P806" s="126"/>
      <c r="Q806" s="126"/>
      <c r="R806" s="126"/>
      <c r="S806" s="126"/>
      <c r="T806" s="126"/>
      <c r="U806" s="126"/>
      <c r="V806" s="126"/>
      <c r="W806" s="126"/>
      <c r="X806" s="126"/>
      <c r="Y806" s="126"/>
      <c r="Z806" s="126"/>
    </row>
    <row r="807" spans="1:26" ht="18" customHeight="1">
      <c r="A807" s="104"/>
      <c r="B807" s="126"/>
      <c r="C807" s="126"/>
      <c r="D807" s="126"/>
      <c r="E807" s="126"/>
      <c r="F807" s="126"/>
      <c r="G807" s="126"/>
      <c r="H807" s="126"/>
      <c r="I807" s="126"/>
      <c r="J807" s="126"/>
      <c r="K807" s="126"/>
      <c r="L807" s="126"/>
      <c r="M807" s="126"/>
      <c r="N807" s="126"/>
      <c r="O807" s="126"/>
      <c r="P807" s="126"/>
      <c r="Q807" s="126"/>
      <c r="R807" s="126"/>
      <c r="S807" s="126"/>
      <c r="T807" s="126"/>
      <c r="U807" s="126"/>
      <c r="V807" s="126"/>
      <c r="W807" s="126"/>
      <c r="X807" s="126"/>
      <c r="Y807" s="126"/>
      <c r="Z807" s="126"/>
    </row>
    <row r="808" spans="1:26" ht="18" customHeight="1">
      <c r="A808" s="104"/>
      <c r="B808" s="126"/>
      <c r="C808" s="126"/>
      <c r="D808" s="126"/>
      <c r="E808" s="126"/>
      <c r="F808" s="126"/>
      <c r="G808" s="126"/>
      <c r="H808" s="126"/>
      <c r="I808" s="126"/>
      <c r="J808" s="126"/>
      <c r="K808" s="126"/>
      <c r="L808" s="126"/>
      <c r="M808" s="126"/>
      <c r="N808" s="126"/>
      <c r="O808" s="126"/>
      <c r="P808" s="126"/>
      <c r="Q808" s="126"/>
      <c r="R808" s="126"/>
      <c r="S808" s="126"/>
      <c r="T808" s="126"/>
      <c r="U808" s="126"/>
      <c r="V808" s="126"/>
      <c r="W808" s="126"/>
      <c r="X808" s="126"/>
      <c r="Y808" s="126"/>
      <c r="Z808" s="126"/>
    </row>
    <row r="809" spans="1:26" ht="18" customHeight="1">
      <c r="A809" s="104"/>
      <c r="B809" s="126"/>
      <c r="C809" s="126"/>
      <c r="D809" s="126"/>
      <c r="E809" s="126"/>
      <c r="F809" s="126"/>
      <c r="G809" s="126"/>
      <c r="H809" s="126"/>
      <c r="I809" s="126"/>
      <c r="J809" s="126"/>
      <c r="K809" s="126"/>
      <c r="L809" s="126"/>
      <c r="M809" s="126"/>
      <c r="N809" s="126"/>
      <c r="O809" s="126"/>
      <c r="P809" s="126"/>
      <c r="Q809" s="126"/>
      <c r="R809" s="126"/>
      <c r="S809" s="126"/>
      <c r="T809" s="126"/>
      <c r="U809" s="126"/>
      <c r="V809" s="126"/>
      <c r="W809" s="126"/>
      <c r="X809" s="126"/>
      <c r="Y809" s="126"/>
      <c r="Z809" s="126"/>
    </row>
    <row r="810" spans="1:26" ht="18" customHeight="1">
      <c r="A810" s="104"/>
      <c r="B810" s="126"/>
      <c r="C810" s="126"/>
      <c r="D810" s="126"/>
      <c r="E810" s="126"/>
      <c r="F810" s="126"/>
      <c r="G810" s="126"/>
      <c r="H810" s="126"/>
      <c r="I810" s="126"/>
      <c r="J810" s="126"/>
      <c r="K810" s="126"/>
      <c r="L810" s="126"/>
      <c r="M810" s="126"/>
      <c r="N810" s="126"/>
      <c r="O810" s="126"/>
      <c r="P810" s="126"/>
      <c r="Q810" s="126"/>
      <c r="R810" s="126"/>
      <c r="S810" s="126"/>
      <c r="T810" s="126"/>
      <c r="U810" s="126"/>
      <c r="V810" s="126"/>
      <c r="W810" s="126"/>
      <c r="X810" s="126"/>
      <c r="Y810" s="126"/>
      <c r="Z810" s="126"/>
    </row>
    <row r="811" spans="1:26" ht="18" customHeight="1">
      <c r="A811" s="104"/>
      <c r="B811" s="126"/>
      <c r="C811" s="126"/>
      <c r="D811" s="126"/>
      <c r="E811" s="126"/>
      <c r="F811" s="126"/>
      <c r="G811" s="126"/>
      <c r="H811" s="126"/>
      <c r="I811" s="126"/>
      <c r="J811" s="126"/>
      <c r="K811" s="126"/>
      <c r="L811" s="126"/>
      <c r="M811" s="126"/>
      <c r="N811" s="126"/>
      <c r="O811" s="126"/>
      <c r="P811" s="126"/>
      <c r="Q811" s="126"/>
      <c r="R811" s="126"/>
      <c r="S811" s="126"/>
      <c r="T811" s="126"/>
      <c r="U811" s="126"/>
      <c r="V811" s="126"/>
      <c r="W811" s="126"/>
      <c r="X811" s="126"/>
      <c r="Y811" s="126"/>
      <c r="Z811" s="126"/>
    </row>
    <row r="812" spans="1:26" ht="18" customHeight="1">
      <c r="A812" s="104"/>
      <c r="B812" s="126"/>
      <c r="C812" s="126"/>
      <c r="D812" s="126"/>
      <c r="E812" s="126"/>
      <c r="F812" s="126"/>
      <c r="G812" s="126"/>
      <c r="H812" s="126"/>
      <c r="I812" s="126"/>
      <c r="J812" s="126"/>
      <c r="K812" s="126"/>
      <c r="L812" s="126"/>
      <c r="M812" s="126"/>
      <c r="N812" s="126"/>
      <c r="O812" s="126"/>
      <c r="P812" s="126"/>
      <c r="Q812" s="126"/>
      <c r="R812" s="126"/>
      <c r="S812" s="126"/>
      <c r="T812" s="126"/>
      <c r="U812" s="126"/>
      <c r="V812" s="126"/>
      <c r="W812" s="126"/>
      <c r="X812" s="126"/>
      <c r="Y812" s="126"/>
      <c r="Z812" s="126"/>
    </row>
    <row r="813" spans="1:26" ht="18" customHeight="1">
      <c r="A813" s="104"/>
      <c r="B813" s="126"/>
      <c r="C813" s="126"/>
      <c r="D813" s="126"/>
      <c r="E813" s="126"/>
      <c r="F813" s="126"/>
      <c r="G813" s="126"/>
      <c r="H813" s="126"/>
      <c r="I813" s="126"/>
      <c r="J813" s="126"/>
      <c r="K813" s="126"/>
      <c r="L813" s="126"/>
      <c r="M813" s="126"/>
      <c r="N813" s="126"/>
      <c r="O813" s="126"/>
      <c r="P813" s="126"/>
      <c r="Q813" s="126"/>
      <c r="R813" s="126"/>
      <c r="S813" s="126"/>
      <c r="T813" s="126"/>
      <c r="U813" s="126"/>
      <c r="V813" s="126"/>
      <c r="W813" s="126"/>
      <c r="X813" s="126"/>
      <c r="Y813" s="126"/>
      <c r="Z813" s="126"/>
    </row>
    <row r="814" spans="1:26" ht="18" customHeight="1">
      <c r="A814" s="104"/>
      <c r="B814" s="126"/>
      <c r="C814" s="126"/>
      <c r="D814" s="126"/>
      <c r="E814" s="126"/>
      <c r="F814" s="126"/>
      <c r="G814" s="126"/>
      <c r="H814" s="126"/>
      <c r="I814" s="126"/>
      <c r="J814" s="126"/>
      <c r="K814" s="126"/>
      <c r="L814" s="126"/>
      <c r="M814" s="126"/>
      <c r="N814" s="126"/>
      <c r="O814" s="126"/>
      <c r="P814" s="126"/>
      <c r="Q814" s="126"/>
      <c r="R814" s="126"/>
      <c r="S814" s="126"/>
      <c r="T814" s="126"/>
      <c r="U814" s="126"/>
      <c r="V814" s="126"/>
      <c r="W814" s="126"/>
      <c r="X814" s="126"/>
      <c r="Y814" s="126"/>
      <c r="Z814" s="126"/>
    </row>
    <row r="815" spans="1:26" ht="18" customHeight="1">
      <c r="A815" s="104"/>
      <c r="B815" s="126"/>
      <c r="C815" s="126"/>
      <c r="D815" s="126"/>
      <c r="E815" s="126"/>
      <c r="F815" s="126"/>
      <c r="G815" s="126"/>
      <c r="H815" s="126"/>
      <c r="I815" s="126"/>
      <c r="J815" s="126"/>
      <c r="K815" s="126"/>
      <c r="L815" s="126"/>
      <c r="M815" s="126"/>
      <c r="N815" s="126"/>
      <c r="O815" s="126"/>
      <c r="P815" s="126"/>
      <c r="Q815" s="126"/>
      <c r="R815" s="126"/>
      <c r="S815" s="126"/>
      <c r="T815" s="126"/>
      <c r="U815" s="126"/>
      <c r="V815" s="126"/>
      <c r="W815" s="126"/>
      <c r="X815" s="126"/>
      <c r="Y815" s="126"/>
      <c r="Z815" s="126"/>
    </row>
    <row r="816" spans="1:26" ht="18" customHeight="1">
      <c r="A816" s="104"/>
      <c r="B816" s="126"/>
      <c r="C816" s="126"/>
      <c r="D816" s="126"/>
      <c r="E816" s="126"/>
      <c r="F816" s="126"/>
      <c r="G816" s="126"/>
      <c r="H816" s="126"/>
      <c r="I816" s="126"/>
      <c r="J816" s="126"/>
      <c r="K816" s="126"/>
      <c r="L816" s="126"/>
      <c r="M816" s="126"/>
      <c r="N816" s="126"/>
      <c r="O816" s="126"/>
      <c r="P816" s="126"/>
      <c r="Q816" s="126"/>
      <c r="R816" s="126"/>
      <c r="S816" s="126"/>
      <c r="T816" s="126"/>
      <c r="U816" s="126"/>
      <c r="V816" s="126"/>
      <c r="W816" s="126"/>
      <c r="X816" s="126"/>
      <c r="Y816" s="126"/>
      <c r="Z816" s="126"/>
    </row>
    <row r="817" spans="1:26" ht="18" customHeight="1">
      <c r="A817" s="104"/>
      <c r="B817" s="126"/>
      <c r="C817" s="126"/>
      <c r="D817" s="126"/>
      <c r="E817" s="126"/>
      <c r="F817" s="126"/>
      <c r="G817" s="126"/>
      <c r="H817" s="126"/>
      <c r="I817" s="126"/>
      <c r="J817" s="126"/>
      <c r="K817" s="126"/>
      <c r="L817" s="126"/>
      <c r="M817" s="126"/>
      <c r="N817" s="126"/>
      <c r="O817" s="126"/>
      <c r="P817" s="126"/>
      <c r="Q817" s="126"/>
      <c r="R817" s="126"/>
      <c r="S817" s="126"/>
      <c r="T817" s="126"/>
      <c r="U817" s="126"/>
      <c r="V817" s="126"/>
      <c r="W817" s="126"/>
      <c r="X817" s="126"/>
      <c r="Y817" s="126"/>
      <c r="Z817" s="126"/>
    </row>
    <row r="818" spans="1:26" ht="18" customHeight="1">
      <c r="A818" s="104"/>
      <c r="B818" s="126"/>
      <c r="C818" s="126"/>
      <c r="D818" s="126"/>
      <c r="E818" s="126"/>
      <c r="F818" s="126"/>
      <c r="G818" s="126"/>
      <c r="H818" s="126"/>
      <c r="I818" s="126"/>
      <c r="J818" s="126"/>
      <c r="K818" s="126"/>
      <c r="L818" s="126"/>
      <c r="M818" s="126"/>
      <c r="N818" s="126"/>
      <c r="O818" s="126"/>
      <c r="P818" s="126"/>
      <c r="Q818" s="126"/>
      <c r="R818" s="126"/>
      <c r="S818" s="126"/>
      <c r="T818" s="126"/>
      <c r="U818" s="126"/>
      <c r="V818" s="126"/>
      <c r="W818" s="126"/>
      <c r="X818" s="126"/>
      <c r="Y818" s="126"/>
      <c r="Z818" s="126"/>
    </row>
    <row r="819" spans="1:26" ht="18" customHeight="1">
      <c r="A819" s="104"/>
      <c r="B819" s="126"/>
      <c r="C819" s="126"/>
      <c r="D819" s="126"/>
      <c r="E819" s="126"/>
      <c r="F819" s="126"/>
      <c r="G819" s="126"/>
      <c r="H819" s="126"/>
      <c r="I819" s="126"/>
      <c r="J819" s="126"/>
      <c r="K819" s="126"/>
      <c r="L819" s="126"/>
      <c r="M819" s="126"/>
      <c r="N819" s="126"/>
      <c r="O819" s="126"/>
      <c r="P819" s="126"/>
      <c r="Q819" s="126"/>
      <c r="R819" s="126"/>
      <c r="S819" s="126"/>
      <c r="T819" s="126"/>
      <c r="U819" s="126"/>
      <c r="V819" s="126"/>
      <c r="W819" s="126"/>
      <c r="X819" s="126"/>
      <c r="Y819" s="126"/>
      <c r="Z819" s="126"/>
    </row>
    <row r="820" spans="1:26" ht="18" customHeight="1">
      <c r="A820" s="104"/>
      <c r="B820" s="126"/>
      <c r="C820" s="126"/>
      <c r="D820" s="126"/>
      <c r="E820" s="126"/>
      <c r="F820" s="126"/>
      <c r="G820" s="126"/>
      <c r="H820" s="126"/>
      <c r="I820" s="126"/>
      <c r="J820" s="126"/>
      <c r="K820" s="126"/>
      <c r="L820" s="126"/>
      <c r="M820" s="126"/>
      <c r="N820" s="126"/>
      <c r="O820" s="126"/>
      <c r="P820" s="126"/>
      <c r="Q820" s="126"/>
      <c r="R820" s="126"/>
      <c r="S820" s="126"/>
      <c r="T820" s="126"/>
      <c r="U820" s="126"/>
      <c r="V820" s="126"/>
      <c r="W820" s="126"/>
      <c r="X820" s="126"/>
      <c r="Y820" s="126"/>
      <c r="Z820" s="126"/>
    </row>
    <row r="821" spans="1:26" ht="18" customHeight="1">
      <c r="A821" s="104"/>
      <c r="B821" s="126"/>
      <c r="C821" s="126"/>
      <c r="D821" s="126"/>
      <c r="E821" s="126"/>
      <c r="F821" s="126"/>
      <c r="G821" s="126"/>
      <c r="H821" s="126"/>
      <c r="I821" s="126"/>
      <c r="J821" s="126"/>
      <c r="K821" s="126"/>
      <c r="L821" s="126"/>
      <c r="M821" s="126"/>
      <c r="N821" s="126"/>
      <c r="O821" s="126"/>
      <c r="P821" s="126"/>
      <c r="Q821" s="126"/>
      <c r="R821" s="126"/>
      <c r="S821" s="126"/>
      <c r="T821" s="126"/>
      <c r="U821" s="126"/>
      <c r="V821" s="126"/>
      <c r="W821" s="126"/>
      <c r="X821" s="126"/>
      <c r="Y821" s="126"/>
      <c r="Z821" s="126"/>
    </row>
    <row r="822" spans="1:26" ht="18" customHeight="1">
      <c r="A822" s="104"/>
      <c r="B822" s="126"/>
      <c r="C822" s="126"/>
      <c r="D822" s="126"/>
      <c r="E822" s="126"/>
      <c r="F822" s="126"/>
      <c r="G822" s="126"/>
      <c r="H822" s="126"/>
      <c r="I822" s="126"/>
      <c r="J822" s="126"/>
      <c r="K822" s="126"/>
      <c r="L822" s="126"/>
      <c r="M822" s="126"/>
      <c r="N822" s="126"/>
      <c r="O822" s="126"/>
      <c r="P822" s="126"/>
      <c r="Q822" s="126"/>
      <c r="R822" s="126"/>
      <c r="S822" s="126"/>
      <c r="T822" s="126"/>
      <c r="U822" s="126"/>
      <c r="V822" s="126"/>
      <c r="W822" s="126"/>
      <c r="X822" s="126"/>
      <c r="Y822" s="126"/>
      <c r="Z822" s="126"/>
    </row>
    <row r="823" spans="1:26" ht="18" customHeight="1">
      <c r="A823" s="104"/>
      <c r="B823" s="126"/>
      <c r="C823" s="126"/>
      <c r="D823" s="126"/>
      <c r="E823" s="126"/>
      <c r="F823" s="126"/>
      <c r="G823" s="126"/>
      <c r="H823" s="126"/>
      <c r="I823" s="126"/>
      <c r="J823" s="126"/>
      <c r="K823" s="126"/>
      <c r="L823" s="126"/>
      <c r="M823" s="126"/>
      <c r="N823" s="126"/>
      <c r="O823" s="126"/>
      <c r="P823" s="126"/>
      <c r="Q823" s="126"/>
      <c r="R823" s="126"/>
      <c r="S823" s="126"/>
      <c r="T823" s="126"/>
      <c r="U823" s="126"/>
      <c r="V823" s="126"/>
      <c r="W823" s="126"/>
      <c r="X823" s="126"/>
      <c r="Y823" s="126"/>
      <c r="Z823" s="126"/>
    </row>
    <row r="824" spans="1:26" ht="18" customHeight="1">
      <c r="A824" s="104"/>
      <c r="B824" s="126"/>
      <c r="C824" s="126"/>
      <c r="D824" s="126"/>
      <c r="E824" s="126"/>
      <c r="F824" s="126"/>
      <c r="G824" s="126"/>
      <c r="H824" s="126"/>
      <c r="I824" s="126"/>
      <c r="J824" s="126"/>
      <c r="K824" s="126"/>
      <c r="L824" s="126"/>
      <c r="M824" s="126"/>
      <c r="N824" s="126"/>
      <c r="O824" s="126"/>
      <c r="P824" s="126"/>
      <c r="Q824" s="126"/>
      <c r="R824" s="126"/>
      <c r="S824" s="126"/>
      <c r="T824" s="126"/>
      <c r="U824" s="126"/>
      <c r="V824" s="126"/>
      <c r="W824" s="126"/>
      <c r="X824" s="126"/>
      <c r="Y824" s="126"/>
      <c r="Z824" s="126"/>
    </row>
    <row r="825" spans="1:26" ht="18" customHeight="1">
      <c r="A825" s="104"/>
      <c r="B825" s="126"/>
      <c r="C825" s="126"/>
      <c r="D825" s="126"/>
      <c r="E825" s="126"/>
      <c r="F825" s="126"/>
      <c r="G825" s="126"/>
      <c r="H825" s="126"/>
      <c r="I825" s="126"/>
      <c r="J825" s="126"/>
      <c r="K825" s="126"/>
      <c r="L825" s="126"/>
      <c r="M825" s="126"/>
      <c r="N825" s="126"/>
      <c r="O825" s="126"/>
      <c r="P825" s="126"/>
      <c r="Q825" s="126"/>
      <c r="R825" s="126"/>
      <c r="S825" s="126"/>
      <c r="T825" s="126"/>
      <c r="U825" s="126"/>
      <c r="V825" s="126"/>
      <c r="W825" s="126"/>
      <c r="X825" s="126"/>
      <c r="Y825" s="126"/>
      <c r="Z825" s="126"/>
    </row>
    <row r="826" spans="1:26" ht="18" customHeight="1">
      <c r="A826" s="104"/>
      <c r="B826" s="126"/>
      <c r="C826" s="126"/>
      <c r="D826" s="126"/>
      <c r="E826" s="126"/>
      <c r="F826" s="126"/>
      <c r="G826" s="126"/>
      <c r="H826" s="126"/>
      <c r="I826" s="126"/>
      <c r="J826" s="126"/>
      <c r="K826" s="126"/>
      <c r="L826" s="126"/>
      <c r="M826" s="126"/>
      <c r="N826" s="126"/>
      <c r="O826" s="126"/>
      <c r="P826" s="126"/>
      <c r="Q826" s="126"/>
      <c r="R826" s="126"/>
      <c r="S826" s="126"/>
      <c r="T826" s="126"/>
      <c r="U826" s="126"/>
      <c r="V826" s="126"/>
      <c r="W826" s="126"/>
      <c r="X826" s="126"/>
      <c r="Y826" s="126"/>
      <c r="Z826" s="126"/>
    </row>
    <row r="827" spans="1:26" ht="18" customHeight="1">
      <c r="A827" s="104"/>
      <c r="B827" s="126"/>
      <c r="C827" s="126"/>
      <c r="D827" s="126"/>
      <c r="E827" s="126"/>
      <c r="F827" s="126"/>
      <c r="G827" s="126"/>
      <c r="H827" s="126"/>
      <c r="I827" s="126"/>
      <c r="J827" s="126"/>
      <c r="K827" s="126"/>
      <c r="L827" s="126"/>
      <c r="M827" s="126"/>
      <c r="N827" s="126"/>
      <c r="O827" s="126"/>
      <c r="P827" s="126"/>
      <c r="Q827" s="126"/>
      <c r="R827" s="126"/>
      <c r="S827" s="126"/>
      <c r="T827" s="126"/>
      <c r="U827" s="126"/>
      <c r="V827" s="126"/>
      <c r="W827" s="126"/>
      <c r="X827" s="126"/>
      <c r="Y827" s="126"/>
      <c r="Z827" s="126"/>
    </row>
    <row r="828" spans="1:26" ht="18" customHeight="1">
      <c r="A828" s="104"/>
      <c r="B828" s="126"/>
      <c r="C828" s="126"/>
      <c r="D828" s="126"/>
      <c r="E828" s="126"/>
      <c r="F828" s="126"/>
      <c r="G828" s="126"/>
      <c r="H828" s="126"/>
      <c r="I828" s="126"/>
      <c r="J828" s="126"/>
      <c r="K828" s="126"/>
      <c r="L828" s="126"/>
      <c r="M828" s="126"/>
      <c r="N828" s="126"/>
      <c r="O828" s="126"/>
      <c r="P828" s="126"/>
      <c r="Q828" s="126"/>
      <c r="R828" s="126"/>
      <c r="S828" s="126"/>
      <c r="T828" s="126"/>
      <c r="U828" s="126"/>
      <c r="V828" s="126"/>
      <c r="W828" s="126"/>
      <c r="X828" s="126"/>
      <c r="Y828" s="126"/>
      <c r="Z828" s="126"/>
    </row>
    <row r="829" spans="1:26" ht="18" customHeight="1">
      <c r="A829" s="104"/>
      <c r="B829" s="126"/>
      <c r="C829" s="126"/>
      <c r="D829" s="126"/>
      <c r="E829" s="126"/>
      <c r="F829" s="126"/>
      <c r="G829" s="126"/>
      <c r="H829" s="126"/>
      <c r="I829" s="126"/>
      <c r="J829" s="126"/>
      <c r="K829" s="126"/>
      <c r="L829" s="126"/>
      <c r="M829" s="126"/>
      <c r="N829" s="126"/>
      <c r="O829" s="126"/>
      <c r="P829" s="126"/>
      <c r="Q829" s="126"/>
      <c r="R829" s="126"/>
      <c r="S829" s="126"/>
      <c r="T829" s="126"/>
      <c r="U829" s="126"/>
      <c r="V829" s="126"/>
      <c r="W829" s="126"/>
      <c r="X829" s="126"/>
      <c r="Y829" s="126"/>
      <c r="Z829" s="126"/>
    </row>
    <row r="830" spans="1:26" ht="18" customHeight="1">
      <c r="A830" s="104"/>
      <c r="B830" s="126"/>
      <c r="C830" s="126"/>
      <c r="D830" s="126"/>
      <c r="E830" s="126"/>
      <c r="F830" s="126"/>
      <c r="G830" s="126"/>
      <c r="H830" s="126"/>
      <c r="I830" s="126"/>
      <c r="J830" s="126"/>
      <c r="K830" s="126"/>
      <c r="L830" s="126"/>
      <c r="M830" s="126"/>
      <c r="N830" s="126"/>
      <c r="O830" s="126"/>
      <c r="P830" s="126"/>
      <c r="Q830" s="126"/>
      <c r="R830" s="126"/>
      <c r="S830" s="126"/>
      <c r="T830" s="126"/>
      <c r="U830" s="126"/>
      <c r="V830" s="126"/>
      <c r="W830" s="126"/>
      <c r="X830" s="126"/>
      <c r="Y830" s="126"/>
      <c r="Z830" s="126"/>
    </row>
    <row r="831" spans="1:26" ht="18" customHeight="1">
      <c r="A831" s="104"/>
      <c r="B831" s="126"/>
      <c r="C831" s="126"/>
      <c r="D831" s="126"/>
      <c r="E831" s="126"/>
      <c r="F831" s="126"/>
      <c r="G831" s="126"/>
      <c r="H831" s="126"/>
      <c r="I831" s="126"/>
      <c r="J831" s="126"/>
      <c r="K831" s="126"/>
      <c r="L831" s="126"/>
      <c r="M831" s="126"/>
      <c r="N831" s="126"/>
      <c r="O831" s="126"/>
      <c r="P831" s="126"/>
      <c r="Q831" s="126"/>
      <c r="R831" s="126"/>
      <c r="S831" s="126"/>
      <c r="T831" s="126"/>
      <c r="U831" s="126"/>
      <c r="V831" s="126"/>
      <c r="W831" s="126"/>
      <c r="X831" s="126"/>
      <c r="Y831" s="126"/>
      <c r="Z831" s="126"/>
    </row>
    <row r="832" spans="1:26" ht="18" customHeight="1">
      <c r="A832" s="104"/>
      <c r="B832" s="126"/>
      <c r="C832" s="126"/>
      <c r="D832" s="126"/>
      <c r="E832" s="126"/>
      <c r="F832" s="126"/>
      <c r="G832" s="126"/>
      <c r="H832" s="126"/>
      <c r="I832" s="126"/>
      <c r="J832" s="126"/>
      <c r="K832" s="126"/>
      <c r="L832" s="126"/>
      <c r="M832" s="126"/>
      <c r="N832" s="126"/>
      <c r="O832" s="126"/>
      <c r="P832" s="126"/>
      <c r="Q832" s="126"/>
      <c r="R832" s="126"/>
      <c r="S832" s="126"/>
      <c r="T832" s="126"/>
      <c r="U832" s="126"/>
      <c r="V832" s="126"/>
      <c r="W832" s="126"/>
      <c r="X832" s="126"/>
      <c r="Y832" s="126"/>
      <c r="Z832" s="126"/>
    </row>
    <row r="833" spans="1:26" ht="18" customHeight="1">
      <c r="A833" s="104"/>
      <c r="B833" s="126"/>
      <c r="C833" s="126"/>
      <c r="D833" s="126"/>
      <c r="E833" s="126"/>
      <c r="F833" s="126"/>
      <c r="G833" s="126"/>
      <c r="H833" s="126"/>
      <c r="I833" s="126"/>
      <c r="J833" s="126"/>
      <c r="K833" s="126"/>
      <c r="L833" s="126"/>
      <c r="M833" s="126"/>
      <c r="N833" s="126"/>
      <c r="O833" s="126"/>
      <c r="P833" s="126"/>
      <c r="Q833" s="126"/>
      <c r="R833" s="126"/>
      <c r="S833" s="126"/>
      <c r="T833" s="126"/>
      <c r="U833" s="126"/>
      <c r="V833" s="126"/>
      <c r="W833" s="126"/>
      <c r="X833" s="126"/>
      <c r="Y833" s="126"/>
      <c r="Z833" s="126"/>
    </row>
    <row r="834" spans="1:26" ht="18" customHeight="1">
      <c r="A834" s="104"/>
      <c r="B834" s="126"/>
      <c r="C834" s="126"/>
      <c r="D834" s="126"/>
      <c r="E834" s="126"/>
      <c r="F834" s="126"/>
      <c r="G834" s="126"/>
      <c r="H834" s="126"/>
      <c r="I834" s="126"/>
      <c r="J834" s="126"/>
      <c r="K834" s="126"/>
      <c r="L834" s="126"/>
      <c r="M834" s="126"/>
      <c r="N834" s="126"/>
      <c r="O834" s="126"/>
      <c r="P834" s="126"/>
      <c r="Q834" s="126"/>
      <c r="R834" s="126"/>
      <c r="S834" s="126"/>
      <c r="T834" s="126"/>
      <c r="U834" s="126"/>
      <c r="V834" s="126"/>
      <c r="W834" s="126"/>
      <c r="X834" s="126"/>
      <c r="Y834" s="126"/>
      <c r="Z834" s="126"/>
    </row>
    <row r="835" spans="1:26" ht="18" customHeight="1">
      <c r="A835" s="104"/>
      <c r="B835" s="126"/>
      <c r="C835" s="126"/>
      <c r="D835" s="126"/>
      <c r="E835" s="126"/>
      <c r="F835" s="126"/>
      <c r="G835" s="126"/>
      <c r="H835" s="126"/>
      <c r="I835" s="126"/>
      <c r="J835" s="126"/>
      <c r="K835" s="126"/>
      <c r="L835" s="126"/>
      <c r="M835" s="126"/>
      <c r="N835" s="126"/>
      <c r="O835" s="126"/>
      <c r="P835" s="126"/>
      <c r="Q835" s="126"/>
      <c r="R835" s="126"/>
      <c r="S835" s="126"/>
      <c r="T835" s="126"/>
      <c r="U835" s="126"/>
      <c r="V835" s="126"/>
      <c r="W835" s="126"/>
      <c r="X835" s="126"/>
      <c r="Y835" s="126"/>
      <c r="Z835" s="126"/>
    </row>
    <row r="836" spans="1:26" ht="18" customHeight="1">
      <c r="A836" s="104"/>
      <c r="B836" s="126"/>
      <c r="C836" s="126"/>
      <c r="D836" s="126"/>
      <c r="E836" s="126"/>
      <c r="F836" s="126"/>
      <c r="G836" s="126"/>
      <c r="H836" s="126"/>
      <c r="I836" s="126"/>
      <c r="J836" s="126"/>
      <c r="K836" s="126"/>
      <c r="L836" s="126"/>
      <c r="M836" s="126"/>
      <c r="N836" s="126"/>
      <c r="O836" s="126"/>
      <c r="P836" s="126"/>
      <c r="Q836" s="126"/>
      <c r="R836" s="126"/>
      <c r="S836" s="126"/>
      <c r="T836" s="126"/>
      <c r="U836" s="126"/>
      <c r="V836" s="126"/>
      <c r="W836" s="126"/>
      <c r="X836" s="126"/>
      <c r="Y836" s="126"/>
      <c r="Z836" s="126"/>
    </row>
    <row r="837" spans="1:26" ht="18" customHeight="1">
      <c r="A837" s="104"/>
      <c r="B837" s="126"/>
      <c r="C837" s="126"/>
      <c r="D837" s="126"/>
      <c r="E837" s="126"/>
      <c r="F837" s="126"/>
      <c r="G837" s="126"/>
      <c r="H837" s="126"/>
      <c r="I837" s="126"/>
      <c r="J837" s="126"/>
      <c r="K837" s="126"/>
      <c r="L837" s="126"/>
      <c r="M837" s="126"/>
      <c r="N837" s="126"/>
      <c r="O837" s="126"/>
      <c r="P837" s="126"/>
      <c r="Q837" s="126"/>
      <c r="R837" s="126"/>
      <c r="S837" s="126"/>
      <c r="T837" s="126"/>
      <c r="U837" s="126"/>
      <c r="V837" s="126"/>
      <c r="W837" s="126"/>
      <c r="X837" s="126"/>
      <c r="Y837" s="126"/>
      <c r="Z837" s="126"/>
    </row>
    <row r="838" spans="1:26" ht="18" customHeight="1">
      <c r="A838" s="104"/>
      <c r="B838" s="126"/>
      <c r="C838" s="126"/>
      <c r="D838" s="126"/>
      <c r="E838" s="126"/>
      <c r="F838" s="126"/>
      <c r="G838" s="126"/>
      <c r="H838" s="126"/>
      <c r="I838" s="126"/>
      <c r="J838" s="126"/>
      <c r="K838" s="126"/>
      <c r="L838" s="126"/>
      <c r="M838" s="126"/>
      <c r="N838" s="126"/>
      <c r="O838" s="126"/>
      <c r="P838" s="126"/>
      <c r="Q838" s="126"/>
      <c r="R838" s="126"/>
      <c r="S838" s="126"/>
      <c r="T838" s="126"/>
      <c r="U838" s="126"/>
      <c r="V838" s="126"/>
      <c r="W838" s="126"/>
      <c r="X838" s="126"/>
      <c r="Y838" s="126"/>
      <c r="Z838" s="126"/>
    </row>
    <row r="839" spans="1:26" ht="18" customHeight="1">
      <c r="A839" s="104"/>
      <c r="B839" s="126"/>
      <c r="C839" s="126"/>
      <c r="D839" s="126"/>
      <c r="E839" s="126"/>
      <c r="F839" s="126"/>
      <c r="G839" s="126"/>
      <c r="H839" s="126"/>
      <c r="I839" s="126"/>
      <c r="J839" s="126"/>
      <c r="K839" s="126"/>
      <c r="L839" s="126"/>
      <c r="M839" s="126"/>
      <c r="N839" s="126"/>
      <c r="O839" s="126"/>
      <c r="P839" s="126"/>
      <c r="Q839" s="126"/>
      <c r="R839" s="126"/>
      <c r="S839" s="126"/>
      <c r="T839" s="126"/>
      <c r="U839" s="126"/>
      <c r="V839" s="126"/>
      <c r="W839" s="126"/>
      <c r="X839" s="126"/>
      <c r="Y839" s="126"/>
      <c r="Z839" s="126"/>
    </row>
    <row r="840" spans="1:26" ht="18" customHeight="1">
      <c r="A840" s="104"/>
      <c r="B840" s="126"/>
      <c r="C840" s="126"/>
      <c r="D840" s="126"/>
      <c r="E840" s="126"/>
      <c r="F840" s="126"/>
      <c r="G840" s="126"/>
      <c r="H840" s="126"/>
      <c r="I840" s="126"/>
      <c r="J840" s="126"/>
      <c r="K840" s="126"/>
      <c r="L840" s="126"/>
      <c r="M840" s="126"/>
      <c r="N840" s="126"/>
      <c r="O840" s="126"/>
      <c r="P840" s="126"/>
      <c r="Q840" s="126"/>
      <c r="R840" s="126"/>
      <c r="S840" s="126"/>
      <c r="T840" s="126"/>
      <c r="U840" s="126"/>
      <c r="V840" s="126"/>
      <c r="W840" s="126"/>
      <c r="X840" s="126"/>
      <c r="Y840" s="126"/>
      <c r="Z840" s="126"/>
    </row>
    <row r="841" spans="1:26" ht="18" customHeight="1">
      <c r="A841" s="104"/>
      <c r="B841" s="126"/>
      <c r="C841" s="126"/>
      <c r="D841" s="126"/>
      <c r="E841" s="126"/>
      <c r="F841" s="126"/>
      <c r="G841" s="126"/>
      <c r="H841" s="126"/>
      <c r="I841" s="126"/>
      <c r="J841" s="126"/>
      <c r="K841" s="126"/>
      <c r="L841" s="126"/>
      <c r="M841" s="126"/>
      <c r="N841" s="126"/>
      <c r="O841" s="126"/>
      <c r="P841" s="126"/>
      <c r="Q841" s="126"/>
      <c r="R841" s="126"/>
      <c r="S841" s="126"/>
      <c r="T841" s="126"/>
      <c r="U841" s="126"/>
      <c r="V841" s="126"/>
      <c r="W841" s="126"/>
      <c r="X841" s="126"/>
      <c r="Y841" s="126"/>
      <c r="Z841" s="126"/>
    </row>
    <row r="842" spans="1:26" ht="18" customHeight="1">
      <c r="A842" s="104"/>
      <c r="B842" s="126"/>
      <c r="C842" s="126"/>
      <c r="D842" s="126"/>
      <c r="E842" s="126"/>
      <c r="F842" s="126"/>
      <c r="G842" s="126"/>
      <c r="H842" s="126"/>
      <c r="I842" s="126"/>
      <c r="J842" s="126"/>
      <c r="K842" s="126"/>
      <c r="L842" s="126"/>
      <c r="M842" s="126"/>
      <c r="N842" s="126"/>
      <c r="O842" s="126"/>
      <c r="P842" s="126"/>
      <c r="Q842" s="126"/>
      <c r="R842" s="126"/>
      <c r="S842" s="126"/>
      <c r="T842" s="126"/>
      <c r="U842" s="126"/>
      <c r="V842" s="126"/>
      <c r="W842" s="126"/>
      <c r="X842" s="126"/>
      <c r="Y842" s="126"/>
      <c r="Z842" s="126"/>
    </row>
    <row r="843" spans="1:26" ht="18" customHeight="1">
      <c r="A843" s="104"/>
      <c r="B843" s="126"/>
      <c r="C843" s="126"/>
      <c r="D843" s="126"/>
      <c r="E843" s="126"/>
      <c r="F843" s="126"/>
      <c r="G843" s="126"/>
      <c r="H843" s="126"/>
      <c r="I843" s="126"/>
      <c r="J843" s="126"/>
      <c r="K843" s="126"/>
      <c r="L843" s="126"/>
      <c r="M843" s="126"/>
      <c r="N843" s="126"/>
      <c r="O843" s="126"/>
      <c r="P843" s="126"/>
      <c r="Q843" s="126"/>
      <c r="R843" s="126"/>
      <c r="S843" s="126"/>
      <c r="T843" s="126"/>
      <c r="U843" s="126"/>
      <c r="V843" s="126"/>
      <c r="W843" s="126"/>
      <c r="X843" s="126"/>
      <c r="Y843" s="126"/>
      <c r="Z843" s="126"/>
    </row>
    <row r="844" spans="1:26" ht="18" customHeight="1">
      <c r="A844" s="104"/>
      <c r="B844" s="126"/>
      <c r="C844" s="126"/>
      <c r="D844" s="126"/>
      <c r="E844" s="126"/>
      <c r="F844" s="126"/>
      <c r="G844" s="126"/>
      <c r="H844" s="126"/>
      <c r="I844" s="126"/>
      <c r="J844" s="126"/>
      <c r="K844" s="126"/>
      <c r="L844" s="126"/>
      <c r="M844" s="126"/>
      <c r="N844" s="126"/>
      <c r="O844" s="126"/>
      <c r="P844" s="126"/>
      <c r="Q844" s="126"/>
      <c r="R844" s="126"/>
      <c r="S844" s="126"/>
      <c r="T844" s="126"/>
      <c r="U844" s="126"/>
      <c r="V844" s="126"/>
      <c r="W844" s="126"/>
      <c r="X844" s="126"/>
      <c r="Y844" s="126"/>
      <c r="Z844" s="126"/>
    </row>
    <row r="845" spans="1:26" ht="18" customHeight="1">
      <c r="A845" s="104"/>
      <c r="B845" s="126"/>
      <c r="C845" s="126"/>
      <c r="D845" s="126"/>
      <c r="E845" s="126"/>
      <c r="F845" s="126"/>
      <c r="G845" s="126"/>
      <c r="H845" s="126"/>
      <c r="I845" s="126"/>
      <c r="J845" s="126"/>
      <c r="K845" s="126"/>
      <c r="L845" s="126"/>
      <c r="M845" s="126"/>
      <c r="N845" s="126"/>
      <c r="O845" s="126"/>
      <c r="P845" s="126"/>
      <c r="Q845" s="126"/>
      <c r="R845" s="126"/>
      <c r="S845" s="126"/>
      <c r="T845" s="126"/>
      <c r="U845" s="126"/>
      <c r="V845" s="126"/>
      <c r="W845" s="126"/>
      <c r="X845" s="126"/>
      <c r="Y845" s="126"/>
      <c r="Z845" s="126"/>
    </row>
    <row r="846" spans="1:26" ht="18" customHeight="1">
      <c r="A846" s="104"/>
      <c r="B846" s="126"/>
      <c r="C846" s="126"/>
      <c r="D846" s="126"/>
      <c r="E846" s="126"/>
      <c r="F846" s="126"/>
      <c r="G846" s="126"/>
      <c r="H846" s="126"/>
      <c r="I846" s="126"/>
      <c r="J846" s="126"/>
      <c r="K846" s="126"/>
      <c r="L846" s="126"/>
      <c r="M846" s="126"/>
      <c r="N846" s="126"/>
      <c r="O846" s="126"/>
      <c r="P846" s="126"/>
      <c r="Q846" s="126"/>
      <c r="R846" s="126"/>
      <c r="S846" s="126"/>
      <c r="T846" s="126"/>
      <c r="U846" s="126"/>
      <c r="V846" s="126"/>
      <c r="W846" s="126"/>
      <c r="X846" s="126"/>
      <c r="Y846" s="126"/>
      <c r="Z846" s="126"/>
    </row>
    <row r="847" spans="1:26" ht="18" customHeight="1">
      <c r="A847" s="104"/>
      <c r="B847" s="126"/>
      <c r="C847" s="126"/>
      <c r="D847" s="126"/>
      <c r="E847" s="126"/>
      <c r="F847" s="126"/>
      <c r="G847" s="126"/>
      <c r="H847" s="126"/>
      <c r="I847" s="126"/>
      <c r="J847" s="126"/>
      <c r="K847" s="126"/>
      <c r="L847" s="126"/>
      <c r="M847" s="126"/>
      <c r="N847" s="126"/>
      <c r="O847" s="126"/>
      <c r="P847" s="126"/>
      <c r="Q847" s="126"/>
      <c r="R847" s="126"/>
      <c r="S847" s="126"/>
      <c r="T847" s="126"/>
      <c r="U847" s="126"/>
      <c r="V847" s="126"/>
      <c r="W847" s="126"/>
      <c r="X847" s="126"/>
      <c r="Y847" s="126"/>
      <c r="Z847" s="126"/>
    </row>
    <row r="848" spans="1:26" ht="18" customHeight="1">
      <c r="A848" s="104"/>
      <c r="B848" s="126"/>
      <c r="C848" s="126"/>
      <c r="D848" s="126"/>
      <c r="E848" s="126"/>
      <c r="F848" s="126"/>
      <c r="G848" s="126"/>
      <c r="H848" s="126"/>
      <c r="I848" s="126"/>
      <c r="J848" s="126"/>
      <c r="K848" s="126"/>
      <c r="L848" s="126"/>
      <c r="M848" s="126"/>
      <c r="N848" s="126"/>
      <c r="O848" s="126"/>
      <c r="P848" s="126"/>
      <c r="Q848" s="126"/>
      <c r="R848" s="126"/>
      <c r="S848" s="126"/>
      <c r="T848" s="126"/>
      <c r="U848" s="126"/>
      <c r="V848" s="126"/>
      <c r="W848" s="126"/>
      <c r="X848" s="126"/>
      <c r="Y848" s="126"/>
      <c r="Z848" s="126"/>
    </row>
    <row r="849" spans="1:26" ht="18" customHeight="1">
      <c r="A849" s="104"/>
      <c r="B849" s="126"/>
      <c r="C849" s="126"/>
      <c r="D849" s="126"/>
      <c r="E849" s="126"/>
      <c r="F849" s="126"/>
      <c r="G849" s="126"/>
      <c r="H849" s="126"/>
      <c r="I849" s="126"/>
      <c r="J849" s="126"/>
      <c r="K849" s="126"/>
      <c r="L849" s="126"/>
      <c r="M849" s="126"/>
      <c r="N849" s="126"/>
      <c r="O849" s="126"/>
      <c r="P849" s="126"/>
      <c r="Q849" s="126"/>
      <c r="R849" s="126"/>
      <c r="S849" s="126"/>
      <c r="T849" s="126"/>
      <c r="U849" s="126"/>
      <c r="V849" s="126"/>
      <c r="W849" s="126"/>
      <c r="X849" s="126"/>
      <c r="Y849" s="126"/>
      <c r="Z849" s="126"/>
    </row>
    <row r="850" spans="1:26" ht="18" customHeight="1">
      <c r="A850" s="104"/>
      <c r="B850" s="126"/>
      <c r="C850" s="126"/>
      <c r="D850" s="126"/>
      <c r="E850" s="126"/>
      <c r="F850" s="126"/>
      <c r="G850" s="126"/>
      <c r="H850" s="126"/>
      <c r="I850" s="126"/>
      <c r="J850" s="126"/>
      <c r="K850" s="126"/>
      <c r="L850" s="126"/>
      <c r="M850" s="126"/>
      <c r="N850" s="126"/>
      <c r="O850" s="126"/>
      <c r="P850" s="126"/>
      <c r="Q850" s="126"/>
      <c r="R850" s="126"/>
      <c r="S850" s="126"/>
      <c r="T850" s="126"/>
      <c r="U850" s="126"/>
      <c r="V850" s="126"/>
      <c r="W850" s="126"/>
      <c r="X850" s="126"/>
      <c r="Y850" s="126"/>
      <c r="Z850" s="126"/>
    </row>
    <row r="851" spans="1:26" ht="18" customHeight="1">
      <c r="A851" s="104"/>
      <c r="B851" s="126"/>
      <c r="C851" s="126"/>
      <c r="D851" s="126"/>
      <c r="E851" s="126"/>
      <c r="F851" s="126"/>
      <c r="G851" s="126"/>
      <c r="H851" s="126"/>
      <c r="I851" s="126"/>
      <c r="J851" s="126"/>
      <c r="K851" s="126"/>
      <c r="L851" s="126"/>
      <c r="M851" s="126"/>
      <c r="N851" s="126"/>
      <c r="O851" s="126"/>
      <c r="P851" s="126"/>
      <c r="Q851" s="126"/>
      <c r="R851" s="126"/>
      <c r="S851" s="126"/>
      <c r="T851" s="126"/>
      <c r="U851" s="126"/>
      <c r="V851" s="126"/>
      <c r="W851" s="126"/>
      <c r="X851" s="126"/>
      <c r="Y851" s="126"/>
      <c r="Z851" s="126"/>
    </row>
    <row r="852" spans="1:26" ht="18" customHeight="1">
      <c r="A852" s="104"/>
      <c r="B852" s="126"/>
      <c r="C852" s="126"/>
      <c r="D852" s="126"/>
      <c r="E852" s="126"/>
      <c r="F852" s="126"/>
      <c r="G852" s="126"/>
      <c r="H852" s="126"/>
      <c r="I852" s="126"/>
      <c r="J852" s="126"/>
      <c r="K852" s="126"/>
      <c r="L852" s="126"/>
      <c r="M852" s="126"/>
      <c r="N852" s="126"/>
      <c r="O852" s="126"/>
      <c r="P852" s="126"/>
      <c r="Q852" s="126"/>
      <c r="R852" s="126"/>
      <c r="S852" s="126"/>
      <c r="T852" s="126"/>
      <c r="U852" s="126"/>
      <c r="V852" s="126"/>
      <c r="W852" s="126"/>
      <c r="X852" s="126"/>
      <c r="Y852" s="126"/>
      <c r="Z852" s="126"/>
    </row>
    <row r="853" spans="1:26" ht="18" customHeight="1">
      <c r="A853" s="104"/>
      <c r="B853" s="126"/>
      <c r="C853" s="126"/>
      <c r="D853" s="126"/>
      <c r="E853" s="126"/>
      <c r="F853" s="126"/>
      <c r="G853" s="126"/>
      <c r="H853" s="126"/>
      <c r="I853" s="126"/>
      <c r="J853" s="126"/>
      <c r="K853" s="126"/>
      <c r="L853" s="126"/>
      <c r="M853" s="126"/>
      <c r="N853" s="126"/>
      <c r="O853" s="126"/>
      <c r="P853" s="126"/>
      <c r="Q853" s="126"/>
      <c r="R853" s="126"/>
      <c r="S853" s="126"/>
      <c r="T853" s="126"/>
      <c r="U853" s="126"/>
      <c r="V853" s="126"/>
      <c r="W853" s="126"/>
      <c r="X853" s="126"/>
      <c r="Y853" s="126"/>
      <c r="Z853" s="126"/>
    </row>
    <row r="854" spans="1:26" ht="18" customHeight="1">
      <c r="A854" s="104"/>
      <c r="B854" s="126"/>
      <c r="C854" s="126"/>
      <c r="D854" s="126"/>
      <c r="E854" s="126"/>
      <c r="F854" s="126"/>
      <c r="G854" s="126"/>
      <c r="H854" s="126"/>
      <c r="I854" s="126"/>
      <c r="J854" s="126"/>
      <c r="K854" s="126"/>
      <c r="L854" s="126"/>
      <c r="M854" s="126"/>
      <c r="N854" s="126"/>
      <c r="O854" s="126"/>
      <c r="P854" s="126"/>
      <c r="Q854" s="126"/>
      <c r="R854" s="126"/>
      <c r="S854" s="126"/>
      <c r="T854" s="126"/>
      <c r="U854" s="126"/>
      <c r="V854" s="126"/>
      <c r="W854" s="126"/>
      <c r="X854" s="126"/>
      <c r="Y854" s="126"/>
      <c r="Z854" s="126"/>
    </row>
    <row r="855" spans="1:26" ht="18" customHeight="1">
      <c r="A855" s="104"/>
      <c r="B855" s="126"/>
      <c r="C855" s="126"/>
      <c r="D855" s="126"/>
      <c r="E855" s="126"/>
      <c r="F855" s="126"/>
      <c r="G855" s="126"/>
      <c r="H855" s="126"/>
      <c r="I855" s="126"/>
      <c r="J855" s="126"/>
      <c r="K855" s="126"/>
      <c r="L855" s="126"/>
      <c r="M855" s="126"/>
      <c r="N855" s="126"/>
      <c r="O855" s="126"/>
      <c r="P855" s="126"/>
      <c r="Q855" s="126"/>
      <c r="R855" s="126"/>
      <c r="S855" s="126"/>
      <c r="T855" s="126"/>
      <c r="U855" s="126"/>
      <c r="V855" s="126"/>
      <c r="W855" s="126"/>
      <c r="X855" s="126"/>
      <c r="Y855" s="126"/>
      <c r="Z855" s="126"/>
    </row>
    <row r="856" spans="1:26" ht="18" customHeight="1">
      <c r="A856" s="104"/>
      <c r="B856" s="126"/>
      <c r="C856" s="126"/>
      <c r="D856" s="126"/>
      <c r="E856" s="126"/>
      <c r="F856" s="126"/>
      <c r="G856" s="126"/>
      <c r="H856" s="126"/>
      <c r="I856" s="126"/>
      <c r="J856" s="126"/>
      <c r="K856" s="126"/>
      <c r="L856" s="126"/>
      <c r="M856" s="126"/>
      <c r="N856" s="126"/>
      <c r="O856" s="126"/>
      <c r="P856" s="126"/>
      <c r="Q856" s="126"/>
      <c r="R856" s="126"/>
      <c r="S856" s="126"/>
      <c r="T856" s="126"/>
      <c r="U856" s="126"/>
      <c r="V856" s="126"/>
      <c r="W856" s="126"/>
      <c r="X856" s="126"/>
      <c r="Y856" s="126"/>
      <c r="Z856" s="126"/>
    </row>
    <row r="857" spans="1:26" ht="18" customHeight="1">
      <c r="A857" s="104"/>
      <c r="B857" s="126"/>
      <c r="C857" s="126"/>
      <c r="D857" s="126"/>
      <c r="E857" s="126"/>
      <c r="F857" s="126"/>
      <c r="G857" s="126"/>
      <c r="H857" s="126"/>
      <c r="I857" s="126"/>
      <c r="J857" s="126"/>
      <c r="K857" s="126"/>
      <c r="L857" s="126"/>
      <c r="M857" s="126"/>
      <c r="N857" s="126"/>
      <c r="O857" s="126"/>
      <c r="P857" s="126"/>
      <c r="Q857" s="126"/>
      <c r="R857" s="126"/>
      <c r="S857" s="126"/>
      <c r="T857" s="126"/>
      <c r="U857" s="126"/>
      <c r="V857" s="126"/>
      <c r="W857" s="126"/>
      <c r="X857" s="126"/>
      <c r="Y857" s="126"/>
      <c r="Z857" s="126"/>
    </row>
    <row r="858" spans="1:26" ht="18" customHeight="1">
      <c r="A858" s="104"/>
      <c r="B858" s="126"/>
      <c r="C858" s="126"/>
      <c r="D858" s="126"/>
      <c r="E858" s="126"/>
      <c r="F858" s="126"/>
      <c r="G858" s="126"/>
      <c r="H858" s="126"/>
      <c r="I858" s="126"/>
      <c r="J858" s="126"/>
      <c r="K858" s="126"/>
      <c r="L858" s="126"/>
      <c r="M858" s="126"/>
      <c r="N858" s="126"/>
      <c r="O858" s="126"/>
      <c r="P858" s="126"/>
      <c r="Q858" s="126"/>
      <c r="R858" s="126"/>
      <c r="S858" s="126"/>
      <c r="T858" s="126"/>
      <c r="U858" s="126"/>
      <c r="V858" s="126"/>
      <c r="W858" s="126"/>
      <c r="X858" s="126"/>
      <c r="Y858" s="126"/>
      <c r="Z858" s="126"/>
    </row>
    <row r="859" spans="1:26" ht="18" customHeight="1">
      <c r="A859" s="104"/>
      <c r="B859" s="126"/>
      <c r="C859" s="126"/>
      <c r="D859" s="126"/>
      <c r="E859" s="126"/>
      <c r="F859" s="126"/>
      <c r="G859" s="126"/>
      <c r="H859" s="126"/>
      <c r="I859" s="126"/>
      <c r="J859" s="126"/>
      <c r="K859" s="126"/>
      <c r="L859" s="126"/>
      <c r="M859" s="126"/>
      <c r="N859" s="126"/>
      <c r="O859" s="126"/>
      <c r="P859" s="126"/>
      <c r="Q859" s="126"/>
      <c r="R859" s="126"/>
      <c r="S859" s="126"/>
      <c r="T859" s="126"/>
      <c r="U859" s="126"/>
      <c r="V859" s="126"/>
      <c r="W859" s="126"/>
      <c r="X859" s="126"/>
      <c r="Y859" s="126"/>
      <c r="Z859" s="126"/>
    </row>
    <row r="860" spans="1:26" ht="18" customHeight="1">
      <c r="A860" s="104"/>
      <c r="B860" s="126"/>
      <c r="C860" s="126"/>
      <c r="D860" s="126"/>
      <c r="E860" s="126"/>
      <c r="F860" s="126"/>
      <c r="G860" s="126"/>
      <c r="H860" s="126"/>
      <c r="I860" s="126"/>
      <c r="J860" s="126"/>
      <c r="K860" s="126"/>
      <c r="L860" s="126"/>
      <c r="M860" s="126"/>
      <c r="N860" s="126"/>
      <c r="O860" s="126"/>
      <c r="P860" s="126"/>
      <c r="Q860" s="126"/>
      <c r="R860" s="126"/>
      <c r="S860" s="126"/>
      <c r="T860" s="126"/>
      <c r="U860" s="126"/>
      <c r="V860" s="126"/>
      <c r="W860" s="126"/>
      <c r="X860" s="126"/>
      <c r="Y860" s="126"/>
      <c r="Z860" s="126"/>
    </row>
    <row r="861" spans="1:26" ht="18" customHeight="1">
      <c r="A861" s="104"/>
      <c r="B861" s="126"/>
      <c r="C861" s="126"/>
      <c r="D861" s="126"/>
      <c r="E861" s="126"/>
      <c r="F861" s="126"/>
      <c r="G861" s="126"/>
      <c r="H861" s="126"/>
      <c r="I861" s="126"/>
      <c r="J861" s="126"/>
      <c r="K861" s="126"/>
      <c r="L861" s="126"/>
      <c r="M861" s="126"/>
      <c r="N861" s="126"/>
      <c r="O861" s="126"/>
      <c r="P861" s="126"/>
      <c r="Q861" s="126"/>
      <c r="R861" s="126"/>
      <c r="S861" s="126"/>
      <c r="T861" s="126"/>
      <c r="U861" s="126"/>
      <c r="V861" s="126"/>
      <c r="W861" s="126"/>
      <c r="X861" s="126"/>
      <c r="Y861" s="126"/>
      <c r="Z861" s="126"/>
    </row>
    <row r="862" spans="1:26" ht="18" customHeight="1">
      <c r="A862" s="104"/>
      <c r="B862" s="126"/>
      <c r="C862" s="126"/>
      <c r="D862" s="126"/>
      <c r="E862" s="126"/>
      <c r="F862" s="126"/>
      <c r="G862" s="126"/>
      <c r="H862" s="126"/>
      <c r="I862" s="126"/>
      <c r="J862" s="126"/>
      <c r="K862" s="126"/>
      <c r="L862" s="126"/>
      <c r="M862" s="126"/>
      <c r="N862" s="126"/>
      <c r="O862" s="126"/>
      <c r="P862" s="126"/>
      <c r="Q862" s="126"/>
      <c r="R862" s="126"/>
      <c r="S862" s="126"/>
      <c r="T862" s="126"/>
      <c r="U862" s="126"/>
      <c r="V862" s="126"/>
      <c r="W862" s="126"/>
      <c r="X862" s="126"/>
      <c r="Y862" s="126"/>
      <c r="Z862" s="126"/>
    </row>
    <row r="863" spans="1:26" ht="18" customHeight="1">
      <c r="A863" s="104"/>
      <c r="B863" s="126"/>
      <c r="C863" s="126"/>
      <c r="D863" s="126"/>
      <c r="E863" s="126"/>
      <c r="F863" s="126"/>
      <c r="G863" s="126"/>
      <c r="H863" s="126"/>
      <c r="I863" s="126"/>
      <c r="J863" s="126"/>
      <c r="K863" s="126"/>
      <c r="L863" s="126"/>
      <c r="M863" s="126"/>
      <c r="N863" s="126"/>
      <c r="O863" s="126"/>
      <c r="P863" s="126"/>
      <c r="Q863" s="126"/>
      <c r="R863" s="126"/>
      <c r="S863" s="126"/>
      <c r="T863" s="126"/>
      <c r="U863" s="126"/>
      <c r="V863" s="126"/>
      <c r="W863" s="126"/>
      <c r="X863" s="126"/>
      <c r="Y863" s="126"/>
      <c r="Z863" s="126"/>
    </row>
    <row r="864" spans="1:26" ht="18" customHeight="1">
      <c r="A864" s="104"/>
      <c r="B864" s="126"/>
      <c r="C864" s="126"/>
      <c r="D864" s="126"/>
      <c r="E864" s="126"/>
      <c r="F864" s="126"/>
      <c r="G864" s="126"/>
      <c r="H864" s="126"/>
      <c r="I864" s="126"/>
      <c r="J864" s="126"/>
      <c r="K864" s="126"/>
      <c r="L864" s="126"/>
      <c r="M864" s="126"/>
      <c r="N864" s="126"/>
      <c r="O864" s="126"/>
      <c r="P864" s="126"/>
      <c r="Q864" s="126"/>
      <c r="R864" s="126"/>
      <c r="S864" s="126"/>
      <c r="T864" s="126"/>
      <c r="U864" s="126"/>
      <c r="V864" s="126"/>
      <c r="W864" s="126"/>
      <c r="X864" s="126"/>
      <c r="Y864" s="126"/>
      <c r="Z864" s="126"/>
    </row>
    <row r="865" spans="1:26" ht="18" customHeight="1">
      <c r="A865" s="104"/>
      <c r="B865" s="126"/>
      <c r="C865" s="126"/>
      <c r="D865" s="126"/>
      <c r="E865" s="126"/>
      <c r="F865" s="126"/>
      <c r="G865" s="126"/>
      <c r="H865" s="126"/>
      <c r="I865" s="126"/>
      <c r="J865" s="126"/>
      <c r="K865" s="126"/>
      <c r="L865" s="126"/>
      <c r="M865" s="126"/>
      <c r="N865" s="126"/>
      <c r="O865" s="126"/>
      <c r="P865" s="126"/>
      <c r="Q865" s="126"/>
      <c r="R865" s="126"/>
      <c r="S865" s="126"/>
      <c r="T865" s="126"/>
      <c r="U865" s="126"/>
      <c r="V865" s="126"/>
      <c r="W865" s="126"/>
      <c r="X865" s="126"/>
      <c r="Y865" s="126"/>
      <c r="Z865" s="126"/>
    </row>
    <row r="866" spans="1:26" ht="18" customHeight="1">
      <c r="A866" s="104"/>
      <c r="B866" s="126"/>
      <c r="C866" s="126"/>
      <c r="D866" s="126"/>
      <c r="E866" s="126"/>
      <c r="F866" s="126"/>
      <c r="G866" s="126"/>
      <c r="H866" s="126"/>
      <c r="I866" s="126"/>
      <c r="J866" s="126"/>
      <c r="K866" s="126"/>
      <c r="L866" s="126"/>
      <c r="M866" s="126"/>
      <c r="N866" s="126"/>
      <c r="O866" s="126"/>
      <c r="P866" s="126"/>
      <c r="Q866" s="126"/>
      <c r="R866" s="126"/>
      <c r="S866" s="126"/>
      <c r="T866" s="126"/>
      <c r="U866" s="126"/>
      <c r="V866" s="126"/>
      <c r="W866" s="126"/>
      <c r="X866" s="126"/>
      <c r="Y866" s="126"/>
      <c r="Z866" s="126"/>
    </row>
    <row r="867" spans="1:26" ht="18" customHeight="1">
      <c r="A867" s="104"/>
      <c r="B867" s="126"/>
      <c r="C867" s="126"/>
      <c r="D867" s="126"/>
      <c r="E867" s="126"/>
      <c r="F867" s="126"/>
      <c r="G867" s="126"/>
      <c r="H867" s="126"/>
      <c r="I867" s="126"/>
      <c r="J867" s="126"/>
      <c r="K867" s="126"/>
      <c r="L867" s="126"/>
      <c r="M867" s="126"/>
      <c r="N867" s="126"/>
      <c r="O867" s="126"/>
      <c r="P867" s="126"/>
      <c r="Q867" s="126"/>
      <c r="R867" s="126"/>
      <c r="S867" s="126"/>
      <c r="T867" s="126"/>
      <c r="U867" s="126"/>
      <c r="V867" s="126"/>
      <c r="W867" s="126"/>
      <c r="X867" s="126"/>
      <c r="Y867" s="126"/>
      <c r="Z867" s="126"/>
    </row>
    <row r="868" spans="1:26" ht="18" customHeight="1">
      <c r="A868" s="104"/>
      <c r="B868" s="126"/>
      <c r="C868" s="126"/>
      <c r="D868" s="126"/>
      <c r="E868" s="126"/>
      <c r="F868" s="126"/>
      <c r="G868" s="126"/>
      <c r="H868" s="126"/>
      <c r="I868" s="126"/>
      <c r="J868" s="126"/>
      <c r="K868" s="126"/>
      <c r="L868" s="126"/>
      <c r="M868" s="126"/>
      <c r="N868" s="126"/>
      <c r="O868" s="126"/>
      <c r="P868" s="126"/>
      <c r="Q868" s="126"/>
      <c r="R868" s="126"/>
      <c r="S868" s="126"/>
      <c r="T868" s="126"/>
      <c r="U868" s="126"/>
      <c r="V868" s="126"/>
      <c r="W868" s="126"/>
      <c r="X868" s="126"/>
      <c r="Y868" s="126"/>
      <c r="Z868" s="126"/>
    </row>
    <row r="869" spans="1:26" ht="18" customHeight="1">
      <c r="A869" s="104"/>
      <c r="B869" s="126"/>
      <c r="C869" s="126"/>
      <c r="D869" s="126"/>
      <c r="E869" s="126"/>
      <c r="F869" s="126"/>
      <c r="G869" s="126"/>
      <c r="H869" s="126"/>
      <c r="I869" s="126"/>
      <c r="J869" s="126"/>
      <c r="K869" s="126"/>
      <c r="L869" s="126"/>
      <c r="M869" s="126"/>
      <c r="N869" s="126"/>
      <c r="O869" s="126"/>
      <c r="P869" s="126"/>
      <c r="Q869" s="126"/>
      <c r="R869" s="126"/>
      <c r="S869" s="126"/>
      <c r="T869" s="126"/>
      <c r="U869" s="126"/>
      <c r="V869" s="126"/>
      <c r="W869" s="126"/>
      <c r="X869" s="126"/>
      <c r="Y869" s="126"/>
      <c r="Z869" s="126"/>
    </row>
    <row r="870" spans="1:26" ht="18" customHeight="1">
      <c r="A870" s="104"/>
      <c r="B870" s="126"/>
      <c r="C870" s="126"/>
      <c r="D870" s="126"/>
      <c r="E870" s="126"/>
      <c r="F870" s="126"/>
      <c r="G870" s="126"/>
      <c r="H870" s="126"/>
      <c r="I870" s="126"/>
      <c r="J870" s="126"/>
      <c r="K870" s="126"/>
      <c r="L870" s="126"/>
      <c r="M870" s="126"/>
      <c r="N870" s="126"/>
      <c r="O870" s="126"/>
      <c r="P870" s="126"/>
      <c r="Q870" s="126"/>
      <c r="R870" s="126"/>
      <c r="S870" s="126"/>
      <c r="T870" s="126"/>
      <c r="U870" s="126"/>
      <c r="V870" s="126"/>
      <c r="W870" s="126"/>
      <c r="X870" s="126"/>
      <c r="Y870" s="126"/>
      <c r="Z870" s="126"/>
    </row>
    <row r="871" spans="1:26" ht="18" customHeight="1">
      <c r="A871" s="104"/>
      <c r="B871" s="126"/>
      <c r="C871" s="126"/>
      <c r="D871" s="126"/>
      <c r="E871" s="126"/>
      <c r="F871" s="126"/>
      <c r="G871" s="126"/>
      <c r="H871" s="126"/>
      <c r="I871" s="126"/>
      <c r="J871" s="126"/>
      <c r="K871" s="126"/>
      <c r="L871" s="126"/>
      <c r="M871" s="126"/>
      <c r="N871" s="126"/>
      <c r="O871" s="126"/>
      <c r="P871" s="126"/>
      <c r="Q871" s="126"/>
      <c r="R871" s="126"/>
      <c r="S871" s="126"/>
      <c r="T871" s="126"/>
      <c r="U871" s="126"/>
      <c r="V871" s="126"/>
      <c r="W871" s="126"/>
      <c r="X871" s="126"/>
      <c r="Y871" s="126"/>
      <c r="Z871" s="126"/>
    </row>
    <row r="872" spans="1:26" ht="18" customHeight="1">
      <c r="A872" s="104"/>
      <c r="B872" s="126"/>
      <c r="C872" s="126"/>
      <c r="D872" s="126"/>
      <c r="E872" s="126"/>
      <c r="F872" s="126"/>
      <c r="G872" s="126"/>
      <c r="H872" s="126"/>
      <c r="I872" s="126"/>
      <c r="J872" s="126"/>
      <c r="K872" s="126"/>
      <c r="L872" s="126"/>
      <c r="M872" s="126"/>
      <c r="N872" s="126"/>
      <c r="O872" s="126"/>
      <c r="P872" s="126"/>
      <c r="Q872" s="126"/>
      <c r="R872" s="126"/>
      <c r="S872" s="126"/>
      <c r="T872" s="126"/>
      <c r="U872" s="126"/>
      <c r="V872" s="126"/>
      <c r="W872" s="126"/>
      <c r="X872" s="126"/>
      <c r="Y872" s="126"/>
      <c r="Z872" s="126"/>
    </row>
    <row r="873" spans="1:26" ht="18" customHeight="1">
      <c r="A873" s="104"/>
      <c r="B873" s="126"/>
      <c r="C873" s="126"/>
      <c r="D873" s="126"/>
      <c r="E873" s="126"/>
      <c r="F873" s="126"/>
      <c r="G873" s="126"/>
      <c r="H873" s="126"/>
      <c r="I873" s="126"/>
      <c r="J873" s="126"/>
      <c r="K873" s="126"/>
      <c r="L873" s="126"/>
      <c r="M873" s="126"/>
      <c r="N873" s="126"/>
      <c r="O873" s="126"/>
      <c r="P873" s="126"/>
      <c r="Q873" s="126"/>
      <c r="R873" s="126"/>
      <c r="S873" s="126"/>
      <c r="T873" s="126"/>
      <c r="U873" s="126"/>
      <c r="V873" s="126"/>
      <c r="W873" s="126"/>
      <c r="X873" s="126"/>
      <c r="Y873" s="126"/>
      <c r="Z873" s="126"/>
    </row>
    <row r="874" spans="1:26" ht="18" customHeight="1">
      <c r="A874" s="104"/>
      <c r="B874" s="126"/>
      <c r="C874" s="126"/>
      <c r="D874" s="126"/>
      <c r="E874" s="126"/>
      <c r="F874" s="126"/>
      <c r="G874" s="126"/>
      <c r="H874" s="126"/>
      <c r="I874" s="126"/>
      <c r="J874" s="126"/>
      <c r="K874" s="126"/>
      <c r="L874" s="126"/>
      <c r="M874" s="126"/>
      <c r="N874" s="126"/>
      <c r="O874" s="126"/>
      <c r="P874" s="126"/>
      <c r="Q874" s="126"/>
      <c r="R874" s="126"/>
      <c r="S874" s="126"/>
      <c r="T874" s="126"/>
      <c r="U874" s="126"/>
      <c r="V874" s="126"/>
      <c r="W874" s="126"/>
      <c r="X874" s="126"/>
      <c r="Y874" s="126"/>
      <c r="Z874" s="126"/>
    </row>
    <row r="875" spans="1:26" ht="18" customHeight="1">
      <c r="A875" s="104"/>
      <c r="B875" s="126"/>
      <c r="C875" s="126"/>
      <c r="D875" s="126"/>
      <c r="E875" s="126"/>
      <c r="F875" s="126"/>
      <c r="G875" s="126"/>
      <c r="H875" s="126"/>
      <c r="I875" s="126"/>
      <c r="J875" s="126"/>
      <c r="K875" s="126"/>
      <c r="L875" s="126"/>
      <c r="M875" s="126"/>
      <c r="N875" s="126"/>
      <c r="O875" s="126"/>
      <c r="P875" s="126"/>
      <c r="Q875" s="126"/>
      <c r="R875" s="126"/>
      <c r="S875" s="126"/>
      <c r="T875" s="126"/>
      <c r="U875" s="126"/>
      <c r="V875" s="126"/>
      <c r="W875" s="126"/>
      <c r="X875" s="126"/>
      <c r="Y875" s="126"/>
      <c r="Z875" s="126"/>
    </row>
    <row r="876" spans="1:26" ht="18" customHeight="1">
      <c r="A876" s="104"/>
      <c r="B876" s="126"/>
      <c r="C876" s="126"/>
      <c r="D876" s="126"/>
      <c r="E876" s="126"/>
      <c r="F876" s="126"/>
      <c r="G876" s="126"/>
      <c r="H876" s="126"/>
      <c r="I876" s="126"/>
      <c r="J876" s="126"/>
      <c r="K876" s="126"/>
      <c r="L876" s="126"/>
      <c r="M876" s="126"/>
      <c r="N876" s="126"/>
      <c r="O876" s="126"/>
      <c r="P876" s="126"/>
      <c r="Q876" s="126"/>
      <c r="R876" s="126"/>
      <c r="S876" s="126"/>
      <c r="T876" s="126"/>
      <c r="U876" s="126"/>
      <c r="V876" s="126"/>
      <c r="W876" s="126"/>
      <c r="X876" s="126"/>
      <c r="Y876" s="126"/>
      <c r="Z876" s="126"/>
    </row>
    <row r="877" spans="1:26" ht="18" customHeight="1">
      <c r="A877" s="104"/>
      <c r="B877" s="126"/>
      <c r="C877" s="126"/>
      <c r="D877" s="126"/>
      <c r="E877" s="126"/>
      <c r="F877" s="126"/>
      <c r="G877" s="126"/>
      <c r="H877" s="126"/>
      <c r="I877" s="126"/>
      <c r="J877" s="126"/>
      <c r="K877" s="126"/>
      <c r="L877" s="126"/>
      <c r="M877" s="126"/>
      <c r="N877" s="126"/>
      <c r="O877" s="126"/>
      <c r="P877" s="126"/>
      <c r="Q877" s="126"/>
      <c r="R877" s="126"/>
      <c r="S877" s="126"/>
      <c r="T877" s="126"/>
      <c r="U877" s="126"/>
      <c r="V877" s="126"/>
      <c r="W877" s="126"/>
      <c r="X877" s="126"/>
      <c r="Y877" s="126"/>
      <c r="Z877" s="126"/>
    </row>
    <row r="878" spans="1:26" ht="18" customHeight="1">
      <c r="A878" s="104"/>
      <c r="B878" s="126"/>
      <c r="C878" s="126"/>
      <c r="D878" s="126"/>
      <c r="E878" s="126"/>
      <c r="F878" s="126"/>
      <c r="G878" s="126"/>
      <c r="H878" s="126"/>
      <c r="I878" s="126"/>
      <c r="J878" s="126"/>
      <c r="K878" s="126"/>
      <c r="L878" s="126"/>
      <c r="M878" s="126"/>
      <c r="N878" s="126"/>
      <c r="O878" s="126"/>
      <c r="P878" s="126"/>
      <c r="Q878" s="126"/>
      <c r="R878" s="126"/>
      <c r="S878" s="126"/>
      <c r="T878" s="126"/>
      <c r="U878" s="126"/>
      <c r="V878" s="126"/>
      <c r="W878" s="126"/>
      <c r="X878" s="126"/>
      <c r="Y878" s="126"/>
      <c r="Z878" s="126"/>
    </row>
    <row r="879" spans="1:26" ht="18" customHeight="1">
      <c r="A879" s="104"/>
      <c r="B879" s="126"/>
      <c r="C879" s="126"/>
      <c r="D879" s="126"/>
      <c r="E879" s="126"/>
      <c r="F879" s="126"/>
      <c r="G879" s="126"/>
      <c r="H879" s="126"/>
      <c r="I879" s="126"/>
      <c r="J879" s="126"/>
      <c r="K879" s="126"/>
      <c r="L879" s="126"/>
      <c r="M879" s="126"/>
      <c r="N879" s="126"/>
      <c r="O879" s="126"/>
      <c r="P879" s="126"/>
      <c r="Q879" s="126"/>
      <c r="R879" s="126"/>
      <c r="S879" s="126"/>
      <c r="T879" s="126"/>
      <c r="U879" s="126"/>
      <c r="V879" s="126"/>
      <c r="W879" s="126"/>
      <c r="X879" s="126"/>
      <c r="Y879" s="126"/>
      <c r="Z879" s="126"/>
    </row>
    <row r="880" spans="1:26" ht="18" customHeight="1">
      <c r="A880" s="104"/>
      <c r="B880" s="126"/>
      <c r="C880" s="126"/>
      <c r="D880" s="126"/>
      <c r="E880" s="126"/>
      <c r="F880" s="126"/>
      <c r="G880" s="126"/>
      <c r="H880" s="126"/>
      <c r="I880" s="126"/>
      <c r="J880" s="126"/>
      <c r="K880" s="126"/>
      <c r="L880" s="126"/>
      <c r="M880" s="126"/>
      <c r="N880" s="126"/>
      <c r="O880" s="126"/>
      <c r="P880" s="126"/>
      <c r="Q880" s="126"/>
      <c r="R880" s="126"/>
      <c r="S880" s="126"/>
      <c r="T880" s="126"/>
      <c r="U880" s="126"/>
      <c r="V880" s="126"/>
      <c r="W880" s="126"/>
      <c r="X880" s="126"/>
      <c r="Y880" s="126"/>
      <c r="Z880" s="126"/>
    </row>
    <row r="881" spans="1:26" ht="18" customHeight="1">
      <c r="A881" s="104"/>
      <c r="B881" s="126"/>
      <c r="C881" s="126"/>
      <c r="D881" s="126"/>
      <c r="E881" s="126"/>
      <c r="F881" s="126"/>
      <c r="G881" s="126"/>
      <c r="H881" s="126"/>
      <c r="I881" s="126"/>
      <c r="J881" s="126"/>
      <c r="K881" s="126"/>
      <c r="L881" s="126"/>
      <c r="M881" s="126"/>
      <c r="N881" s="126"/>
      <c r="O881" s="126"/>
      <c r="P881" s="126"/>
      <c r="Q881" s="126"/>
      <c r="R881" s="126"/>
      <c r="S881" s="126"/>
      <c r="T881" s="126"/>
      <c r="U881" s="126"/>
      <c r="V881" s="126"/>
      <c r="W881" s="126"/>
      <c r="X881" s="126"/>
      <c r="Y881" s="126"/>
      <c r="Z881" s="126"/>
    </row>
    <row r="882" spans="1:26" ht="18" customHeight="1">
      <c r="A882" s="104"/>
      <c r="B882" s="126"/>
      <c r="C882" s="126"/>
      <c r="D882" s="126"/>
      <c r="E882" s="126"/>
      <c r="F882" s="126"/>
      <c r="G882" s="126"/>
      <c r="H882" s="126"/>
      <c r="I882" s="126"/>
      <c r="J882" s="126"/>
      <c r="K882" s="126"/>
      <c r="L882" s="126"/>
      <c r="M882" s="126"/>
      <c r="N882" s="126"/>
      <c r="O882" s="126"/>
      <c r="P882" s="126"/>
      <c r="Q882" s="126"/>
      <c r="R882" s="126"/>
      <c r="S882" s="126"/>
      <c r="T882" s="126"/>
      <c r="U882" s="126"/>
      <c r="V882" s="126"/>
      <c r="W882" s="126"/>
      <c r="X882" s="126"/>
      <c r="Y882" s="126"/>
      <c r="Z882" s="126"/>
    </row>
    <row r="883" spans="1:26" ht="18" customHeight="1">
      <c r="A883" s="104"/>
      <c r="B883" s="126"/>
      <c r="C883" s="126"/>
      <c r="D883" s="126"/>
      <c r="E883" s="126"/>
      <c r="F883" s="126"/>
      <c r="G883" s="126"/>
      <c r="H883" s="126"/>
      <c r="I883" s="126"/>
      <c r="J883" s="126"/>
      <c r="K883" s="126"/>
      <c r="L883" s="126"/>
      <c r="M883" s="126"/>
      <c r="N883" s="126"/>
      <c r="O883" s="126"/>
      <c r="P883" s="126"/>
      <c r="Q883" s="126"/>
      <c r="R883" s="126"/>
      <c r="S883" s="126"/>
      <c r="T883" s="126"/>
      <c r="U883" s="126"/>
      <c r="V883" s="126"/>
      <c r="W883" s="126"/>
      <c r="X883" s="126"/>
      <c r="Y883" s="126"/>
      <c r="Z883" s="126"/>
    </row>
    <row r="884" spans="1:26" ht="18" customHeight="1">
      <c r="A884" s="104"/>
      <c r="B884" s="126"/>
      <c r="C884" s="126"/>
      <c r="D884" s="126"/>
      <c r="E884" s="126"/>
      <c r="F884" s="126"/>
      <c r="G884" s="126"/>
      <c r="H884" s="126"/>
      <c r="I884" s="126"/>
      <c r="J884" s="126"/>
      <c r="K884" s="126"/>
      <c r="L884" s="126"/>
      <c r="M884" s="126"/>
      <c r="N884" s="126"/>
      <c r="O884" s="126"/>
      <c r="P884" s="126"/>
      <c r="Q884" s="126"/>
      <c r="R884" s="126"/>
      <c r="S884" s="126"/>
      <c r="T884" s="126"/>
      <c r="U884" s="126"/>
      <c r="V884" s="126"/>
      <c r="W884" s="126"/>
      <c r="X884" s="126"/>
      <c r="Y884" s="126"/>
      <c r="Z884" s="126"/>
    </row>
    <row r="885" spans="1:26" ht="18" customHeight="1">
      <c r="A885" s="104"/>
      <c r="B885" s="126"/>
      <c r="C885" s="126"/>
      <c r="D885" s="126"/>
      <c r="E885" s="126"/>
      <c r="F885" s="126"/>
      <c r="G885" s="126"/>
      <c r="H885" s="126"/>
      <c r="I885" s="126"/>
      <c r="J885" s="126"/>
      <c r="K885" s="126"/>
      <c r="L885" s="126"/>
      <c r="M885" s="126"/>
      <c r="N885" s="126"/>
      <c r="O885" s="126"/>
      <c r="P885" s="126"/>
      <c r="Q885" s="126"/>
      <c r="R885" s="126"/>
      <c r="S885" s="126"/>
      <c r="T885" s="126"/>
      <c r="U885" s="126"/>
      <c r="V885" s="126"/>
      <c r="W885" s="126"/>
      <c r="X885" s="126"/>
      <c r="Y885" s="126"/>
      <c r="Z885" s="126"/>
    </row>
    <row r="886" spans="1:26" ht="18" customHeight="1">
      <c r="A886" s="104"/>
      <c r="B886" s="126"/>
      <c r="C886" s="126"/>
      <c r="D886" s="126"/>
      <c r="E886" s="126"/>
      <c r="F886" s="126"/>
      <c r="G886" s="126"/>
      <c r="H886" s="126"/>
      <c r="I886" s="126"/>
      <c r="J886" s="126"/>
      <c r="K886" s="126"/>
      <c r="L886" s="126"/>
      <c r="M886" s="126"/>
      <c r="N886" s="126"/>
      <c r="O886" s="126"/>
      <c r="P886" s="126"/>
      <c r="Q886" s="126"/>
      <c r="R886" s="126"/>
      <c r="S886" s="126"/>
      <c r="T886" s="126"/>
      <c r="U886" s="126"/>
      <c r="V886" s="126"/>
      <c r="W886" s="126"/>
      <c r="X886" s="126"/>
      <c r="Y886" s="126"/>
      <c r="Z886" s="126"/>
    </row>
    <row r="887" spans="1:26" ht="18" customHeight="1">
      <c r="A887" s="104"/>
      <c r="B887" s="126"/>
      <c r="C887" s="126"/>
      <c r="D887" s="126"/>
      <c r="E887" s="126"/>
      <c r="F887" s="126"/>
      <c r="G887" s="126"/>
      <c r="H887" s="126"/>
      <c r="I887" s="126"/>
      <c r="J887" s="126"/>
      <c r="K887" s="126"/>
      <c r="L887" s="126"/>
      <c r="M887" s="126"/>
      <c r="N887" s="126"/>
      <c r="O887" s="126"/>
      <c r="P887" s="126"/>
      <c r="Q887" s="126"/>
      <c r="R887" s="126"/>
      <c r="S887" s="126"/>
      <c r="T887" s="126"/>
      <c r="U887" s="126"/>
      <c r="V887" s="126"/>
      <c r="W887" s="126"/>
      <c r="X887" s="126"/>
      <c r="Y887" s="126"/>
      <c r="Z887" s="126"/>
    </row>
    <row r="888" spans="1:26" ht="18" customHeight="1">
      <c r="A888" s="104"/>
      <c r="B888" s="126"/>
      <c r="C888" s="126"/>
      <c r="D888" s="126"/>
      <c r="E888" s="126"/>
      <c r="F888" s="126"/>
      <c r="G888" s="126"/>
      <c r="H888" s="126"/>
      <c r="I888" s="126"/>
      <c r="J888" s="126"/>
      <c r="K888" s="126"/>
      <c r="L888" s="126"/>
      <c r="M888" s="126"/>
      <c r="N888" s="126"/>
      <c r="O888" s="126"/>
      <c r="P888" s="126"/>
      <c r="Q888" s="126"/>
      <c r="R888" s="126"/>
      <c r="S888" s="126"/>
      <c r="T888" s="126"/>
      <c r="U888" s="126"/>
      <c r="V888" s="126"/>
      <c r="W888" s="126"/>
      <c r="X888" s="126"/>
      <c r="Y888" s="126"/>
      <c r="Z888" s="126"/>
    </row>
    <row r="889" spans="1:26" ht="18" customHeight="1">
      <c r="A889" s="104"/>
      <c r="B889" s="126"/>
      <c r="C889" s="126"/>
      <c r="D889" s="126"/>
      <c r="E889" s="126"/>
      <c r="F889" s="126"/>
      <c r="G889" s="126"/>
      <c r="H889" s="126"/>
      <c r="I889" s="126"/>
      <c r="J889" s="126"/>
      <c r="K889" s="126"/>
      <c r="L889" s="126"/>
      <c r="M889" s="126"/>
      <c r="N889" s="126"/>
      <c r="O889" s="126"/>
      <c r="P889" s="126"/>
      <c r="Q889" s="126"/>
      <c r="R889" s="126"/>
      <c r="S889" s="126"/>
      <c r="T889" s="126"/>
      <c r="U889" s="126"/>
      <c r="V889" s="126"/>
      <c r="W889" s="126"/>
      <c r="X889" s="126"/>
      <c r="Y889" s="126"/>
      <c r="Z889" s="126"/>
    </row>
    <row r="890" spans="1:26" ht="18" customHeight="1">
      <c r="A890" s="104"/>
      <c r="B890" s="126"/>
      <c r="C890" s="126"/>
      <c r="D890" s="126"/>
      <c r="E890" s="126"/>
      <c r="F890" s="126"/>
      <c r="G890" s="126"/>
      <c r="H890" s="126"/>
      <c r="I890" s="126"/>
      <c r="J890" s="126"/>
      <c r="K890" s="126"/>
      <c r="L890" s="126"/>
      <c r="M890" s="126"/>
      <c r="N890" s="126"/>
      <c r="O890" s="126"/>
      <c r="P890" s="126"/>
      <c r="Q890" s="126"/>
      <c r="R890" s="126"/>
      <c r="S890" s="126"/>
      <c r="T890" s="126"/>
      <c r="U890" s="126"/>
      <c r="V890" s="126"/>
      <c r="W890" s="126"/>
      <c r="X890" s="126"/>
      <c r="Y890" s="126"/>
      <c r="Z890" s="126"/>
    </row>
    <row r="891" spans="1:26" ht="18" customHeight="1">
      <c r="A891" s="104"/>
      <c r="B891" s="126"/>
      <c r="C891" s="126"/>
      <c r="D891" s="126"/>
      <c r="E891" s="126"/>
      <c r="F891" s="126"/>
      <c r="G891" s="126"/>
      <c r="H891" s="126"/>
      <c r="I891" s="126"/>
      <c r="J891" s="126"/>
      <c r="K891" s="126"/>
      <c r="L891" s="126"/>
      <c r="M891" s="126"/>
      <c r="N891" s="126"/>
      <c r="O891" s="126"/>
      <c r="P891" s="126"/>
      <c r="Q891" s="126"/>
      <c r="R891" s="126"/>
      <c r="S891" s="126"/>
      <c r="T891" s="126"/>
      <c r="U891" s="126"/>
      <c r="V891" s="126"/>
      <c r="W891" s="126"/>
      <c r="X891" s="126"/>
      <c r="Y891" s="126"/>
      <c r="Z891" s="126"/>
    </row>
    <row r="892" spans="1:26" ht="18" customHeight="1">
      <c r="A892" s="104"/>
      <c r="B892" s="126"/>
      <c r="C892" s="126"/>
      <c r="D892" s="126"/>
      <c r="E892" s="126"/>
      <c r="F892" s="126"/>
      <c r="G892" s="126"/>
      <c r="H892" s="126"/>
      <c r="I892" s="126"/>
      <c r="J892" s="126"/>
      <c r="K892" s="126"/>
      <c r="L892" s="126"/>
      <c r="M892" s="126"/>
      <c r="N892" s="126"/>
      <c r="O892" s="126"/>
      <c r="P892" s="126"/>
      <c r="Q892" s="126"/>
      <c r="R892" s="126"/>
      <c r="S892" s="126"/>
      <c r="T892" s="126"/>
      <c r="U892" s="126"/>
      <c r="V892" s="126"/>
      <c r="W892" s="126"/>
      <c r="X892" s="126"/>
      <c r="Y892" s="126"/>
      <c r="Z892" s="126"/>
    </row>
    <row r="893" spans="1:26" ht="18" customHeight="1">
      <c r="A893" s="104"/>
      <c r="B893" s="126"/>
      <c r="C893" s="126"/>
      <c r="D893" s="126"/>
      <c r="E893" s="126"/>
      <c r="F893" s="126"/>
      <c r="G893" s="126"/>
      <c r="H893" s="126"/>
      <c r="I893" s="126"/>
      <c r="J893" s="126"/>
      <c r="K893" s="126"/>
      <c r="L893" s="126"/>
      <c r="M893" s="126"/>
      <c r="N893" s="126"/>
      <c r="O893" s="126"/>
      <c r="P893" s="126"/>
      <c r="Q893" s="126"/>
      <c r="R893" s="126"/>
      <c r="S893" s="126"/>
      <c r="T893" s="126"/>
      <c r="U893" s="126"/>
      <c r="V893" s="126"/>
      <c r="W893" s="126"/>
      <c r="X893" s="126"/>
      <c r="Y893" s="126"/>
      <c r="Z893" s="126"/>
    </row>
    <row r="894" spans="1:26" ht="18" customHeight="1">
      <c r="A894" s="104"/>
      <c r="B894" s="126"/>
      <c r="C894" s="126"/>
      <c r="D894" s="126"/>
      <c r="E894" s="126"/>
      <c r="F894" s="126"/>
      <c r="G894" s="126"/>
      <c r="H894" s="126"/>
      <c r="I894" s="126"/>
      <c r="J894" s="126"/>
      <c r="K894" s="126"/>
      <c r="L894" s="126"/>
      <c r="M894" s="126"/>
      <c r="N894" s="126"/>
      <c r="O894" s="126"/>
      <c r="P894" s="126"/>
      <c r="Q894" s="126"/>
      <c r="R894" s="126"/>
      <c r="S894" s="126"/>
      <c r="T894" s="126"/>
      <c r="U894" s="126"/>
      <c r="V894" s="126"/>
      <c r="W894" s="126"/>
      <c r="X894" s="126"/>
      <c r="Y894" s="126"/>
      <c r="Z894" s="126"/>
    </row>
    <row r="895" spans="1:26" ht="18" customHeight="1">
      <c r="A895" s="104"/>
      <c r="B895" s="126"/>
      <c r="C895" s="126"/>
      <c r="D895" s="126"/>
      <c r="E895" s="126"/>
      <c r="F895" s="126"/>
      <c r="G895" s="126"/>
      <c r="H895" s="126"/>
      <c r="I895" s="126"/>
      <c r="J895" s="126"/>
      <c r="K895" s="126"/>
      <c r="L895" s="126"/>
      <c r="M895" s="126"/>
      <c r="N895" s="126"/>
      <c r="O895" s="126"/>
      <c r="P895" s="126"/>
      <c r="Q895" s="126"/>
      <c r="R895" s="126"/>
      <c r="S895" s="126"/>
      <c r="T895" s="126"/>
      <c r="U895" s="126"/>
      <c r="V895" s="126"/>
      <c r="W895" s="126"/>
      <c r="X895" s="126"/>
      <c r="Y895" s="126"/>
      <c r="Z895" s="126"/>
    </row>
    <row r="896" spans="1:26" ht="18" customHeight="1">
      <c r="A896" s="104"/>
      <c r="B896" s="126"/>
      <c r="C896" s="126"/>
      <c r="D896" s="126"/>
      <c r="E896" s="126"/>
      <c r="F896" s="126"/>
      <c r="G896" s="126"/>
      <c r="H896" s="126"/>
      <c r="I896" s="126"/>
      <c r="J896" s="126"/>
      <c r="K896" s="126"/>
      <c r="L896" s="126"/>
      <c r="M896" s="126"/>
      <c r="N896" s="126"/>
      <c r="O896" s="126"/>
      <c r="P896" s="126"/>
      <c r="Q896" s="126"/>
      <c r="R896" s="126"/>
      <c r="S896" s="126"/>
      <c r="T896" s="126"/>
      <c r="U896" s="126"/>
      <c r="V896" s="126"/>
      <c r="W896" s="126"/>
      <c r="X896" s="126"/>
      <c r="Y896" s="126"/>
      <c r="Z896" s="126"/>
    </row>
    <row r="897" spans="1:26" ht="18" customHeight="1">
      <c r="A897" s="104"/>
      <c r="B897" s="126"/>
      <c r="C897" s="126"/>
      <c r="D897" s="126"/>
      <c r="E897" s="126"/>
      <c r="F897" s="126"/>
      <c r="G897" s="126"/>
      <c r="H897" s="126"/>
      <c r="I897" s="126"/>
      <c r="J897" s="126"/>
      <c r="K897" s="126"/>
      <c r="L897" s="126"/>
      <c r="M897" s="126"/>
      <c r="N897" s="126"/>
      <c r="O897" s="126"/>
      <c r="P897" s="126"/>
      <c r="Q897" s="126"/>
      <c r="R897" s="126"/>
      <c r="S897" s="126"/>
      <c r="T897" s="126"/>
      <c r="U897" s="126"/>
      <c r="V897" s="126"/>
      <c r="W897" s="126"/>
      <c r="X897" s="126"/>
      <c r="Y897" s="126"/>
      <c r="Z897" s="126"/>
    </row>
    <row r="898" spans="1:26" ht="18" customHeight="1">
      <c r="A898" s="104"/>
      <c r="B898" s="126"/>
      <c r="C898" s="126"/>
      <c r="D898" s="126"/>
      <c r="E898" s="126"/>
      <c r="F898" s="126"/>
      <c r="G898" s="126"/>
      <c r="H898" s="126"/>
      <c r="I898" s="126"/>
      <c r="J898" s="126"/>
      <c r="K898" s="126"/>
      <c r="L898" s="126"/>
      <c r="M898" s="126"/>
      <c r="N898" s="126"/>
      <c r="O898" s="126"/>
      <c r="P898" s="126"/>
      <c r="Q898" s="126"/>
      <c r="R898" s="126"/>
      <c r="S898" s="126"/>
      <c r="T898" s="126"/>
      <c r="U898" s="126"/>
      <c r="V898" s="126"/>
      <c r="W898" s="126"/>
      <c r="X898" s="126"/>
      <c r="Y898" s="126"/>
      <c r="Z898" s="126"/>
    </row>
    <row r="899" spans="1:26" ht="18" customHeight="1">
      <c r="A899" s="104"/>
      <c r="B899" s="126"/>
      <c r="C899" s="126"/>
      <c r="D899" s="126"/>
      <c r="E899" s="126"/>
      <c r="F899" s="126"/>
      <c r="G899" s="126"/>
      <c r="H899" s="126"/>
      <c r="I899" s="126"/>
      <c r="J899" s="126"/>
      <c r="K899" s="126"/>
      <c r="L899" s="126"/>
      <c r="M899" s="126"/>
      <c r="N899" s="126"/>
      <c r="O899" s="126"/>
      <c r="P899" s="126"/>
      <c r="Q899" s="126"/>
      <c r="R899" s="126"/>
      <c r="S899" s="126"/>
      <c r="T899" s="126"/>
      <c r="U899" s="126"/>
      <c r="V899" s="126"/>
      <c r="W899" s="126"/>
      <c r="X899" s="126"/>
      <c r="Y899" s="126"/>
      <c r="Z899" s="126"/>
    </row>
    <row r="900" spans="1:26" ht="18" customHeight="1">
      <c r="A900" s="104"/>
      <c r="B900" s="126"/>
      <c r="C900" s="126"/>
      <c r="D900" s="126"/>
      <c r="E900" s="126"/>
      <c r="F900" s="126"/>
      <c r="G900" s="126"/>
      <c r="H900" s="126"/>
      <c r="I900" s="126"/>
      <c r="J900" s="126"/>
      <c r="K900" s="126"/>
      <c r="L900" s="126"/>
      <c r="M900" s="126"/>
      <c r="N900" s="126"/>
      <c r="O900" s="126"/>
      <c r="P900" s="126"/>
      <c r="Q900" s="126"/>
      <c r="R900" s="126"/>
      <c r="S900" s="126"/>
      <c r="T900" s="126"/>
      <c r="U900" s="126"/>
      <c r="V900" s="126"/>
      <c r="W900" s="126"/>
      <c r="X900" s="126"/>
      <c r="Y900" s="126"/>
      <c r="Z900" s="126"/>
    </row>
    <row r="901" spans="1:26" ht="18" customHeight="1">
      <c r="A901" s="104"/>
      <c r="B901" s="126"/>
      <c r="C901" s="126"/>
      <c r="D901" s="126"/>
      <c r="E901" s="126"/>
      <c r="F901" s="126"/>
      <c r="G901" s="126"/>
      <c r="H901" s="126"/>
      <c r="I901" s="126"/>
      <c r="J901" s="126"/>
      <c r="K901" s="126"/>
      <c r="L901" s="126"/>
      <c r="M901" s="126"/>
      <c r="N901" s="126"/>
      <c r="O901" s="126"/>
      <c r="P901" s="126"/>
      <c r="Q901" s="126"/>
      <c r="R901" s="126"/>
      <c r="S901" s="126"/>
      <c r="T901" s="126"/>
      <c r="U901" s="126"/>
      <c r="V901" s="126"/>
      <c r="W901" s="126"/>
      <c r="X901" s="126"/>
      <c r="Y901" s="126"/>
      <c r="Z901" s="126"/>
    </row>
    <row r="902" spans="1:26" ht="18" customHeight="1">
      <c r="A902" s="104"/>
      <c r="B902" s="126"/>
      <c r="C902" s="126"/>
      <c r="D902" s="126"/>
      <c r="E902" s="126"/>
      <c r="F902" s="126"/>
      <c r="G902" s="126"/>
      <c r="H902" s="126"/>
      <c r="I902" s="126"/>
      <c r="J902" s="126"/>
      <c r="K902" s="126"/>
      <c r="L902" s="126"/>
      <c r="M902" s="126"/>
      <c r="N902" s="126"/>
      <c r="O902" s="126"/>
      <c r="P902" s="126"/>
      <c r="Q902" s="126"/>
      <c r="R902" s="126"/>
      <c r="S902" s="126"/>
      <c r="T902" s="126"/>
      <c r="U902" s="126"/>
      <c r="V902" s="126"/>
      <c r="W902" s="126"/>
      <c r="X902" s="126"/>
      <c r="Y902" s="126"/>
      <c r="Z902" s="126"/>
    </row>
    <row r="903" spans="1:26" ht="18" customHeight="1">
      <c r="A903" s="104"/>
      <c r="B903" s="126"/>
      <c r="C903" s="126"/>
      <c r="D903" s="126"/>
      <c r="E903" s="126"/>
      <c r="F903" s="126"/>
      <c r="G903" s="126"/>
      <c r="H903" s="126"/>
      <c r="I903" s="126"/>
      <c r="J903" s="126"/>
      <c r="K903" s="126"/>
      <c r="L903" s="126"/>
      <c r="M903" s="126"/>
      <c r="N903" s="126"/>
      <c r="O903" s="126"/>
      <c r="P903" s="126"/>
      <c r="Q903" s="126"/>
      <c r="R903" s="126"/>
      <c r="S903" s="126"/>
      <c r="T903" s="126"/>
      <c r="U903" s="126"/>
      <c r="V903" s="126"/>
      <c r="W903" s="126"/>
      <c r="X903" s="126"/>
      <c r="Y903" s="126"/>
      <c r="Z903" s="126"/>
    </row>
    <row r="904" spans="1:26" ht="18" customHeight="1">
      <c r="A904" s="104"/>
      <c r="B904" s="126"/>
      <c r="C904" s="126"/>
      <c r="D904" s="126"/>
      <c r="E904" s="126"/>
      <c r="F904" s="126"/>
      <c r="G904" s="126"/>
      <c r="H904" s="126"/>
      <c r="I904" s="126"/>
      <c r="J904" s="126"/>
      <c r="K904" s="126"/>
      <c r="L904" s="126"/>
      <c r="M904" s="126"/>
      <c r="N904" s="126"/>
      <c r="O904" s="126"/>
      <c r="P904" s="126"/>
      <c r="Q904" s="126"/>
      <c r="R904" s="126"/>
      <c r="S904" s="126"/>
      <c r="T904" s="126"/>
      <c r="U904" s="126"/>
      <c r="V904" s="126"/>
      <c r="W904" s="126"/>
      <c r="X904" s="126"/>
      <c r="Y904" s="126"/>
      <c r="Z904" s="126"/>
    </row>
    <row r="905" spans="1:26" ht="18" customHeight="1">
      <c r="A905" s="104"/>
      <c r="B905" s="126"/>
      <c r="C905" s="126"/>
      <c r="D905" s="126"/>
      <c r="E905" s="126"/>
      <c r="F905" s="126"/>
      <c r="G905" s="126"/>
      <c r="H905" s="126"/>
      <c r="I905" s="126"/>
      <c r="J905" s="126"/>
      <c r="K905" s="126"/>
      <c r="L905" s="126"/>
      <c r="M905" s="126"/>
      <c r="N905" s="126"/>
      <c r="O905" s="126"/>
      <c r="P905" s="126"/>
      <c r="Q905" s="126"/>
      <c r="R905" s="126"/>
      <c r="S905" s="126"/>
      <c r="T905" s="126"/>
      <c r="U905" s="126"/>
      <c r="V905" s="126"/>
      <c r="W905" s="126"/>
      <c r="X905" s="126"/>
      <c r="Y905" s="126"/>
      <c r="Z905" s="126"/>
    </row>
    <row r="906" spans="1:26" ht="18" customHeight="1">
      <c r="A906" s="104"/>
      <c r="B906" s="126"/>
      <c r="C906" s="126"/>
      <c r="D906" s="126"/>
      <c r="E906" s="126"/>
      <c r="F906" s="126"/>
      <c r="G906" s="126"/>
      <c r="H906" s="126"/>
      <c r="I906" s="126"/>
      <c r="J906" s="126"/>
      <c r="K906" s="126"/>
      <c r="L906" s="126"/>
      <c r="M906" s="126"/>
      <c r="N906" s="126"/>
      <c r="O906" s="126"/>
      <c r="P906" s="126"/>
      <c r="Q906" s="126"/>
      <c r="R906" s="126"/>
      <c r="S906" s="126"/>
      <c r="T906" s="126"/>
      <c r="U906" s="126"/>
      <c r="V906" s="126"/>
      <c r="W906" s="126"/>
      <c r="X906" s="126"/>
      <c r="Y906" s="126"/>
      <c r="Z906" s="126"/>
    </row>
    <row r="907" spans="1:26" ht="18" customHeight="1">
      <c r="A907" s="104"/>
      <c r="B907" s="126"/>
      <c r="C907" s="126"/>
      <c r="D907" s="126"/>
      <c r="E907" s="126"/>
      <c r="F907" s="126"/>
      <c r="G907" s="126"/>
      <c r="H907" s="126"/>
      <c r="I907" s="126"/>
      <c r="J907" s="126"/>
      <c r="K907" s="126"/>
      <c r="L907" s="126"/>
      <c r="M907" s="126"/>
      <c r="N907" s="126"/>
      <c r="O907" s="126"/>
      <c r="P907" s="126"/>
      <c r="Q907" s="126"/>
      <c r="R907" s="126"/>
      <c r="S907" s="126"/>
      <c r="T907" s="126"/>
      <c r="U907" s="126"/>
      <c r="V907" s="126"/>
      <c r="W907" s="126"/>
      <c r="X907" s="126"/>
      <c r="Y907" s="126"/>
      <c r="Z907" s="126"/>
    </row>
    <row r="908" spans="1:26" ht="18" customHeight="1">
      <c r="A908" s="104"/>
      <c r="B908" s="126"/>
      <c r="C908" s="126"/>
      <c r="D908" s="126"/>
      <c r="E908" s="126"/>
      <c r="F908" s="126"/>
      <c r="G908" s="126"/>
      <c r="H908" s="126"/>
      <c r="I908" s="126"/>
      <c r="J908" s="126"/>
      <c r="K908" s="126"/>
      <c r="L908" s="126"/>
      <c r="M908" s="126"/>
      <c r="N908" s="126"/>
      <c r="O908" s="126"/>
      <c r="P908" s="126"/>
      <c r="Q908" s="126"/>
      <c r="R908" s="126"/>
      <c r="S908" s="126"/>
      <c r="T908" s="126"/>
      <c r="U908" s="126"/>
      <c r="V908" s="126"/>
      <c r="W908" s="126"/>
      <c r="X908" s="126"/>
      <c r="Y908" s="126"/>
      <c r="Z908" s="126"/>
    </row>
    <row r="909" spans="1:26" ht="18" customHeight="1">
      <c r="A909" s="104"/>
      <c r="B909" s="126"/>
      <c r="C909" s="126"/>
      <c r="D909" s="126"/>
      <c r="E909" s="126"/>
      <c r="F909" s="126"/>
      <c r="G909" s="126"/>
      <c r="H909" s="126"/>
      <c r="I909" s="126"/>
      <c r="J909" s="126"/>
      <c r="K909" s="126"/>
      <c r="L909" s="126"/>
      <c r="M909" s="126"/>
      <c r="N909" s="126"/>
      <c r="O909" s="126"/>
      <c r="P909" s="126"/>
      <c r="Q909" s="126"/>
      <c r="R909" s="126"/>
      <c r="S909" s="126"/>
      <c r="T909" s="126"/>
      <c r="U909" s="126"/>
      <c r="V909" s="126"/>
      <c r="W909" s="126"/>
      <c r="X909" s="126"/>
      <c r="Y909" s="126"/>
      <c r="Z909" s="126"/>
    </row>
    <row r="910" spans="1:26" ht="18" customHeight="1">
      <c r="A910" s="104"/>
      <c r="B910" s="126"/>
      <c r="C910" s="126"/>
      <c r="D910" s="126"/>
      <c r="E910" s="126"/>
      <c r="F910" s="126"/>
      <c r="G910" s="126"/>
      <c r="H910" s="126"/>
      <c r="I910" s="126"/>
      <c r="J910" s="126"/>
      <c r="K910" s="126"/>
      <c r="L910" s="126"/>
      <c r="M910" s="126"/>
      <c r="N910" s="126"/>
      <c r="O910" s="126"/>
      <c r="P910" s="126"/>
      <c r="Q910" s="126"/>
      <c r="R910" s="126"/>
      <c r="S910" s="126"/>
      <c r="T910" s="126"/>
      <c r="U910" s="126"/>
      <c r="V910" s="126"/>
      <c r="W910" s="126"/>
      <c r="X910" s="126"/>
      <c r="Y910" s="126"/>
      <c r="Z910" s="126"/>
    </row>
    <row r="911" spans="1:26" ht="18" customHeight="1">
      <c r="A911" s="104"/>
      <c r="B911" s="126"/>
      <c r="C911" s="126"/>
      <c r="D911" s="126"/>
      <c r="E911" s="126"/>
      <c r="F911" s="126"/>
      <c r="G911" s="126"/>
      <c r="H911" s="126"/>
      <c r="I911" s="126"/>
      <c r="J911" s="126"/>
      <c r="K911" s="126"/>
      <c r="L911" s="126"/>
      <c r="M911" s="126"/>
      <c r="N911" s="126"/>
      <c r="O911" s="126"/>
      <c r="P911" s="126"/>
      <c r="Q911" s="126"/>
      <c r="R911" s="126"/>
      <c r="S911" s="126"/>
      <c r="T911" s="126"/>
      <c r="U911" s="126"/>
      <c r="V911" s="126"/>
      <c r="W911" s="126"/>
      <c r="X911" s="126"/>
      <c r="Y911" s="126"/>
      <c r="Z911" s="126"/>
    </row>
    <row r="912" spans="1:26" ht="18" customHeight="1">
      <c r="A912" s="104"/>
      <c r="B912" s="126"/>
      <c r="C912" s="126"/>
      <c r="D912" s="126"/>
      <c r="E912" s="126"/>
      <c r="F912" s="126"/>
      <c r="G912" s="126"/>
      <c r="H912" s="126"/>
      <c r="I912" s="126"/>
      <c r="J912" s="126"/>
      <c r="K912" s="126"/>
      <c r="L912" s="126"/>
      <c r="M912" s="126"/>
      <c r="N912" s="126"/>
      <c r="O912" s="126"/>
      <c r="P912" s="126"/>
      <c r="Q912" s="126"/>
      <c r="R912" s="126"/>
      <c r="S912" s="126"/>
      <c r="T912" s="126"/>
      <c r="U912" s="126"/>
      <c r="V912" s="126"/>
      <c r="W912" s="126"/>
      <c r="X912" s="126"/>
      <c r="Y912" s="126"/>
      <c r="Z912" s="126"/>
    </row>
    <row r="913" spans="1:26" ht="18" customHeight="1">
      <c r="A913" s="104"/>
      <c r="B913" s="126"/>
      <c r="C913" s="126"/>
      <c r="D913" s="126"/>
      <c r="E913" s="126"/>
      <c r="F913" s="126"/>
      <c r="G913" s="126"/>
      <c r="H913" s="126"/>
      <c r="I913" s="126"/>
      <c r="J913" s="126"/>
      <c r="K913" s="126"/>
      <c r="L913" s="126"/>
      <c r="M913" s="126"/>
      <c r="N913" s="126"/>
      <c r="O913" s="126"/>
      <c r="P913" s="126"/>
      <c r="Q913" s="126"/>
      <c r="R913" s="126"/>
      <c r="S913" s="126"/>
      <c r="T913" s="126"/>
      <c r="U913" s="126"/>
      <c r="V913" s="126"/>
      <c r="W913" s="126"/>
      <c r="X913" s="126"/>
      <c r="Y913" s="126"/>
      <c r="Z913" s="126"/>
    </row>
    <row r="914" spans="1:26" ht="18" customHeight="1">
      <c r="A914" s="104"/>
      <c r="B914" s="126"/>
      <c r="C914" s="126"/>
      <c r="D914" s="126"/>
      <c r="E914" s="126"/>
      <c r="F914" s="126"/>
      <c r="G914" s="126"/>
      <c r="H914" s="126"/>
      <c r="I914" s="126"/>
      <c r="J914" s="126"/>
      <c r="K914" s="126"/>
      <c r="L914" s="126"/>
      <c r="M914" s="126"/>
      <c r="N914" s="126"/>
      <c r="O914" s="126"/>
      <c r="P914" s="126"/>
      <c r="Q914" s="126"/>
      <c r="R914" s="126"/>
      <c r="S914" s="126"/>
      <c r="T914" s="126"/>
      <c r="U914" s="126"/>
      <c r="V914" s="126"/>
      <c r="W914" s="126"/>
      <c r="X914" s="126"/>
      <c r="Y914" s="126"/>
      <c r="Z914" s="126"/>
    </row>
    <row r="915" spans="1:26" ht="18" customHeight="1">
      <c r="A915" s="104"/>
      <c r="B915" s="126"/>
      <c r="C915" s="126"/>
      <c r="D915" s="126"/>
      <c r="E915" s="126"/>
      <c r="F915" s="126"/>
      <c r="G915" s="126"/>
      <c r="H915" s="126"/>
      <c r="I915" s="126"/>
      <c r="J915" s="126"/>
      <c r="K915" s="126"/>
      <c r="L915" s="126"/>
      <c r="M915" s="126"/>
      <c r="N915" s="126"/>
      <c r="O915" s="126"/>
      <c r="P915" s="126"/>
      <c r="Q915" s="126"/>
      <c r="R915" s="126"/>
      <c r="S915" s="126"/>
      <c r="T915" s="126"/>
      <c r="U915" s="126"/>
      <c r="V915" s="126"/>
      <c r="W915" s="126"/>
      <c r="X915" s="126"/>
      <c r="Y915" s="126"/>
      <c r="Z915" s="126"/>
    </row>
    <row r="916" spans="1:26" ht="18" customHeight="1">
      <c r="A916" s="104"/>
      <c r="B916" s="126"/>
      <c r="C916" s="126"/>
      <c r="D916" s="126"/>
      <c r="E916" s="126"/>
      <c r="F916" s="126"/>
      <c r="G916" s="126"/>
      <c r="H916" s="126"/>
      <c r="I916" s="126"/>
      <c r="J916" s="126"/>
      <c r="K916" s="126"/>
      <c r="L916" s="126"/>
      <c r="M916" s="126"/>
      <c r="N916" s="126"/>
      <c r="O916" s="126"/>
      <c r="P916" s="126"/>
      <c r="Q916" s="126"/>
      <c r="R916" s="126"/>
      <c r="S916" s="126"/>
      <c r="T916" s="126"/>
      <c r="U916" s="126"/>
      <c r="V916" s="126"/>
      <c r="W916" s="126"/>
      <c r="X916" s="126"/>
      <c r="Y916" s="126"/>
      <c r="Z916" s="126"/>
    </row>
    <row r="917" spans="1:26" ht="18" customHeight="1">
      <c r="A917" s="104"/>
      <c r="B917" s="126"/>
      <c r="C917" s="126"/>
      <c r="D917" s="126"/>
      <c r="E917" s="126"/>
      <c r="F917" s="126"/>
      <c r="G917" s="126"/>
      <c r="H917" s="126"/>
      <c r="I917" s="126"/>
      <c r="J917" s="126"/>
      <c r="K917" s="126"/>
      <c r="L917" s="126"/>
      <c r="M917" s="126"/>
      <c r="N917" s="126"/>
      <c r="O917" s="126"/>
      <c r="P917" s="126"/>
      <c r="Q917" s="126"/>
      <c r="R917" s="126"/>
      <c r="S917" s="126"/>
      <c r="T917" s="126"/>
      <c r="U917" s="126"/>
      <c r="V917" s="126"/>
      <c r="W917" s="126"/>
      <c r="X917" s="126"/>
      <c r="Y917" s="126"/>
      <c r="Z917" s="126"/>
    </row>
    <row r="918" spans="1:26" ht="18" customHeight="1">
      <c r="A918" s="104"/>
      <c r="B918" s="126"/>
      <c r="C918" s="126"/>
      <c r="D918" s="126"/>
      <c r="E918" s="126"/>
      <c r="F918" s="126"/>
      <c r="G918" s="126"/>
      <c r="H918" s="126"/>
      <c r="I918" s="126"/>
      <c r="J918" s="126"/>
      <c r="K918" s="126"/>
      <c r="L918" s="126"/>
      <c r="M918" s="126"/>
      <c r="N918" s="126"/>
      <c r="O918" s="126"/>
      <c r="P918" s="126"/>
      <c r="Q918" s="126"/>
      <c r="R918" s="126"/>
      <c r="S918" s="126"/>
      <c r="T918" s="126"/>
      <c r="U918" s="126"/>
      <c r="V918" s="126"/>
      <c r="W918" s="126"/>
      <c r="X918" s="126"/>
      <c r="Y918" s="126"/>
      <c r="Z918" s="126"/>
    </row>
    <row r="919" spans="1:26" ht="18" customHeight="1">
      <c r="A919" s="104"/>
      <c r="B919" s="126"/>
      <c r="C919" s="126"/>
      <c r="D919" s="126"/>
      <c r="E919" s="126"/>
      <c r="F919" s="126"/>
      <c r="G919" s="126"/>
      <c r="H919" s="126"/>
      <c r="I919" s="126"/>
      <c r="J919" s="126"/>
      <c r="K919" s="126"/>
      <c r="L919" s="126"/>
      <c r="M919" s="126"/>
      <c r="N919" s="126"/>
      <c r="O919" s="126"/>
      <c r="P919" s="126"/>
      <c r="Q919" s="126"/>
      <c r="R919" s="126"/>
      <c r="S919" s="126"/>
      <c r="T919" s="126"/>
      <c r="U919" s="126"/>
      <c r="V919" s="126"/>
      <c r="W919" s="126"/>
      <c r="X919" s="126"/>
      <c r="Y919" s="126"/>
      <c r="Z919" s="126"/>
    </row>
    <row r="920" spans="1:26" ht="18" customHeight="1">
      <c r="A920" s="104"/>
      <c r="B920" s="126"/>
      <c r="C920" s="126"/>
      <c r="D920" s="126"/>
      <c r="E920" s="126"/>
      <c r="F920" s="126"/>
      <c r="G920" s="126"/>
      <c r="H920" s="126"/>
      <c r="I920" s="126"/>
      <c r="J920" s="126"/>
      <c r="K920" s="126"/>
      <c r="L920" s="126"/>
      <c r="M920" s="126"/>
      <c r="N920" s="126"/>
      <c r="O920" s="126"/>
      <c r="P920" s="126"/>
      <c r="Q920" s="126"/>
      <c r="R920" s="126"/>
      <c r="S920" s="126"/>
      <c r="T920" s="126"/>
      <c r="U920" s="126"/>
      <c r="V920" s="126"/>
      <c r="W920" s="126"/>
      <c r="X920" s="126"/>
      <c r="Y920" s="126"/>
      <c r="Z920" s="126"/>
    </row>
    <row r="921" spans="1:26" ht="18" customHeight="1">
      <c r="A921" s="104"/>
      <c r="B921" s="126"/>
      <c r="C921" s="126"/>
      <c r="D921" s="126"/>
      <c r="E921" s="126"/>
      <c r="F921" s="126"/>
      <c r="G921" s="126"/>
      <c r="H921" s="126"/>
      <c r="I921" s="126"/>
      <c r="J921" s="126"/>
      <c r="K921" s="126"/>
      <c r="L921" s="126"/>
      <c r="M921" s="126"/>
      <c r="N921" s="126"/>
      <c r="O921" s="126"/>
      <c r="P921" s="126"/>
      <c r="Q921" s="126"/>
      <c r="R921" s="126"/>
      <c r="S921" s="126"/>
      <c r="T921" s="126"/>
      <c r="U921" s="126"/>
      <c r="V921" s="126"/>
      <c r="W921" s="126"/>
      <c r="X921" s="126"/>
      <c r="Y921" s="126"/>
      <c r="Z921" s="126"/>
    </row>
    <row r="922" spans="1:26" ht="18" customHeight="1">
      <c r="A922" s="104"/>
      <c r="B922" s="126"/>
      <c r="C922" s="126"/>
      <c r="D922" s="126"/>
      <c r="E922" s="126"/>
      <c r="F922" s="126"/>
      <c r="G922" s="126"/>
      <c r="H922" s="126"/>
      <c r="I922" s="126"/>
      <c r="J922" s="126"/>
      <c r="K922" s="126"/>
      <c r="L922" s="126"/>
      <c r="M922" s="126"/>
      <c r="N922" s="126"/>
      <c r="O922" s="126"/>
      <c r="P922" s="126"/>
      <c r="Q922" s="126"/>
      <c r="R922" s="126"/>
      <c r="S922" s="126"/>
      <c r="T922" s="126"/>
      <c r="U922" s="126"/>
      <c r="V922" s="126"/>
      <c r="W922" s="126"/>
      <c r="X922" s="126"/>
      <c r="Y922" s="126"/>
      <c r="Z922" s="126"/>
    </row>
    <row r="923" spans="1:26" ht="18" customHeight="1">
      <c r="A923" s="104"/>
      <c r="B923" s="126"/>
      <c r="C923" s="126"/>
      <c r="D923" s="126"/>
      <c r="E923" s="126"/>
      <c r="F923" s="126"/>
      <c r="G923" s="126"/>
      <c r="H923" s="126"/>
      <c r="I923" s="126"/>
      <c r="J923" s="126"/>
      <c r="K923" s="126"/>
      <c r="L923" s="126"/>
      <c r="M923" s="126"/>
      <c r="N923" s="126"/>
      <c r="O923" s="126"/>
      <c r="P923" s="126"/>
      <c r="Q923" s="126"/>
      <c r="R923" s="126"/>
      <c r="S923" s="126"/>
      <c r="T923" s="126"/>
      <c r="U923" s="126"/>
      <c r="V923" s="126"/>
      <c r="W923" s="126"/>
      <c r="X923" s="126"/>
      <c r="Y923" s="126"/>
      <c r="Z923" s="126"/>
    </row>
    <row r="924" spans="1:26" ht="18" customHeight="1">
      <c r="A924" s="104"/>
      <c r="B924" s="126"/>
      <c r="C924" s="126"/>
      <c r="D924" s="126"/>
      <c r="E924" s="126"/>
      <c r="F924" s="126"/>
      <c r="G924" s="126"/>
      <c r="H924" s="126"/>
      <c r="I924" s="126"/>
      <c r="J924" s="126"/>
      <c r="K924" s="126"/>
      <c r="L924" s="126"/>
      <c r="M924" s="126"/>
      <c r="N924" s="126"/>
      <c r="O924" s="126"/>
      <c r="P924" s="126"/>
      <c r="Q924" s="126"/>
      <c r="R924" s="126"/>
      <c r="S924" s="126"/>
      <c r="T924" s="126"/>
      <c r="U924" s="126"/>
      <c r="V924" s="126"/>
      <c r="W924" s="126"/>
      <c r="X924" s="126"/>
      <c r="Y924" s="126"/>
      <c r="Z924" s="126"/>
    </row>
    <row r="925" spans="1:26" ht="18" customHeight="1">
      <c r="A925" s="104"/>
      <c r="B925" s="126"/>
      <c r="C925" s="126"/>
      <c r="D925" s="126"/>
      <c r="E925" s="126"/>
      <c r="F925" s="126"/>
      <c r="G925" s="126"/>
      <c r="H925" s="126"/>
      <c r="I925" s="126"/>
      <c r="J925" s="126"/>
      <c r="K925" s="126"/>
      <c r="L925" s="126"/>
      <c r="M925" s="126"/>
      <c r="N925" s="126"/>
      <c r="O925" s="126"/>
      <c r="P925" s="126"/>
      <c r="Q925" s="126"/>
      <c r="R925" s="126"/>
      <c r="S925" s="126"/>
      <c r="T925" s="126"/>
      <c r="U925" s="126"/>
      <c r="V925" s="126"/>
      <c r="W925" s="126"/>
      <c r="X925" s="126"/>
      <c r="Y925" s="126"/>
      <c r="Z925" s="126"/>
    </row>
    <row r="926" spans="1:26" ht="18" customHeight="1">
      <c r="A926" s="104"/>
      <c r="B926" s="126"/>
      <c r="C926" s="126"/>
      <c r="D926" s="126"/>
      <c r="E926" s="126"/>
      <c r="F926" s="126"/>
      <c r="G926" s="126"/>
      <c r="H926" s="126"/>
      <c r="I926" s="126"/>
      <c r="J926" s="126"/>
      <c r="K926" s="126"/>
      <c r="L926" s="126"/>
      <c r="M926" s="126"/>
      <c r="N926" s="126"/>
      <c r="O926" s="126"/>
      <c r="P926" s="126"/>
      <c r="Q926" s="126"/>
      <c r="R926" s="126"/>
      <c r="S926" s="126"/>
      <c r="T926" s="126"/>
      <c r="U926" s="126"/>
      <c r="V926" s="126"/>
      <c r="W926" s="126"/>
      <c r="X926" s="126"/>
      <c r="Y926" s="126"/>
      <c r="Z926" s="126"/>
    </row>
    <row r="927" spans="1:26" ht="18" customHeight="1">
      <c r="A927" s="104"/>
      <c r="B927" s="126"/>
      <c r="C927" s="126"/>
      <c r="D927" s="126"/>
      <c r="E927" s="126"/>
      <c r="F927" s="126"/>
      <c r="G927" s="126"/>
      <c r="H927" s="126"/>
      <c r="I927" s="126"/>
      <c r="J927" s="126"/>
      <c r="K927" s="126"/>
      <c r="L927" s="126"/>
      <c r="M927" s="126"/>
      <c r="N927" s="126"/>
      <c r="O927" s="126"/>
      <c r="P927" s="126"/>
      <c r="Q927" s="126"/>
      <c r="R927" s="126"/>
      <c r="S927" s="126"/>
      <c r="T927" s="126"/>
      <c r="U927" s="126"/>
      <c r="V927" s="126"/>
      <c r="W927" s="126"/>
      <c r="X927" s="126"/>
      <c r="Y927" s="126"/>
      <c r="Z927" s="126"/>
    </row>
    <row r="928" spans="1:26" ht="18" customHeight="1">
      <c r="A928" s="104"/>
      <c r="B928" s="126"/>
      <c r="C928" s="126"/>
      <c r="D928" s="126"/>
      <c r="E928" s="126"/>
      <c r="F928" s="126"/>
      <c r="G928" s="126"/>
      <c r="H928" s="126"/>
      <c r="I928" s="126"/>
      <c r="J928" s="126"/>
      <c r="K928" s="126"/>
      <c r="L928" s="126"/>
      <c r="M928" s="126"/>
      <c r="N928" s="126"/>
      <c r="O928" s="126"/>
      <c r="P928" s="126"/>
      <c r="Q928" s="126"/>
      <c r="R928" s="126"/>
      <c r="S928" s="126"/>
      <c r="T928" s="126"/>
      <c r="U928" s="126"/>
      <c r="V928" s="126"/>
      <c r="W928" s="126"/>
      <c r="X928" s="126"/>
      <c r="Y928" s="126"/>
      <c r="Z928" s="126"/>
    </row>
    <row r="929" spans="1:26" ht="18" customHeight="1">
      <c r="A929" s="104"/>
      <c r="B929" s="126"/>
      <c r="C929" s="126"/>
      <c r="D929" s="126"/>
      <c r="E929" s="126"/>
      <c r="F929" s="126"/>
      <c r="G929" s="126"/>
      <c r="H929" s="126"/>
      <c r="I929" s="126"/>
      <c r="J929" s="126"/>
      <c r="K929" s="126"/>
      <c r="L929" s="126"/>
      <c r="M929" s="126"/>
      <c r="N929" s="126"/>
      <c r="O929" s="126"/>
      <c r="P929" s="126"/>
      <c r="Q929" s="126"/>
      <c r="R929" s="126"/>
      <c r="S929" s="126"/>
      <c r="T929" s="126"/>
      <c r="U929" s="126"/>
      <c r="V929" s="126"/>
      <c r="W929" s="126"/>
      <c r="X929" s="126"/>
      <c r="Y929" s="126"/>
      <c r="Z929" s="126"/>
    </row>
    <row r="930" spans="1:26" ht="18" customHeight="1">
      <c r="A930" s="104"/>
      <c r="B930" s="126"/>
      <c r="C930" s="126"/>
      <c r="D930" s="126"/>
      <c r="E930" s="126"/>
      <c r="F930" s="126"/>
      <c r="G930" s="126"/>
      <c r="H930" s="126"/>
      <c r="I930" s="126"/>
      <c r="J930" s="126"/>
      <c r="K930" s="126"/>
      <c r="L930" s="126"/>
      <c r="M930" s="126"/>
      <c r="N930" s="126"/>
      <c r="O930" s="126"/>
      <c r="P930" s="126"/>
      <c r="Q930" s="126"/>
      <c r="R930" s="126"/>
      <c r="S930" s="126"/>
      <c r="T930" s="126"/>
      <c r="U930" s="126"/>
      <c r="V930" s="126"/>
      <c r="W930" s="126"/>
      <c r="X930" s="126"/>
      <c r="Y930" s="126"/>
      <c r="Z930" s="126"/>
    </row>
    <row r="931" spans="1:26" ht="18" customHeight="1">
      <c r="A931" s="104"/>
      <c r="B931" s="126"/>
      <c r="C931" s="126"/>
      <c r="D931" s="126"/>
      <c r="E931" s="126"/>
      <c r="F931" s="126"/>
      <c r="G931" s="126"/>
      <c r="H931" s="126"/>
      <c r="I931" s="126"/>
      <c r="J931" s="126"/>
      <c r="K931" s="126"/>
      <c r="L931" s="126"/>
      <c r="M931" s="126"/>
      <c r="N931" s="126"/>
      <c r="O931" s="126"/>
      <c r="P931" s="126"/>
      <c r="Q931" s="126"/>
      <c r="R931" s="126"/>
      <c r="S931" s="126"/>
      <c r="T931" s="126"/>
      <c r="U931" s="126"/>
      <c r="V931" s="126"/>
      <c r="W931" s="126"/>
      <c r="X931" s="126"/>
      <c r="Y931" s="126"/>
      <c r="Z931" s="126"/>
    </row>
    <row r="932" spans="1:26" ht="18" customHeight="1">
      <c r="A932" s="104"/>
      <c r="B932" s="126"/>
      <c r="C932" s="126"/>
      <c r="D932" s="126"/>
      <c r="E932" s="126"/>
      <c r="F932" s="126"/>
      <c r="G932" s="126"/>
      <c r="H932" s="126"/>
      <c r="I932" s="126"/>
      <c r="J932" s="126"/>
      <c r="K932" s="126"/>
      <c r="L932" s="126"/>
      <c r="M932" s="126"/>
      <c r="N932" s="126"/>
      <c r="O932" s="126"/>
      <c r="P932" s="126"/>
      <c r="Q932" s="126"/>
      <c r="R932" s="126"/>
      <c r="S932" s="126"/>
      <c r="T932" s="126"/>
      <c r="U932" s="126"/>
      <c r="V932" s="126"/>
      <c r="W932" s="126"/>
      <c r="X932" s="126"/>
      <c r="Y932" s="126"/>
      <c r="Z932" s="126"/>
    </row>
    <row r="933" spans="1:26" ht="18" customHeight="1">
      <c r="A933" s="104"/>
      <c r="B933" s="126"/>
      <c r="C933" s="126"/>
      <c r="D933" s="126"/>
      <c r="E933" s="126"/>
      <c r="F933" s="126"/>
      <c r="G933" s="126"/>
      <c r="H933" s="126"/>
      <c r="I933" s="126"/>
      <c r="J933" s="126"/>
      <c r="K933" s="126"/>
      <c r="L933" s="126"/>
      <c r="M933" s="126"/>
      <c r="N933" s="126"/>
      <c r="O933" s="126"/>
      <c r="P933" s="126"/>
      <c r="Q933" s="126"/>
      <c r="R933" s="126"/>
      <c r="S933" s="126"/>
      <c r="T933" s="126"/>
      <c r="U933" s="126"/>
      <c r="V933" s="126"/>
      <c r="W933" s="126"/>
      <c r="X933" s="126"/>
      <c r="Y933" s="126"/>
      <c r="Z933" s="126"/>
    </row>
    <row r="934" spans="1:26" ht="18" customHeight="1">
      <c r="A934" s="104"/>
      <c r="B934" s="126"/>
      <c r="C934" s="126"/>
      <c r="D934" s="126"/>
      <c r="E934" s="126"/>
      <c r="F934" s="126"/>
      <c r="G934" s="126"/>
      <c r="H934" s="126"/>
      <c r="I934" s="126"/>
      <c r="J934" s="126"/>
      <c r="K934" s="126"/>
      <c r="L934" s="126"/>
      <c r="M934" s="126"/>
      <c r="N934" s="126"/>
      <c r="O934" s="126"/>
      <c r="P934" s="126"/>
      <c r="Q934" s="126"/>
      <c r="R934" s="126"/>
      <c r="S934" s="126"/>
      <c r="T934" s="126"/>
      <c r="U934" s="126"/>
      <c r="V934" s="126"/>
      <c r="W934" s="126"/>
      <c r="X934" s="126"/>
      <c r="Y934" s="126"/>
      <c r="Z934" s="126"/>
    </row>
    <row r="935" spans="1:26" ht="18" customHeight="1">
      <c r="A935" s="104"/>
      <c r="B935" s="126"/>
      <c r="C935" s="126"/>
      <c r="D935" s="126"/>
      <c r="E935" s="126"/>
      <c r="F935" s="126"/>
      <c r="G935" s="126"/>
      <c r="H935" s="126"/>
      <c r="I935" s="126"/>
      <c r="J935" s="126"/>
      <c r="K935" s="126"/>
      <c r="L935" s="126"/>
      <c r="M935" s="126"/>
      <c r="N935" s="126"/>
      <c r="O935" s="126"/>
      <c r="P935" s="126"/>
      <c r="Q935" s="126"/>
      <c r="R935" s="126"/>
      <c r="S935" s="126"/>
      <c r="T935" s="126"/>
      <c r="U935" s="126"/>
      <c r="V935" s="126"/>
      <c r="W935" s="126"/>
      <c r="X935" s="126"/>
      <c r="Y935" s="126"/>
      <c r="Z935" s="126"/>
    </row>
    <row r="936" spans="1:26" ht="18" customHeight="1">
      <c r="A936" s="104"/>
      <c r="B936" s="126"/>
      <c r="C936" s="126"/>
      <c r="D936" s="126"/>
      <c r="E936" s="126"/>
      <c r="F936" s="126"/>
      <c r="G936" s="126"/>
      <c r="H936" s="126"/>
      <c r="I936" s="126"/>
      <c r="J936" s="126"/>
      <c r="K936" s="126"/>
      <c r="L936" s="126"/>
      <c r="M936" s="126"/>
      <c r="N936" s="126"/>
      <c r="O936" s="126"/>
      <c r="P936" s="126"/>
      <c r="Q936" s="126"/>
      <c r="R936" s="126"/>
      <c r="S936" s="126"/>
      <c r="T936" s="126"/>
      <c r="U936" s="126"/>
      <c r="V936" s="126"/>
      <c r="W936" s="126"/>
      <c r="X936" s="126"/>
      <c r="Y936" s="126"/>
      <c r="Z936" s="126"/>
    </row>
    <row r="937" spans="1:26" ht="18" customHeight="1">
      <c r="A937" s="104"/>
      <c r="B937" s="126"/>
      <c r="C937" s="126"/>
      <c r="D937" s="126"/>
      <c r="E937" s="126"/>
      <c r="F937" s="126"/>
      <c r="G937" s="126"/>
      <c r="H937" s="126"/>
      <c r="I937" s="126"/>
      <c r="J937" s="126"/>
      <c r="K937" s="126"/>
      <c r="L937" s="126"/>
      <c r="M937" s="126"/>
      <c r="N937" s="126"/>
      <c r="O937" s="126"/>
      <c r="P937" s="126"/>
      <c r="Q937" s="126"/>
      <c r="R937" s="126"/>
      <c r="S937" s="126"/>
      <c r="T937" s="126"/>
      <c r="U937" s="126"/>
      <c r="V937" s="126"/>
      <c r="W937" s="126"/>
      <c r="X937" s="126"/>
      <c r="Y937" s="126"/>
      <c r="Z937" s="126"/>
    </row>
    <row r="938" spans="1:26" ht="18" customHeight="1">
      <c r="A938" s="104"/>
      <c r="B938" s="126"/>
      <c r="C938" s="126"/>
      <c r="D938" s="126"/>
      <c r="E938" s="126"/>
      <c r="F938" s="126"/>
      <c r="G938" s="126"/>
      <c r="H938" s="126"/>
      <c r="I938" s="126"/>
      <c r="J938" s="126"/>
      <c r="K938" s="126"/>
      <c r="L938" s="126"/>
      <c r="M938" s="126"/>
      <c r="N938" s="126"/>
      <c r="O938" s="126"/>
      <c r="P938" s="126"/>
      <c r="Q938" s="126"/>
      <c r="R938" s="126"/>
      <c r="S938" s="126"/>
      <c r="T938" s="126"/>
      <c r="U938" s="126"/>
      <c r="V938" s="126"/>
      <c r="W938" s="126"/>
      <c r="X938" s="126"/>
      <c r="Y938" s="126"/>
      <c r="Z938" s="126"/>
    </row>
    <row r="939" spans="1:26" ht="18" customHeight="1">
      <c r="A939" s="104"/>
      <c r="B939" s="126"/>
      <c r="C939" s="126"/>
      <c r="D939" s="126"/>
      <c r="E939" s="126"/>
      <c r="F939" s="126"/>
      <c r="G939" s="126"/>
      <c r="H939" s="126"/>
      <c r="I939" s="126"/>
      <c r="J939" s="126"/>
      <c r="K939" s="126"/>
      <c r="L939" s="126"/>
      <c r="M939" s="126"/>
      <c r="N939" s="126"/>
      <c r="O939" s="126"/>
      <c r="P939" s="126"/>
      <c r="Q939" s="126"/>
      <c r="R939" s="126"/>
      <c r="S939" s="126"/>
      <c r="T939" s="126"/>
      <c r="U939" s="126"/>
      <c r="V939" s="126"/>
      <c r="W939" s="126"/>
      <c r="X939" s="126"/>
      <c r="Y939" s="126"/>
      <c r="Z939" s="126"/>
    </row>
    <row r="940" spans="1:26" ht="18" customHeight="1">
      <c r="A940" s="104"/>
      <c r="B940" s="126"/>
      <c r="C940" s="126"/>
      <c r="D940" s="126"/>
      <c r="E940" s="126"/>
      <c r="F940" s="126"/>
      <c r="G940" s="126"/>
      <c r="H940" s="126"/>
      <c r="I940" s="126"/>
      <c r="J940" s="126"/>
      <c r="K940" s="126"/>
      <c r="L940" s="126"/>
      <c r="M940" s="126"/>
      <c r="N940" s="126"/>
      <c r="O940" s="126"/>
      <c r="P940" s="126"/>
      <c r="Q940" s="126"/>
      <c r="R940" s="126"/>
      <c r="S940" s="126"/>
      <c r="T940" s="126"/>
      <c r="U940" s="126"/>
      <c r="V940" s="126"/>
      <c r="W940" s="126"/>
      <c r="X940" s="126"/>
      <c r="Y940" s="126"/>
      <c r="Z940" s="126"/>
    </row>
    <row r="941" spans="1:26" ht="18" customHeight="1">
      <c r="A941" s="104"/>
      <c r="B941" s="126"/>
      <c r="C941" s="126"/>
      <c r="D941" s="126"/>
      <c r="E941" s="126"/>
      <c r="F941" s="126"/>
      <c r="G941" s="126"/>
      <c r="H941" s="126"/>
      <c r="I941" s="126"/>
      <c r="J941" s="126"/>
      <c r="K941" s="126"/>
      <c r="L941" s="126"/>
      <c r="M941" s="126"/>
      <c r="N941" s="126"/>
      <c r="O941" s="126"/>
      <c r="P941" s="126"/>
      <c r="Q941" s="126"/>
      <c r="R941" s="126"/>
      <c r="S941" s="126"/>
      <c r="T941" s="126"/>
      <c r="U941" s="126"/>
      <c r="V941" s="126"/>
      <c r="W941" s="126"/>
      <c r="X941" s="126"/>
      <c r="Y941" s="126"/>
      <c r="Z941" s="126"/>
    </row>
    <row r="942" spans="1:26" ht="18" customHeight="1">
      <c r="A942" s="104"/>
      <c r="B942" s="126"/>
      <c r="C942" s="126"/>
      <c r="D942" s="126"/>
      <c r="E942" s="126"/>
      <c r="F942" s="126"/>
      <c r="G942" s="126"/>
      <c r="H942" s="126"/>
      <c r="I942" s="126"/>
      <c r="J942" s="126"/>
      <c r="K942" s="126"/>
      <c r="L942" s="126"/>
      <c r="M942" s="126"/>
      <c r="N942" s="126"/>
      <c r="O942" s="126"/>
      <c r="P942" s="126"/>
      <c r="Q942" s="126"/>
      <c r="R942" s="126"/>
      <c r="S942" s="126"/>
      <c r="T942" s="126"/>
      <c r="U942" s="126"/>
      <c r="V942" s="126"/>
      <c r="W942" s="126"/>
      <c r="X942" s="126"/>
      <c r="Y942" s="126"/>
      <c r="Z942" s="126"/>
    </row>
    <row r="943" spans="1:26" ht="18" customHeight="1">
      <c r="A943" s="104"/>
      <c r="B943" s="126"/>
      <c r="C943" s="126"/>
      <c r="D943" s="126"/>
      <c r="E943" s="126"/>
      <c r="F943" s="126"/>
      <c r="G943" s="126"/>
      <c r="H943" s="126"/>
      <c r="I943" s="126"/>
      <c r="J943" s="126"/>
      <c r="K943" s="126"/>
      <c r="L943" s="126"/>
      <c r="M943" s="126"/>
      <c r="N943" s="126"/>
      <c r="O943" s="126"/>
      <c r="P943" s="126"/>
      <c r="Q943" s="126"/>
      <c r="R943" s="126"/>
      <c r="S943" s="126"/>
      <c r="T943" s="126"/>
      <c r="U943" s="126"/>
      <c r="V943" s="126"/>
      <c r="W943" s="126"/>
      <c r="X943" s="126"/>
      <c r="Y943" s="126"/>
      <c r="Z943" s="126"/>
    </row>
    <row r="944" spans="1:26" ht="18" customHeight="1">
      <c r="A944" s="104"/>
      <c r="B944" s="126"/>
      <c r="C944" s="126"/>
      <c r="D944" s="126"/>
      <c r="E944" s="126"/>
      <c r="F944" s="126"/>
      <c r="G944" s="126"/>
      <c r="H944" s="126"/>
      <c r="I944" s="126"/>
      <c r="J944" s="126"/>
      <c r="K944" s="126"/>
      <c r="L944" s="126"/>
      <c r="M944" s="126"/>
      <c r="N944" s="126"/>
      <c r="O944" s="126"/>
      <c r="P944" s="126"/>
      <c r="Q944" s="126"/>
      <c r="R944" s="126"/>
      <c r="S944" s="126"/>
      <c r="T944" s="126"/>
      <c r="U944" s="126"/>
      <c r="V944" s="126"/>
      <c r="W944" s="126"/>
      <c r="X944" s="126"/>
      <c r="Y944" s="126"/>
      <c r="Z944" s="126"/>
    </row>
    <row r="945" spans="1:26" ht="18" customHeight="1">
      <c r="A945" s="104"/>
      <c r="B945" s="126"/>
      <c r="C945" s="126"/>
      <c r="D945" s="126"/>
      <c r="E945" s="126"/>
      <c r="F945" s="126"/>
      <c r="G945" s="126"/>
      <c r="H945" s="126"/>
      <c r="I945" s="126"/>
      <c r="J945" s="126"/>
      <c r="K945" s="126"/>
      <c r="L945" s="126"/>
      <c r="M945" s="126"/>
      <c r="N945" s="126"/>
      <c r="O945" s="126"/>
      <c r="P945" s="126"/>
      <c r="Q945" s="126"/>
      <c r="R945" s="126"/>
      <c r="S945" s="126"/>
      <c r="T945" s="126"/>
      <c r="U945" s="126"/>
      <c r="V945" s="126"/>
      <c r="W945" s="126"/>
      <c r="X945" s="126"/>
      <c r="Y945" s="126"/>
      <c r="Z945" s="126"/>
    </row>
    <row r="946" spans="1:26" ht="18" customHeight="1">
      <c r="A946" s="104"/>
      <c r="B946" s="126"/>
      <c r="C946" s="126"/>
      <c r="D946" s="126"/>
      <c r="E946" s="126"/>
      <c r="F946" s="126"/>
      <c r="G946" s="126"/>
      <c r="H946" s="126"/>
      <c r="I946" s="126"/>
      <c r="J946" s="126"/>
      <c r="K946" s="126"/>
      <c r="L946" s="126"/>
      <c r="M946" s="126"/>
      <c r="N946" s="126"/>
      <c r="O946" s="126"/>
      <c r="P946" s="126"/>
      <c r="Q946" s="126"/>
      <c r="R946" s="126"/>
      <c r="S946" s="126"/>
      <c r="T946" s="126"/>
      <c r="U946" s="126"/>
      <c r="V946" s="126"/>
      <c r="W946" s="126"/>
      <c r="X946" s="126"/>
      <c r="Y946" s="126"/>
      <c r="Z946" s="126"/>
    </row>
    <row r="947" spans="1:26" ht="18" customHeight="1">
      <c r="A947" s="104"/>
      <c r="B947" s="126"/>
      <c r="C947" s="126"/>
      <c r="D947" s="126"/>
      <c r="E947" s="126"/>
      <c r="F947" s="126"/>
      <c r="G947" s="126"/>
      <c r="H947" s="126"/>
      <c r="I947" s="126"/>
      <c r="J947" s="126"/>
      <c r="K947" s="126"/>
      <c r="L947" s="126"/>
      <c r="M947" s="126"/>
      <c r="N947" s="126"/>
      <c r="O947" s="126"/>
      <c r="P947" s="126"/>
      <c r="Q947" s="126"/>
      <c r="R947" s="126"/>
      <c r="S947" s="126"/>
      <c r="T947" s="126"/>
      <c r="U947" s="126"/>
      <c r="V947" s="126"/>
      <c r="W947" s="126"/>
      <c r="X947" s="126"/>
      <c r="Y947" s="126"/>
      <c r="Z947" s="126"/>
    </row>
    <row r="948" spans="1:26" ht="18" customHeight="1">
      <c r="A948" s="104"/>
      <c r="B948" s="126"/>
      <c r="C948" s="126"/>
      <c r="D948" s="126"/>
      <c r="E948" s="126"/>
      <c r="F948" s="126"/>
      <c r="G948" s="126"/>
      <c r="H948" s="126"/>
      <c r="I948" s="126"/>
      <c r="J948" s="126"/>
      <c r="K948" s="126"/>
      <c r="L948" s="126"/>
      <c r="M948" s="126"/>
      <c r="N948" s="126"/>
      <c r="O948" s="126"/>
      <c r="P948" s="126"/>
      <c r="Q948" s="126"/>
      <c r="R948" s="126"/>
      <c r="S948" s="126"/>
      <c r="T948" s="126"/>
      <c r="U948" s="126"/>
      <c r="V948" s="126"/>
      <c r="W948" s="126"/>
      <c r="X948" s="126"/>
      <c r="Y948" s="126"/>
      <c r="Z948" s="126"/>
    </row>
    <row r="949" spans="1:26" ht="18" customHeight="1">
      <c r="A949" s="104"/>
      <c r="B949" s="126"/>
      <c r="C949" s="126"/>
      <c r="D949" s="126"/>
      <c r="E949" s="126"/>
      <c r="F949" s="126"/>
      <c r="G949" s="126"/>
      <c r="H949" s="126"/>
      <c r="I949" s="126"/>
      <c r="J949" s="126"/>
      <c r="K949" s="126"/>
      <c r="L949" s="126"/>
      <c r="M949" s="126"/>
      <c r="N949" s="126"/>
      <c r="O949" s="126"/>
      <c r="P949" s="126"/>
      <c r="Q949" s="126"/>
      <c r="R949" s="126"/>
      <c r="S949" s="126"/>
      <c r="T949" s="126"/>
      <c r="U949" s="126"/>
      <c r="V949" s="126"/>
      <c r="W949" s="126"/>
      <c r="X949" s="126"/>
      <c r="Y949" s="126"/>
      <c r="Z949" s="126"/>
    </row>
    <row r="950" spans="1:26" ht="18" customHeight="1">
      <c r="A950" s="104"/>
      <c r="B950" s="126"/>
      <c r="C950" s="126"/>
      <c r="D950" s="126"/>
      <c r="E950" s="126"/>
      <c r="F950" s="126"/>
      <c r="G950" s="126"/>
      <c r="H950" s="126"/>
      <c r="I950" s="126"/>
      <c r="J950" s="126"/>
      <c r="K950" s="126"/>
      <c r="L950" s="126"/>
      <c r="M950" s="126"/>
      <c r="N950" s="126"/>
      <c r="O950" s="126"/>
      <c r="P950" s="126"/>
      <c r="Q950" s="126"/>
      <c r="R950" s="126"/>
      <c r="S950" s="126"/>
      <c r="T950" s="126"/>
      <c r="U950" s="126"/>
      <c r="V950" s="126"/>
      <c r="W950" s="126"/>
      <c r="X950" s="126"/>
      <c r="Y950" s="126"/>
      <c r="Z950" s="126"/>
    </row>
    <row r="951" spans="1:26" ht="18" customHeight="1">
      <c r="A951" s="104"/>
      <c r="B951" s="126"/>
      <c r="C951" s="126"/>
      <c r="D951" s="126"/>
      <c r="E951" s="126"/>
      <c r="F951" s="126"/>
      <c r="G951" s="126"/>
      <c r="H951" s="126"/>
      <c r="I951" s="126"/>
      <c r="J951" s="126"/>
      <c r="K951" s="126"/>
      <c r="L951" s="126"/>
      <c r="M951" s="126"/>
      <c r="N951" s="126"/>
      <c r="O951" s="126"/>
      <c r="P951" s="126"/>
      <c r="Q951" s="126"/>
      <c r="R951" s="126"/>
      <c r="S951" s="126"/>
      <c r="T951" s="126"/>
      <c r="U951" s="126"/>
      <c r="V951" s="126"/>
      <c r="W951" s="126"/>
      <c r="X951" s="126"/>
      <c r="Y951" s="126"/>
      <c r="Z951" s="126"/>
    </row>
    <row r="952" spans="1:26" ht="18" customHeight="1">
      <c r="A952" s="104"/>
      <c r="B952" s="126"/>
      <c r="C952" s="126"/>
      <c r="D952" s="126"/>
      <c r="E952" s="126"/>
      <c r="F952" s="126"/>
      <c r="G952" s="126"/>
      <c r="H952" s="126"/>
      <c r="I952" s="126"/>
      <c r="J952" s="126"/>
      <c r="K952" s="126"/>
      <c r="L952" s="126"/>
      <c r="M952" s="126"/>
      <c r="N952" s="126"/>
      <c r="O952" s="126"/>
      <c r="P952" s="126"/>
      <c r="Q952" s="126"/>
      <c r="R952" s="126"/>
      <c r="S952" s="126"/>
      <c r="T952" s="126"/>
      <c r="U952" s="126"/>
      <c r="V952" s="126"/>
      <c r="W952" s="126"/>
      <c r="X952" s="126"/>
      <c r="Y952" s="126"/>
      <c r="Z952" s="126"/>
    </row>
    <row r="953" spans="1:26" ht="18" customHeight="1">
      <c r="A953" s="104"/>
      <c r="B953" s="126"/>
      <c r="C953" s="126"/>
      <c r="D953" s="126"/>
      <c r="E953" s="126"/>
      <c r="F953" s="126"/>
      <c r="G953" s="126"/>
      <c r="H953" s="126"/>
      <c r="I953" s="126"/>
      <c r="J953" s="126"/>
      <c r="K953" s="126"/>
      <c r="L953" s="126"/>
      <c r="M953" s="126"/>
      <c r="N953" s="126"/>
      <c r="O953" s="126"/>
      <c r="P953" s="126"/>
      <c r="Q953" s="126"/>
      <c r="R953" s="126"/>
      <c r="S953" s="126"/>
      <c r="T953" s="126"/>
      <c r="U953" s="126"/>
      <c r="V953" s="126"/>
      <c r="W953" s="126"/>
      <c r="X953" s="126"/>
      <c r="Y953" s="126"/>
      <c r="Z953" s="126"/>
    </row>
    <row r="954" spans="1:26" ht="18" customHeight="1">
      <c r="A954" s="104"/>
      <c r="B954" s="126"/>
      <c r="C954" s="126"/>
      <c r="D954" s="126"/>
      <c r="E954" s="126"/>
      <c r="F954" s="126"/>
      <c r="G954" s="126"/>
      <c r="H954" s="126"/>
      <c r="I954" s="126"/>
      <c r="J954" s="126"/>
      <c r="K954" s="126"/>
      <c r="L954" s="126"/>
      <c r="M954" s="126"/>
      <c r="N954" s="126"/>
      <c r="O954" s="126"/>
      <c r="P954" s="126"/>
      <c r="Q954" s="126"/>
      <c r="R954" s="126"/>
      <c r="S954" s="126"/>
      <c r="T954" s="126"/>
      <c r="U954" s="126"/>
      <c r="V954" s="126"/>
      <c r="W954" s="126"/>
      <c r="X954" s="126"/>
      <c r="Y954" s="126"/>
      <c r="Z954" s="126"/>
    </row>
    <row r="955" spans="1:26" ht="18" customHeight="1">
      <c r="A955" s="104"/>
      <c r="B955" s="126"/>
      <c r="C955" s="126"/>
      <c r="D955" s="126"/>
      <c r="E955" s="126"/>
      <c r="F955" s="126"/>
      <c r="G955" s="126"/>
      <c r="H955" s="126"/>
      <c r="I955" s="126"/>
      <c r="J955" s="126"/>
      <c r="K955" s="126"/>
      <c r="L955" s="126"/>
      <c r="M955" s="126"/>
      <c r="N955" s="126"/>
      <c r="O955" s="126"/>
      <c r="P955" s="126"/>
      <c r="Q955" s="126"/>
      <c r="R955" s="126"/>
      <c r="S955" s="126"/>
      <c r="T955" s="126"/>
      <c r="U955" s="126"/>
      <c r="V955" s="126"/>
      <c r="W955" s="126"/>
      <c r="X955" s="126"/>
      <c r="Y955" s="126"/>
      <c r="Z955" s="126"/>
    </row>
    <row r="956" spans="1:26" ht="18" customHeight="1">
      <c r="A956" s="104"/>
      <c r="B956" s="126"/>
      <c r="C956" s="126"/>
      <c r="D956" s="126"/>
      <c r="E956" s="126"/>
      <c r="F956" s="126"/>
      <c r="G956" s="126"/>
      <c r="H956" s="126"/>
      <c r="I956" s="126"/>
      <c r="J956" s="126"/>
      <c r="K956" s="126"/>
      <c r="L956" s="126"/>
      <c r="M956" s="126"/>
      <c r="N956" s="126"/>
      <c r="O956" s="126"/>
      <c r="P956" s="126"/>
      <c r="Q956" s="126"/>
      <c r="R956" s="126"/>
      <c r="S956" s="126"/>
      <c r="T956" s="126"/>
      <c r="U956" s="126"/>
      <c r="V956" s="126"/>
      <c r="W956" s="126"/>
      <c r="X956" s="126"/>
      <c r="Y956" s="126"/>
      <c r="Z956" s="126"/>
    </row>
    <row r="957" spans="1:26" ht="18" customHeight="1">
      <c r="A957" s="104"/>
      <c r="B957" s="126"/>
      <c r="C957" s="126"/>
      <c r="D957" s="126"/>
      <c r="E957" s="126"/>
      <c r="F957" s="126"/>
      <c r="G957" s="126"/>
      <c r="H957" s="126"/>
      <c r="I957" s="126"/>
      <c r="J957" s="126"/>
      <c r="K957" s="126"/>
      <c r="L957" s="126"/>
      <c r="M957" s="126"/>
      <c r="N957" s="126"/>
      <c r="O957" s="126"/>
      <c r="P957" s="126"/>
      <c r="Q957" s="126"/>
      <c r="R957" s="126"/>
      <c r="S957" s="126"/>
      <c r="T957" s="126"/>
      <c r="U957" s="126"/>
      <c r="V957" s="126"/>
      <c r="W957" s="126"/>
      <c r="X957" s="126"/>
      <c r="Y957" s="126"/>
      <c r="Z957" s="126"/>
    </row>
    <row r="958" spans="1:26" ht="18" customHeight="1">
      <c r="A958" s="104"/>
      <c r="B958" s="126"/>
      <c r="C958" s="126"/>
      <c r="D958" s="126"/>
      <c r="E958" s="126"/>
      <c r="F958" s="126"/>
      <c r="G958" s="126"/>
      <c r="H958" s="126"/>
      <c r="I958" s="126"/>
      <c r="J958" s="126"/>
      <c r="K958" s="126"/>
      <c r="L958" s="126"/>
      <c r="M958" s="126"/>
      <c r="N958" s="126"/>
      <c r="O958" s="126"/>
      <c r="P958" s="126"/>
      <c r="Q958" s="126"/>
      <c r="R958" s="126"/>
      <c r="S958" s="126"/>
      <c r="T958" s="126"/>
      <c r="U958" s="126"/>
      <c r="V958" s="126"/>
      <c r="W958" s="126"/>
      <c r="X958" s="126"/>
      <c r="Y958" s="126"/>
      <c r="Z958" s="126"/>
    </row>
    <row r="959" spans="1:26" ht="18" customHeight="1">
      <c r="A959" s="104"/>
      <c r="B959" s="126"/>
      <c r="C959" s="126"/>
      <c r="D959" s="126"/>
      <c r="E959" s="126"/>
      <c r="F959" s="126"/>
      <c r="G959" s="126"/>
      <c r="H959" s="126"/>
      <c r="I959" s="126"/>
      <c r="J959" s="126"/>
      <c r="K959" s="126"/>
      <c r="L959" s="126"/>
      <c r="M959" s="126"/>
      <c r="N959" s="126"/>
      <c r="O959" s="126"/>
      <c r="P959" s="126"/>
      <c r="Q959" s="126"/>
      <c r="R959" s="126"/>
      <c r="S959" s="126"/>
      <c r="T959" s="126"/>
      <c r="U959" s="126"/>
      <c r="V959" s="126"/>
      <c r="W959" s="126"/>
      <c r="X959" s="126"/>
      <c r="Y959" s="126"/>
      <c r="Z959" s="126"/>
    </row>
    <row r="960" spans="1:26" ht="18" customHeight="1">
      <c r="A960" s="104"/>
      <c r="B960" s="126"/>
      <c r="C960" s="126"/>
      <c r="D960" s="126"/>
      <c r="E960" s="126"/>
      <c r="F960" s="126"/>
      <c r="G960" s="126"/>
      <c r="H960" s="126"/>
      <c r="I960" s="126"/>
      <c r="J960" s="126"/>
      <c r="K960" s="126"/>
      <c r="L960" s="126"/>
      <c r="M960" s="126"/>
      <c r="N960" s="126"/>
      <c r="O960" s="126"/>
      <c r="P960" s="126"/>
      <c r="Q960" s="126"/>
      <c r="R960" s="126"/>
      <c r="S960" s="126"/>
      <c r="T960" s="126"/>
      <c r="U960" s="126"/>
      <c r="V960" s="126"/>
      <c r="W960" s="126"/>
      <c r="X960" s="126"/>
      <c r="Y960" s="126"/>
      <c r="Z960" s="126"/>
    </row>
    <row r="961" spans="1:26" ht="18" customHeight="1">
      <c r="A961" s="104"/>
      <c r="B961" s="126"/>
      <c r="C961" s="126"/>
      <c r="D961" s="126"/>
      <c r="E961" s="126"/>
      <c r="F961" s="126"/>
      <c r="G961" s="126"/>
      <c r="H961" s="126"/>
      <c r="I961" s="126"/>
      <c r="J961" s="126"/>
      <c r="K961" s="126"/>
      <c r="L961" s="126"/>
      <c r="M961" s="126"/>
      <c r="N961" s="126"/>
      <c r="O961" s="126"/>
      <c r="P961" s="126"/>
      <c r="Q961" s="126"/>
      <c r="R961" s="126"/>
      <c r="S961" s="126"/>
      <c r="T961" s="126"/>
      <c r="U961" s="126"/>
      <c r="V961" s="126"/>
      <c r="W961" s="126"/>
      <c r="X961" s="126"/>
      <c r="Y961" s="126"/>
      <c r="Z961" s="126"/>
    </row>
    <row r="962" spans="1:26" ht="18" customHeight="1">
      <c r="A962" s="104"/>
      <c r="B962" s="126"/>
      <c r="C962" s="126"/>
      <c r="D962" s="126"/>
      <c r="E962" s="126"/>
      <c r="F962" s="126"/>
      <c r="G962" s="126"/>
      <c r="H962" s="126"/>
      <c r="I962" s="126"/>
      <c r="J962" s="126"/>
      <c r="K962" s="126"/>
      <c r="L962" s="126"/>
      <c r="M962" s="126"/>
      <c r="N962" s="126"/>
      <c r="O962" s="126"/>
      <c r="P962" s="126"/>
      <c r="Q962" s="126"/>
      <c r="R962" s="126"/>
      <c r="S962" s="126"/>
      <c r="T962" s="126"/>
      <c r="U962" s="126"/>
      <c r="V962" s="126"/>
      <c r="W962" s="126"/>
      <c r="X962" s="126"/>
      <c r="Y962" s="126"/>
      <c r="Z962" s="126"/>
    </row>
    <row r="963" spans="1:26" ht="18" customHeight="1">
      <c r="A963" s="104"/>
      <c r="B963" s="126"/>
      <c r="C963" s="126"/>
      <c r="D963" s="126"/>
      <c r="E963" s="126"/>
      <c r="F963" s="126"/>
      <c r="G963" s="126"/>
      <c r="H963" s="126"/>
      <c r="I963" s="126"/>
      <c r="J963" s="126"/>
      <c r="K963" s="126"/>
      <c r="L963" s="126"/>
      <c r="M963" s="126"/>
      <c r="N963" s="126"/>
      <c r="O963" s="126"/>
      <c r="P963" s="126"/>
      <c r="Q963" s="126"/>
      <c r="R963" s="126"/>
      <c r="S963" s="126"/>
      <c r="T963" s="126"/>
      <c r="U963" s="126"/>
      <c r="V963" s="126"/>
      <c r="W963" s="126"/>
      <c r="X963" s="126"/>
      <c r="Y963" s="126"/>
      <c r="Z963" s="126"/>
    </row>
    <row r="964" spans="1:26" ht="18" customHeight="1">
      <c r="A964" s="104"/>
      <c r="B964" s="126"/>
      <c r="C964" s="126"/>
      <c r="D964" s="126"/>
      <c r="E964" s="126"/>
      <c r="F964" s="126"/>
      <c r="G964" s="126"/>
      <c r="H964" s="126"/>
      <c r="I964" s="126"/>
      <c r="J964" s="126"/>
      <c r="K964" s="126"/>
      <c r="L964" s="126"/>
      <c r="M964" s="126"/>
      <c r="N964" s="126"/>
      <c r="O964" s="126"/>
      <c r="P964" s="126"/>
      <c r="Q964" s="126"/>
      <c r="R964" s="126"/>
      <c r="S964" s="126"/>
      <c r="T964" s="126"/>
      <c r="U964" s="126"/>
      <c r="V964" s="126"/>
      <c r="W964" s="126"/>
      <c r="X964" s="126"/>
      <c r="Y964" s="126"/>
      <c r="Z964" s="126"/>
    </row>
    <row r="965" spans="1:26" ht="18" customHeight="1">
      <c r="A965" s="104"/>
      <c r="B965" s="126"/>
      <c r="C965" s="126"/>
      <c r="D965" s="126"/>
      <c r="E965" s="126"/>
      <c r="F965" s="126"/>
      <c r="G965" s="126"/>
      <c r="H965" s="126"/>
      <c r="I965" s="126"/>
      <c r="J965" s="126"/>
      <c r="K965" s="126"/>
      <c r="L965" s="126"/>
      <c r="M965" s="126"/>
      <c r="N965" s="126"/>
      <c r="O965" s="126"/>
      <c r="P965" s="126"/>
      <c r="Q965" s="126"/>
      <c r="R965" s="126"/>
      <c r="S965" s="126"/>
      <c r="T965" s="126"/>
      <c r="U965" s="126"/>
      <c r="V965" s="126"/>
      <c r="W965" s="126"/>
      <c r="X965" s="126"/>
      <c r="Y965" s="126"/>
      <c r="Z965" s="126"/>
    </row>
    <row r="966" spans="1:26" ht="18" customHeight="1">
      <c r="A966" s="104"/>
      <c r="B966" s="126"/>
      <c r="C966" s="126"/>
      <c r="D966" s="126"/>
      <c r="E966" s="126"/>
      <c r="F966" s="126"/>
      <c r="G966" s="126"/>
      <c r="H966" s="126"/>
      <c r="I966" s="126"/>
      <c r="J966" s="126"/>
      <c r="K966" s="126"/>
      <c r="L966" s="126"/>
      <c r="M966" s="126"/>
      <c r="N966" s="126"/>
      <c r="O966" s="126"/>
      <c r="P966" s="126"/>
      <c r="Q966" s="126"/>
      <c r="R966" s="126"/>
      <c r="S966" s="126"/>
      <c r="T966" s="126"/>
      <c r="U966" s="126"/>
      <c r="V966" s="126"/>
      <c r="W966" s="126"/>
      <c r="X966" s="126"/>
      <c r="Y966" s="126"/>
      <c r="Z966" s="126"/>
    </row>
    <row r="967" spans="1:26" ht="18" customHeight="1">
      <c r="A967" s="104"/>
      <c r="B967" s="126"/>
      <c r="C967" s="126"/>
      <c r="D967" s="126"/>
      <c r="E967" s="126"/>
      <c r="F967" s="126"/>
      <c r="G967" s="126"/>
      <c r="H967" s="126"/>
      <c r="I967" s="126"/>
      <c r="J967" s="126"/>
      <c r="K967" s="126"/>
      <c r="L967" s="126"/>
      <c r="M967" s="126"/>
      <c r="N967" s="126"/>
      <c r="O967" s="126"/>
      <c r="P967" s="126"/>
      <c r="Q967" s="126"/>
      <c r="R967" s="126"/>
      <c r="S967" s="126"/>
      <c r="T967" s="126"/>
      <c r="U967" s="126"/>
      <c r="V967" s="126"/>
      <c r="W967" s="126"/>
      <c r="X967" s="126"/>
      <c r="Y967" s="126"/>
      <c r="Z967" s="126"/>
    </row>
    <row r="968" spans="1:26" ht="18" customHeight="1">
      <c r="A968" s="104"/>
      <c r="B968" s="126"/>
      <c r="C968" s="126"/>
      <c r="D968" s="126"/>
      <c r="E968" s="126"/>
      <c r="F968" s="126"/>
      <c r="G968" s="126"/>
      <c r="H968" s="126"/>
      <c r="I968" s="126"/>
      <c r="J968" s="126"/>
      <c r="K968" s="126"/>
      <c r="L968" s="126"/>
      <c r="M968" s="126"/>
      <c r="N968" s="126"/>
      <c r="O968" s="126"/>
      <c r="P968" s="126"/>
      <c r="Q968" s="126"/>
      <c r="R968" s="126"/>
      <c r="S968" s="126"/>
      <c r="T968" s="126"/>
      <c r="U968" s="126"/>
      <c r="V968" s="126"/>
      <c r="W968" s="126"/>
      <c r="X968" s="126"/>
      <c r="Y968" s="126"/>
      <c r="Z968" s="126"/>
    </row>
    <row r="969" spans="1:26" ht="18" customHeight="1">
      <c r="A969" s="104"/>
      <c r="B969" s="126"/>
      <c r="C969" s="126"/>
      <c r="D969" s="126"/>
      <c r="E969" s="126"/>
      <c r="F969" s="126"/>
      <c r="G969" s="126"/>
      <c r="H969" s="126"/>
      <c r="I969" s="126"/>
      <c r="J969" s="126"/>
      <c r="K969" s="126"/>
      <c r="L969" s="126"/>
      <c r="M969" s="126"/>
      <c r="N969" s="126"/>
      <c r="O969" s="126"/>
      <c r="P969" s="126"/>
      <c r="Q969" s="126"/>
      <c r="R969" s="126"/>
      <c r="S969" s="126"/>
      <c r="T969" s="126"/>
      <c r="U969" s="126"/>
      <c r="V969" s="126"/>
      <c r="W969" s="126"/>
      <c r="X969" s="126"/>
      <c r="Y969" s="126"/>
      <c r="Z969" s="126"/>
    </row>
    <row r="970" spans="1:26" ht="18" customHeight="1">
      <c r="A970" s="104"/>
      <c r="B970" s="126"/>
      <c r="C970" s="126"/>
      <c r="D970" s="126"/>
      <c r="E970" s="126"/>
      <c r="F970" s="126"/>
      <c r="G970" s="126"/>
      <c r="H970" s="126"/>
      <c r="I970" s="126"/>
      <c r="J970" s="126"/>
      <c r="K970" s="126"/>
      <c r="L970" s="126"/>
      <c r="M970" s="126"/>
      <c r="N970" s="126"/>
      <c r="O970" s="126"/>
      <c r="P970" s="126"/>
      <c r="Q970" s="126"/>
      <c r="R970" s="126"/>
      <c r="S970" s="126"/>
      <c r="T970" s="126"/>
      <c r="U970" s="126"/>
      <c r="V970" s="126"/>
      <c r="W970" s="126"/>
      <c r="X970" s="126"/>
      <c r="Y970" s="126"/>
      <c r="Z970" s="126"/>
    </row>
    <row r="971" spans="1:26" ht="18" customHeight="1">
      <c r="A971" s="104"/>
      <c r="B971" s="126"/>
      <c r="C971" s="126"/>
      <c r="D971" s="126"/>
      <c r="E971" s="126"/>
      <c r="F971" s="126"/>
      <c r="G971" s="126"/>
      <c r="H971" s="126"/>
      <c r="I971" s="126"/>
      <c r="J971" s="126"/>
      <c r="K971" s="126"/>
      <c r="L971" s="126"/>
      <c r="M971" s="126"/>
      <c r="N971" s="126"/>
      <c r="O971" s="126"/>
      <c r="P971" s="126"/>
      <c r="Q971" s="126"/>
      <c r="R971" s="126"/>
      <c r="S971" s="126"/>
      <c r="T971" s="126"/>
      <c r="U971" s="126"/>
      <c r="V971" s="126"/>
      <c r="W971" s="126"/>
      <c r="X971" s="126"/>
      <c r="Y971" s="126"/>
      <c r="Z971" s="126"/>
    </row>
    <row r="972" spans="1:26" ht="18" customHeight="1">
      <c r="A972" s="104"/>
      <c r="B972" s="126"/>
      <c r="C972" s="126"/>
      <c r="D972" s="126"/>
      <c r="E972" s="126"/>
      <c r="F972" s="126"/>
      <c r="G972" s="126"/>
      <c r="H972" s="126"/>
      <c r="I972" s="126"/>
      <c r="J972" s="126"/>
      <c r="K972" s="126"/>
      <c r="L972" s="126"/>
      <c r="M972" s="126"/>
      <c r="N972" s="126"/>
      <c r="O972" s="126"/>
      <c r="P972" s="126"/>
      <c r="Q972" s="126"/>
      <c r="R972" s="126"/>
      <c r="S972" s="126"/>
      <c r="T972" s="126"/>
      <c r="U972" s="126"/>
      <c r="V972" s="126"/>
      <c r="W972" s="126"/>
      <c r="X972" s="126"/>
      <c r="Y972" s="126"/>
      <c r="Z972" s="126"/>
    </row>
    <row r="973" spans="1:26" ht="18" customHeight="1">
      <c r="A973" s="104"/>
      <c r="B973" s="126"/>
      <c r="C973" s="126"/>
      <c r="D973" s="126"/>
      <c r="E973" s="126"/>
      <c r="F973" s="126"/>
      <c r="G973" s="126"/>
      <c r="H973" s="126"/>
      <c r="I973" s="126"/>
      <c r="J973" s="126"/>
      <c r="K973" s="126"/>
      <c r="L973" s="126"/>
      <c r="M973" s="126"/>
      <c r="N973" s="126"/>
      <c r="O973" s="126"/>
      <c r="P973" s="126"/>
      <c r="Q973" s="126"/>
      <c r="R973" s="126"/>
      <c r="S973" s="126"/>
      <c r="T973" s="126"/>
      <c r="U973" s="126"/>
      <c r="V973" s="126"/>
      <c r="W973" s="126"/>
      <c r="X973" s="126"/>
      <c r="Y973" s="126"/>
      <c r="Z973" s="126"/>
    </row>
    <row r="974" spans="1:26" ht="18" customHeight="1">
      <c r="A974" s="104"/>
      <c r="B974" s="126"/>
      <c r="C974" s="126"/>
      <c r="D974" s="126"/>
      <c r="E974" s="126"/>
      <c r="F974" s="126"/>
      <c r="G974" s="126"/>
      <c r="H974" s="126"/>
      <c r="I974" s="126"/>
      <c r="J974" s="126"/>
      <c r="K974" s="126"/>
      <c r="L974" s="126"/>
      <c r="M974" s="126"/>
      <c r="N974" s="126"/>
      <c r="O974" s="126"/>
      <c r="P974" s="126"/>
      <c r="Q974" s="126"/>
      <c r="R974" s="126"/>
      <c r="S974" s="126"/>
      <c r="T974" s="126"/>
      <c r="U974" s="126"/>
      <c r="V974" s="126"/>
      <c r="W974" s="126"/>
      <c r="X974" s="126"/>
      <c r="Y974" s="126"/>
      <c r="Z974" s="126"/>
    </row>
    <row r="975" spans="1:26" ht="18" customHeight="1">
      <c r="A975" s="104"/>
      <c r="B975" s="126"/>
      <c r="C975" s="126"/>
      <c r="D975" s="126"/>
      <c r="E975" s="126"/>
      <c r="F975" s="126"/>
      <c r="G975" s="126"/>
      <c r="H975" s="126"/>
      <c r="I975" s="126"/>
      <c r="J975" s="126"/>
      <c r="K975" s="126"/>
      <c r="L975" s="126"/>
      <c r="M975" s="126"/>
      <c r="N975" s="126"/>
      <c r="O975" s="126"/>
      <c r="P975" s="126"/>
      <c r="Q975" s="126"/>
      <c r="R975" s="126"/>
      <c r="S975" s="126"/>
      <c r="T975" s="126"/>
      <c r="U975" s="126"/>
      <c r="V975" s="126"/>
      <c r="W975" s="126"/>
      <c r="X975" s="126"/>
      <c r="Y975" s="126"/>
      <c r="Z975" s="126"/>
    </row>
    <row r="976" spans="1:26" ht="18" customHeight="1">
      <c r="A976" s="104"/>
      <c r="B976" s="126"/>
      <c r="C976" s="126"/>
      <c r="D976" s="126"/>
      <c r="E976" s="126"/>
      <c r="F976" s="126"/>
      <c r="G976" s="126"/>
      <c r="H976" s="126"/>
      <c r="I976" s="126"/>
      <c r="J976" s="126"/>
      <c r="K976" s="126"/>
      <c r="L976" s="126"/>
      <c r="M976" s="126"/>
      <c r="N976" s="126"/>
      <c r="O976" s="126"/>
      <c r="P976" s="126"/>
      <c r="Q976" s="126"/>
      <c r="R976" s="126"/>
      <c r="S976" s="126"/>
      <c r="T976" s="126"/>
      <c r="U976" s="126"/>
      <c r="V976" s="126"/>
      <c r="W976" s="126"/>
      <c r="X976" s="126"/>
      <c r="Y976" s="126"/>
      <c r="Z976" s="126"/>
    </row>
    <row r="977" spans="1:26" ht="18" customHeight="1">
      <c r="A977" s="104"/>
      <c r="B977" s="126"/>
      <c r="C977" s="126"/>
      <c r="D977" s="126"/>
      <c r="E977" s="126"/>
      <c r="F977" s="126"/>
      <c r="G977" s="126"/>
      <c r="H977" s="126"/>
      <c r="I977" s="126"/>
      <c r="J977" s="126"/>
      <c r="K977" s="126"/>
      <c r="L977" s="126"/>
      <c r="M977" s="126"/>
      <c r="N977" s="126"/>
      <c r="O977" s="126"/>
      <c r="P977" s="126"/>
      <c r="Q977" s="126"/>
      <c r="R977" s="126"/>
      <c r="S977" s="126"/>
      <c r="T977" s="126"/>
      <c r="U977" s="126"/>
      <c r="V977" s="126"/>
      <c r="W977" s="126"/>
      <c r="X977" s="126"/>
      <c r="Y977" s="126"/>
      <c r="Z977" s="126"/>
    </row>
    <row r="978" spans="1:26" ht="18" customHeight="1">
      <c r="A978" s="104"/>
      <c r="B978" s="126"/>
      <c r="C978" s="126"/>
      <c r="D978" s="126"/>
      <c r="E978" s="126"/>
      <c r="F978" s="126"/>
      <c r="G978" s="126"/>
      <c r="H978" s="126"/>
      <c r="I978" s="126"/>
      <c r="J978" s="126"/>
      <c r="K978" s="126"/>
      <c r="L978" s="126"/>
      <c r="M978" s="126"/>
      <c r="N978" s="126"/>
      <c r="O978" s="126"/>
      <c r="P978" s="126"/>
      <c r="Q978" s="126"/>
      <c r="R978" s="126"/>
      <c r="S978" s="126"/>
      <c r="T978" s="126"/>
      <c r="U978" s="126"/>
      <c r="V978" s="126"/>
      <c r="W978" s="126"/>
      <c r="X978" s="126"/>
      <c r="Y978" s="126"/>
      <c r="Z978" s="126"/>
    </row>
    <row r="979" spans="1:26" ht="18" customHeight="1">
      <c r="A979" s="104"/>
      <c r="B979" s="126"/>
      <c r="C979" s="126"/>
      <c r="D979" s="126"/>
      <c r="E979" s="126"/>
      <c r="F979" s="126"/>
      <c r="G979" s="126"/>
      <c r="H979" s="126"/>
      <c r="I979" s="126"/>
      <c r="J979" s="126"/>
      <c r="K979" s="126"/>
      <c r="L979" s="126"/>
      <c r="M979" s="126"/>
      <c r="N979" s="126"/>
      <c r="O979" s="126"/>
      <c r="P979" s="126"/>
      <c r="Q979" s="126"/>
      <c r="R979" s="126"/>
      <c r="S979" s="126"/>
      <c r="T979" s="126"/>
      <c r="U979" s="126"/>
      <c r="V979" s="126"/>
      <c r="W979" s="126"/>
      <c r="X979" s="126"/>
      <c r="Y979" s="126"/>
      <c r="Z979" s="126"/>
    </row>
    <row r="980" spans="1:26" ht="18" customHeight="1">
      <c r="A980" s="104"/>
      <c r="B980" s="126"/>
      <c r="C980" s="126"/>
      <c r="D980" s="126"/>
      <c r="E980" s="126"/>
      <c r="F980" s="126"/>
      <c r="G980" s="126"/>
      <c r="H980" s="126"/>
      <c r="I980" s="126"/>
      <c r="J980" s="126"/>
      <c r="K980" s="126"/>
      <c r="L980" s="126"/>
      <c r="M980" s="126"/>
      <c r="N980" s="126"/>
      <c r="O980" s="126"/>
      <c r="P980" s="126"/>
      <c r="Q980" s="126"/>
      <c r="R980" s="126"/>
      <c r="S980" s="126"/>
      <c r="T980" s="126"/>
      <c r="U980" s="126"/>
      <c r="V980" s="126"/>
      <c r="W980" s="126"/>
      <c r="X980" s="126"/>
      <c r="Y980" s="126"/>
      <c r="Z980" s="126"/>
    </row>
    <row r="981" spans="1:26" ht="18" customHeight="1">
      <c r="A981" s="104"/>
      <c r="B981" s="126"/>
      <c r="C981" s="126"/>
      <c r="D981" s="126"/>
      <c r="E981" s="126"/>
      <c r="F981" s="126"/>
      <c r="G981" s="126"/>
      <c r="H981" s="126"/>
      <c r="I981" s="126"/>
      <c r="J981" s="126"/>
      <c r="K981" s="126"/>
      <c r="L981" s="126"/>
      <c r="M981" s="126"/>
      <c r="N981" s="126"/>
      <c r="O981" s="126"/>
      <c r="P981" s="126"/>
      <c r="Q981" s="126"/>
      <c r="R981" s="126"/>
      <c r="S981" s="126"/>
      <c r="T981" s="126"/>
      <c r="U981" s="126"/>
      <c r="V981" s="126"/>
      <c r="W981" s="126"/>
      <c r="X981" s="126"/>
      <c r="Y981" s="126"/>
      <c r="Z981" s="126"/>
    </row>
    <row r="982" spans="1:26" ht="18" customHeight="1">
      <c r="A982" s="104"/>
      <c r="B982" s="126"/>
      <c r="C982" s="126"/>
      <c r="D982" s="126"/>
      <c r="E982" s="126"/>
      <c r="F982" s="126"/>
      <c r="G982" s="126"/>
      <c r="H982" s="126"/>
      <c r="I982" s="126"/>
      <c r="J982" s="126"/>
      <c r="K982" s="126"/>
      <c r="L982" s="126"/>
      <c r="M982" s="126"/>
      <c r="N982" s="126"/>
      <c r="O982" s="126"/>
      <c r="P982" s="126"/>
      <c r="Q982" s="126"/>
      <c r="R982" s="126"/>
      <c r="S982" s="126"/>
      <c r="T982" s="126"/>
      <c r="U982" s="126"/>
      <c r="V982" s="126"/>
      <c r="W982" s="126"/>
      <c r="X982" s="126"/>
      <c r="Y982" s="126"/>
      <c r="Z982" s="126"/>
    </row>
    <row r="983" spans="1:26" ht="18" customHeight="1">
      <c r="A983" s="104"/>
      <c r="B983" s="126"/>
      <c r="C983" s="126"/>
      <c r="D983" s="126"/>
      <c r="E983" s="126"/>
      <c r="F983" s="126"/>
      <c r="G983" s="126"/>
      <c r="H983" s="126"/>
      <c r="I983" s="126"/>
      <c r="J983" s="126"/>
      <c r="K983" s="126"/>
      <c r="L983" s="126"/>
      <c r="M983" s="126"/>
      <c r="N983" s="126"/>
      <c r="O983" s="126"/>
      <c r="P983" s="126"/>
      <c r="Q983" s="126"/>
      <c r="R983" s="126"/>
      <c r="S983" s="126"/>
      <c r="T983" s="126"/>
      <c r="U983" s="126"/>
      <c r="V983" s="126"/>
      <c r="W983" s="126"/>
      <c r="X983" s="126"/>
      <c r="Y983" s="126"/>
      <c r="Z983" s="126"/>
    </row>
    <row r="984" spans="1:26" ht="18" customHeight="1">
      <c r="A984" s="104"/>
      <c r="B984" s="126"/>
      <c r="C984" s="126"/>
      <c r="D984" s="126"/>
      <c r="E984" s="126"/>
      <c r="F984" s="126"/>
      <c r="G984" s="126"/>
      <c r="H984" s="126"/>
      <c r="I984" s="126"/>
      <c r="J984" s="126"/>
      <c r="K984" s="126"/>
      <c r="L984" s="126"/>
      <c r="M984" s="126"/>
      <c r="N984" s="126"/>
      <c r="O984" s="126"/>
      <c r="P984" s="126"/>
      <c r="Q984" s="126"/>
      <c r="R984" s="126"/>
      <c r="S984" s="126"/>
      <c r="T984" s="126"/>
      <c r="U984" s="126"/>
      <c r="V984" s="126"/>
      <c r="W984" s="126"/>
      <c r="X984" s="126"/>
      <c r="Y984" s="126"/>
      <c r="Z984" s="126"/>
    </row>
    <row r="985" spans="1:26" ht="18" customHeight="1">
      <c r="A985" s="104"/>
      <c r="B985" s="126"/>
      <c r="C985" s="126"/>
      <c r="D985" s="126"/>
      <c r="E985" s="126"/>
      <c r="F985" s="126"/>
      <c r="G985" s="126"/>
      <c r="H985" s="126"/>
      <c r="I985" s="126"/>
      <c r="J985" s="126"/>
      <c r="K985" s="126"/>
      <c r="L985" s="126"/>
      <c r="M985" s="126"/>
      <c r="N985" s="126"/>
      <c r="O985" s="126"/>
      <c r="P985" s="126"/>
      <c r="Q985" s="126"/>
      <c r="R985" s="126"/>
      <c r="S985" s="126"/>
      <c r="T985" s="126"/>
      <c r="U985" s="126"/>
      <c r="V985" s="126"/>
      <c r="W985" s="126"/>
      <c r="X985" s="126"/>
      <c r="Y985" s="126"/>
      <c r="Z985" s="126"/>
    </row>
    <row r="986" spans="1:26" ht="18" customHeight="1">
      <c r="A986" s="104"/>
      <c r="B986" s="126"/>
      <c r="C986" s="126"/>
      <c r="D986" s="126"/>
      <c r="E986" s="126"/>
      <c r="F986" s="126"/>
      <c r="G986" s="126"/>
      <c r="H986" s="126"/>
      <c r="I986" s="126"/>
      <c r="J986" s="126"/>
      <c r="K986" s="126"/>
      <c r="L986" s="126"/>
      <c r="M986" s="126"/>
      <c r="N986" s="126"/>
      <c r="O986" s="126"/>
      <c r="P986" s="126"/>
      <c r="Q986" s="126"/>
      <c r="R986" s="126"/>
      <c r="S986" s="126"/>
      <c r="T986" s="126"/>
      <c r="U986" s="126"/>
      <c r="V986" s="126"/>
      <c r="W986" s="126"/>
      <c r="X986" s="126"/>
      <c r="Y986" s="126"/>
      <c r="Z986" s="126"/>
    </row>
    <row r="987" spans="1:26" ht="18" customHeight="1">
      <c r="A987" s="104"/>
      <c r="B987" s="126"/>
      <c r="C987" s="126"/>
      <c r="D987" s="126"/>
      <c r="E987" s="126"/>
      <c r="F987" s="126"/>
      <c r="G987" s="126"/>
      <c r="H987" s="126"/>
      <c r="I987" s="126"/>
      <c r="J987" s="126"/>
      <c r="K987" s="126"/>
      <c r="L987" s="126"/>
      <c r="M987" s="126"/>
      <c r="N987" s="126"/>
      <c r="O987" s="126"/>
      <c r="P987" s="126"/>
      <c r="Q987" s="126"/>
      <c r="R987" s="126"/>
      <c r="S987" s="126"/>
      <c r="T987" s="126"/>
      <c r="U987" s="126"/>
      <c r="V987" s="126"/>
      <c r="W987" s="126"/>
      <c r="X987" s="126"/>
      <c r="Y987" s="126"/>
      <c r="Z987" s="126"/>
    </row>
    <row r="988" spans="1:26" ht="18" customHeight="1">
      <c r="A988" s="104"/>
      <c r="B988" s="126"/>
      <c r="C988" s="126"/>
      <c r="D988" s="126"/>
      <c r="E988" s="126"/>
      <c r="F988" s="126"/>
      <c r="G988" s="126"/>
      <c r="H988" s="126"/>
      <c r="I988" s="126"/>
      <c r="J988" s="126"/>
      <c r="K988" s="126"/>
      <c r="L988" s="126"/>
      <c r="M988" s="126"/>
      <c r="N988" s="126"/>
      <c r="O988" s="126"/>
      <c r="P988" s="126"/>
      <c r="Q988" s="126"/>
      <c r="R988" s="126"/>
      <c r="S988" s="126"/>
      <c r="T988" s="126"/>
      <c r="U988" s="126"/>
      <c r="V988" s="126"/>
      <c r="W988" s="126"/>
      <c r="X988" s="126"/>
      <c r="Y988" s="126"/>
      <c r="Z988" s="126"/>
    </row>
    <row r="989" spans="1:26" ht="18" customHeight="1">
      <c r="A989" s="104"/>
      <c r="B989" s="126"/>
      <c r="C989" s="126"/>
      <c r="D989" s="126"/>
      <c r="E989" s="126"/>
      <c r="F989" s="126"/>
      <c r="G989" s="126"/>
      <c r="H989" s="126"/>
      <c r="I989" s="126"/>
      <c r="J989" s="126"/>
      <c r="K989" s="126"/>
      <c r="L989" s="126"/>
      <c r="M989" s="126"/>
      <c r="N989" s="126"/>
      <c r="O989" s="126"/>
      <c r="P989" s="126"/>
      <c r="Q989" s="126"/>
      <c r="R989" s="126"/>
      <c r="S989" s="126"/>
      <c r="T989" s="126"/>
      <c r="U989" s="126"/>
      <c r="V989" s="126"/>
      <c r="W989" s="126"/>
      <c r="X989" s="126"/>
      <c r="Y989" s="126"/>
      <c r="Z989" s="126"/>
    </row>
    <row r="990" spans="1:26" ht="18" customHeight="1">
      <c r="A990" s="104"/>
      <c r="B990" s="126"/>
      <c r="C990" s="126"/>
      <c r="D990" s="126"/>
      <c r="E990" s="126"/>
      <c r="F990" s="126"/>
      <c r="G990" s="126"/>
      <c r="H990" s="126"/>
      <c r="I990" s="126"/>
      <c r="J990" s="126"/>
      <c r="K990" s="126"/>
      <c r="L990" s="126"/>
      <c r="M990" s="126"/>
      <c r="N990" s="126"/>
      <c r="O990" s="126"/>
      <c r="P990" s="126"/>
      <c r="Q990" s="126"/>
      <c r="R990" s="126"/>
      <c r="S990" s="126"/>
      <c r="T990" s="126"/>
      <c r="U990" s="126"/>
      <c r="V990" s="126"/>
      <c r="W990" s="126"/>
      <c r="X990" s="126"/>
      <c r="Y990" s="126"/>
      <c r="Z990" s="126"/>
    </row>
    <row r="991" spans="1:26" ht="18" customHeight="1">
      <c r="A991" s="104"/>
      <c r="B991" s="126"/>
      <c r="C991" s="126"/>
      <c r="D991" s="126"/>
      <c r="E991" s="126"/>
      <c r="F991" s="126"/>
      <c r="G991" s="126"/>
      <c r="H991" s="126"/>
      <c r="I991" s="126"/>
      <c r="J991" s="126"/>
      <c r="K991" s="126"/>
      <c r="L991" s="126"/>
      <c r="M991" s="126"/>
      <c r="N991" s="126"/>
      <c r="O991" s="126"/>
      <c r="P991" s="126"/>
      <c r="Q991" s="126"/>
      <c r="R991" s="126"/>
      <c r="S991" s="126"/>
      <c r="T991" s="126"/>
      <c r="U991" s="126"/>
      <c r="V991" s="126"/>
      <c r="W991" s="126"/>
      <c r="X991" s="126"/>
      <c r="Y991" s="126"/>
      <c r="Z991" s="126"/>
    </row>
    <row r="992" spans="1:26" ht="18" customHeight="1">
      <c r="A992" s="104"/>
      <c r="B992" s="126"/>
      <c r="C992" s="126"/>
      <c r="D992" s="126"/>
      <c r="E992" s="126"/>
      <c r="F992" s="126"/>
      <c r="G992" s="126"/>
      <c r="H992" s="126"/>
      <c r="I992" s="126"/>
      <c r="J992" s="126"/>
      <c r="K992" s="126"/>
      <c r="L992" s="126"/>
      <c r="M992" s="126"/>
      <c r="N992" s="126"/>
      <c r="O992" s="126"/>
      <c r="P992" s="126"/>
      <c r="Q992" s="126"/>
      <c r="R992" s="126"/>
      <c r="S992" s="126"/>
      <c r="T992" s="126"/>
      <c r="U992" s="126"/>
      <c r="V992" s="126"/>
      <c r="W992" s="126"/>
      <c r="X992" s="126"/>
      <c r="Y992" s="126"/>
      <c r="Z992" s="126"/>
    </row>
    <row r="993" spans="1:26" ht="18" customHeight="1">
      <c r="A993" s="104"/>
      <c r="B993" s="126"/>
      <c r="C993" s="126"/>
      <c r="D993" s="126"/>
      <c r="E993" s="126"/>
      <c r="F993" s="126"/>
      <c r="G993" s="126"/>
      <c r="H993" s="126"/>
      <c r="I993" s="126"/>
      <c r="J993" s="126"/>
      <c r="K993" s="126"/>
      <c r="L993" s="126"/>
      <c r="M993" s="126"/>
      <c r="N993" s="126"/>
      <c r="O993" s="126"/>
      <c r="P993" s="126"/>
      <c r="Q993" s="126"/>
      <c r="R993" s="126"/>
      <c r="S993" s="126"/>
      <c r="T993" s="126"/>
      <c r="U993" s="126"/>
      <c r="V993" s="126"/>
      <c r="W993" s="126"/>
      <c r="X993" s="126"/>
      <c r="Y993" s="126"/>
      <c r="Z993" s="126"/>
    </row>
    <row r="994" spans="1:26" ht="18" customHeight="1">
      <c r="A994" s="104"/>
      <c r="B994" s="126"/>
      <c r="C994" s="126"/>
      <c r="D994" s="126"/>
      <c r="E994" s="126"/>
      <c r="F994" s="126"/>
      <c r="G994" s="126"/>
      <c r="H994" s="126"/>
      <c r="I994" s="126"/>
      <c r="J994" s="126"/>
      <c r="K994" s="126"/>
      <c r="L994" s="126"/>
      <c r="M994" s="126"/>
      <c r="N994" s="126"/>
      <c r="O994" s="126"/>
      <c r="P994" s="126"/>
      <c r="Q994" s="126"/>
      <c r="R994" s="126"/>
      <c r="S994" s="126"/>
      <c r="T994" s="126"/>
      <c r="U994" s="126"/>
      <c r="V994" s="126"/>
      <c r="W994" s="126"/>
      <c r="X994" s="126"/>
      <c r="Y994" s="126"/>
      <c r="Z994" s="126"/>
    </row>
    <row r="995" spans="1:26" ht="18" customHeight="1">
      <c r="A995" s="104"/>
      <c r="B995" s="126"/>
      <c r="C995" s="126"/>
      <c r="D995" s="126"/>
      <c r="E995" s="126"/>
      <c r="F995" s="126"/>
      <c r="G995" s="126"/>
      <c r="H995" s="126"/>
      <c r="I995" s="126"/>
      <c r="J995" s="126"/>
      <c r="K995" s="126"/>
      <c r="L995" s="126"/>
      <c r="M995" s="126"/>
      <c r="N995" s="126"/>
      <c r="O995" s="126"/>
      <c r="P995" s="126"/>
      <c r="Q995" s="126"/>
      <c r="R995" s="126"/>
      <c r="S995" s="126"/>
      <c r="T995" s="126"/>
      <c r="U995" s="126"/>
      <c r="V995" s="126"/>
      <c r="W995" s="126"/>
      <c r="X995" s="126"/>
      <c r="Y995" s="126"/>
      <c r="Z995" s="126"/>
    </row>
    <row r="996" spans="1:26" ht="18" customHeight="1">
      <c r="A996" s="104"/>
      <c r="B996" s="126"/>
      <c r="C996" s="126"/>
      <c r="D996" s="126"/>
      <c r="E996" s="126"/>
      <c r="F996" s="126"/>
      <c r="G996" s="126"/>
      <c r="H996" s="126"/>
      <c r="I996" s="126"/>
      <c r="J996" s="126"/>
      <c r="K996" s="126"/>
      <c r="L996" s="126"/>
      <c r="M996" s="126"/>
      <c r="N996" s="126"/>
      <c r="O996" s="126"/>
      <c r="P996" s="126"/>
      <c r="Q996" s="126"/>
      <c r="R996" s="126"/>
      <c r="S996" s="126"/>
      <c r="T996" s="126"/>
      <c r="U996" s="126"/>
      <c r="V996" s="126"/>
      <c r="W996" s="126"/>
      <c r="X996" s="126"/>
      <c r="Y996" s="126"/>
      <c r="Z996" s="126"/>
    </row>
    <row r="997" spans="1:26" ht="18" customHeight="1">
      <c r="A997" s="104"/>
      <c r="B997" s="126"/>
      <c r="C997" s="126"/>
      <c r="D997" s="126"/>
      <c r="E997" s="126"/>
      <c r="F997" s="126"/>
      <c r="G997" s="126"/>
      <c r="H997" s="126"/>
      <c r="I997" s="126"/>
      <c r="J997" s="126"/>
      <c r="K997" s="126"/>
      <c r="L997" s="126"/>
      <c r="M997" s="126"/>
      <c r="N997" s="126"/>
      <c r="O997" s="126"/>
      <c r="P997" s="126"/>
      <c r="Q997" s="126"/>
      <c r="R997" s="126"/>
      <c r="S997" s="126"/>
      <c r="T997" s="126"/>
      <c r="U997" s="126"/>
      <c r="V997" s="126"/>
      <c r="W997" s="126"/>
      <c r="X997" s="126"/>
      <c r="Y997" s="126"/>
      <c r="Z997" s="126"/>
    </row>
    <row r="998" spans="1:26" ht="18" customHeight="1">
      <c r="A998" s="104"/>
      <c r="B998" s="126"/>
      <c r="C998" s="126"/>
      <c r="D998" s="126"/>
      <c r="E998" s="126"/>
      <c r="F998" s="126"/>
      <c r="G998" s="126"/>
      <c r="H998" s="126"/>
      <c r="I998" s="126"/>
      <c r="J998" s="126"/>
      <c r="K998" s="126"/>
      <c r="L998" s="126"/>
      <c r="M998" s="126"/>
      <c r="N998" s="126"/>
      <c r="O998" s="126"/>
      <c r="P998" s="126"/>
      <c r="Q998" s="126"/>
      <c r="R998" s="126"/>
      <c r="S998" s="126"/>
      <c r="T998" s="126"/>
      <c r="U998" s="126"/>
      <c r="V998" s="126"/>
      <c r="W998" s="126"/>
      <c r="X998" s="126"/>
      <c r="Y998" s="126"/>
      <c r="Z998" s="126"/>
    </row>
    <row r="999" spans="1:26" ht="18" customHeight="1">
      <c r="A999" s="104"/>
      <c r="B999" s="126"/>
      <c r="C999" s="126"/>
      <c r="D999" s="126"/>
      <c r="E999" s="126"/>
      <c r="F999" s="126"/>
      <c r="G999" s="126"/>
      <c r="H999" s="126"/>
      <c r="I999" s="126"/>
      <c r="J999" s="126"/>
      <c r="K999" s="126"/>
      <c r="L999" s="126"/>
      <c r="M999" s="126"/>
      <c r="N999" s="126"/>
      <c r="O999" s="126"/>
      <c r="P999" s="126"/>
      <c r="Q999" s="126"/>
      <c r="R999" s="126"/>
      <c r="S999" s="126"/>
      <c r="T999" s="126"/>
      <c r="U999" s="126"/>
      <c r="V999" s="126"/>
      <c r="W999" s="126"/>
      <c r="X999" s="126"/>
      <c r="Y999" s="126"/>
      <c r="Z999" s="126"/>
    </row>
    <row r="1000" spans="1:26" ht="18" customHeight="1">
      <c r="A1000" s="104"/>
      <c r="B1000" s="126"/>
      <c r="C1000" s="126"/>
      <c r="D1000" s="126"/>
      <c r="E1000" s="126"/>
      <c r="F1000" s="126"/>
      <c r="G1000" s="126"/>
      <c r="H1000" s="126"/>
      <c r="I1000" s="126"/>
      <c r="J1000" s="126"/>
      <c r="K1000" s="126"/>
      <c r="L1000" s="126"/>
      <c r="M1000" s="126"/>
      <c r="N1000" s="126"/>
      <c r="O1000" s="126"/>
      <c r="P1000" s="126"/>
      <c r="Q1000" s="126"/>
      <c r="R1000" s="126"/>
      <c r="S1000" s="126"/>
      <c r="T1000" s="126"/>
      <c r="U1000" s="126"/>
      <c r="V1000" s="126"/>
      <c r="W1000" s="126"/>
      <c r="X1000" s="126"/>
      <c r="Y1000" s="126"/>
      <c r="Z1000" s="126"/>
    </row>
  </sheetData>
  <mergeCells count="1">
    <mergeCell ref="A1:C1"/>
  </mergeCells>
  <pageMargins left="0.7" right="0.7" top="0.75" bottom="0.75" header="0" footer="0"/>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Z1000"/>
  <sheetViews>
    <sheetView topLeftCell="D1" workbookViewId="0"/>
    <sheetView topLeftCell="D1" workbookViewId="1">
      <selection sqref="A1:C1"/>
    </sheetView>
  </sheetViews>
  <sheetFormatPr defaultColWidth="14.44140625" defaultRowHeight="15" customHeight="1"/>
  <cols>
    <col min="1" max="1" width="8.6640625" hidden="1" customWidth="1"/>
    <col min="2" max="2" width="64.88671875" hidden="1" customWidth="1"/>
    <col min="3" max="3" width="20.88671875" hidden="1" customWidth="1"/>
    <col min="4" max="4" width="9.109375" customWidth="1"/>
    <col min="5" max="6" width="4.44140625" customWidth="1"/>
    <col min="7" max="7" width="64.88671875" customWidth="1"/>
    <col min="8" max="9" width="20.88671875" customWidth="1"/>
    <col min="10" max="10" width="26.88671875" customWidth="1"/>
    <col min="11" max="26" width="8.6640625" customWidth="1"/>
  </cols>
  <sheetData>
    <row r="1" spans="1:26" ht="46.5" customHeight="1">
      <c r="A1" s="789" t="s">
        <v>433</v>
      </c>
      <c r="B1" s="783"/>
      <c r="C1" s="783"/>
      <c r="D1" s="141"/>
      <c r="E1" s="782" t="s">
        <v>434</v>
      </c>
      <c r="F1" s="783"/>
      <c r="G1" s="783"/>
      <c r="H1" s="783"/>
      <c r="I1" s="783"/>
      <c r="J1" s="783"/>
      <c r="K1" s="141"/>
      <c r="L1" s="141"/>
      <c r="M1" s="141"/>
      <c r="N1" s="141"/>
      <c r="O1" s="141"/>
      <c r="P1" s="141"/>
      <c r="Q1" s="141"/>
      <c r="R1" s="141"/>
      <c r="S1" s="141"/>
      <c r="T1" s="141"/>
      <c r="U1" s="141"/>
      <c r="V1" s="141"/>
      <c r="W1" s="141"/>
      <c r="X1" s="141"/>
      <c r="Y1" s="141"/>
      <c r="Z1" s="141"/>
    </row>
    <row r="2" spans="1:26" ht="18" customHeight="1">
      <c r="A2" s="142"/>
      <c r="B2" s="61"/>
      <c r="C2" s="143"/>
      <c r="D2" s="61"/>
      <c r="E2" s="142"/>
      <c r="F2" s="142"/>
      <c r="G2" s="61"/>
      <c r="H2" s="143"/>
      <c r="I2" s="143"/>
      <c r="J2" s="61"/>
      <c r="K2" s="61"/>
      <c r="L2" s="61"/>
      <c r="M2" s="61"/>
      <c r="N2" s="61"/>
      <c r="O2" s="61"/>
      <c r="P2" s="61"/>
      <c r="Q2" s="61"/>
      <c r="R2" s="61"/>
      <c r="S2" s="61"/>
      <c r="T2" s="61"/>
      <c r="U2" s="61"/>
      <c r="V2" s="61"/>
      <c r="W2" s="61"/>
      <c r="X2" s="61"/>
      <c r="Y2" s="61"/>
      <c r="Z2" s="61"/>
    </row>
    <row r="3" spans="1:26" ht="99" customHeight="1">
      <c r="A3" s="37" t="s">
        <v>33</v>
      </c>
      <c r="B3" s="37" t="s">
        <v>137</v>
      </c>
      <c r="C3" s="4" t="s">
        <v>431</v>
      </c>
      <c r="D3" s="140"/>
      <c r="E3" s="786" t="s">
        <v>33</v>
      </c>
      <c r="F3" s="785"/>
      <c r="G3" s="37" t="s">
        <v>137</v>
      </c>
      <c r="H3" s="4" t="s">
        <v>138</v>
      </c>
      <c r="I3" s="4" t="s">
        <v>139</v>
      </c>
      <c r="J3" s="37" t="s">
        <v>5</v>
      </c>
      <c r="K3" s="140"/>
      <c r="L3" s="140"/>
      <c r="M3" s="140"/>
      <c r="N3" s="140"/>
      <c r="O3" s="140"/>
      <c r="P3" s="140"/>
      <c r="Q3" s="140"/>
      <c r="R3" s="140"/>
      <c r="S3" s="140"/>
      <c r="T3" s="140"/>
      <c r="U3" s="140"/>
      <c r="V3" s="140"/>
      <c r="W3" s="140"/>
      <c r="X3" s="140"/>
      <c r="Y3" s="140"/>
      <c r="Z3" s="140"/>
    </row>
    <row r="4" spans="1:26" ht="26.25" customHeight="1">
      <c r="A4" s="37"/>
      <c r="B4" s="37" t="s">
        <v>40</v>
      </c>
      <c r="C4" s="22">
        <f>+C5+C24+C27</f>
        <v>2369831</v>
      </c>
      <c r="D4" s="140"/>
      <c r="E4" s="37"/>
      <c r="F4" s="37"/>
      <c r="G4" s="37" t="s">
        <v>40</v>
      </c>
      <c r="H4" s="22">
        <f>+H5+H24+H27+H46</f>
        <v>2441231</v>
      </c>
      <c r="I4" s="22">
        <f>+I5+I24+I27+I46</f>
        <v>55854</v>
      </c>
      <c r="J4" s="37"/>
      <c r="K4" s="140"/>
      <c r="L4" s="140"/>
      <c r="M4" s="140"/>
      <c r="N4" s="140"/>
      <c r="O4" s="140"/>
      <c r="P4" s="140"/>
      <c r="Q4" s="140"/>
      <c r="R4" s="140"/>
      <c r="S4" s="140"/>
      <c r="T4" s="140"/>
      <c r="U4" s="140"/>
      <c r="V4" s="140"/>
      <c r="W4" s="140"/>
      <c r="X4" s="140"/>
      <c r="Y4" s="140"/>
      <c r="Z4" s="140"/>
    </row>
    <row r="5" spans="1:26" ht="30" customHeight="1">
      <c r="A5" s="37"/>
      <c r="B5" s="42" t="s">
        <v>141</v>
      </c>
      <c r="C5" s="22">
        <f>+SUM(C6:C23)</f>
        <v>186811</v>
      </c>
      <c r="D5" s="140"/>
      <c r="E5" s="37"/>
      <c r="F5" s="37"/>
      <c r="G5" s="42" t="s">
        <v>141</v>
      </c>
      <c r="H5" s="22">
        <f>+SUM(H6:H23)</f>
        <v>186811</v>
      </c>
      <c r="I5" s="22">
        <f>+SUM(I6:I23)</f>
        <v>0</v>
      </c>
      <c r="J5" s="37"/>
      <c r="K5" s="140"/>
      <c r="L5" s="140"/>
      <c r="M5" s="140"/>
      <c r="N5" s="140"/>
      <c r="O5" s="140"/>
      <c r="P5" s="140"/>
      <c r="Q5" s="140"/>
      <c r="R5" s="140"/>
      <c r="S5" s="140"/>
      <c r="T5" s="140"/>
      <c r="U5" s="140"/>
      <c r="V5" s="140"/>
      <c r="W5" s="140"/>
      <c r="X5" s="140"/>
      <c r="Y5" s="140"/>
      <c r="Z5" s="140"/>
    </row>
    <row r="6" spans="1:26" ht="47.25" customHeight="1">
      <c r="A6" s="36">
        <v>1</v>
      </c>
      <c r="B6" s="19" t="s">
        <v>144</v>
      </c>
      <c r="C6" s="21">
        <v>20000</v>
      </c>
      <c r="D6" s="61"/>
      <c r="E6" s="36">
        <v>1</v>
      </c>
      <c r="F6" s="36">
        <v>1</v>
      </c>
      <c r="G6" s="19" t="s">
        <v>144</v>
      </c>
      <c r="H6" s="21">
        <v>20000</v>
      </c>
      <c r="I6" s="21"/>
      <c r="J6" s="9" t="s">
        <v>145</v>
      </c>
      <c r="K6" s="61"/>
      <c r="L6" s="61"/>
      <c r="M6" s="61"/>
      <c r="N6" s="61"/>
      <c r="O6" s="61"/>
      <c r="P6" s="61"/>
      <c r="Q6" s="61"/>
      <c r="R6" s="61"/>
      <c r="S6" s="61"/>
      <c r="T6" s="61"/>
      <c r="U6" s="61"/>
      <c r="V6" s="61"/>
      <c r="W6" s="61"/>
      <c r="X6" s="61"/>
      <c r="Y6" s="61"/>
      <c r="Z6" s="61"/>
    </row>
    <row r="7" spans="1:26" ht="18" customHeight="1">
      <c r="A7" s="36">
        <v>2</v>
      </c>
      <c r="B7" s="27" t="s">
        <v>146</v>
      </c>
      <c r="C7" s="21">
        <v>1799</v>
      </c>
      <c r="D7" s="61"/>
      <c r="E7" s="36">
        <v>2</v>
      </c>
      <c r="F7" s="36">
        <v>2</v>
      </c>
      <c r="G7" s="27" t="s">
        <v>146</v>
      </c>
      <c r="H7" s="21">
        <v>1799</v>
      </c>
      <c r="I7" s="21"/>
      <c r="J7" s="9" t="s">
        <v>145</v>
      </c>
      <c r="K7" s="61"/>
      <c r="L7" s="61"/>
      <c r="M7" s="61"/>
      <c r="N7" s="61"/>
      <c r="O7" s="61"/>
      <c r="P7" s="61"/>
      <c r="Q7" s="61"/>
      <c r="R7" s="61"/>
      <c r="S7" s="61"/>
      <c r="T7" s="61"/>
      <c r="U7" s="61"/>
      <c r="V7" s="61"/>
      <c r="W7" s="61"/>
      <c r="X7" s="61"/>
      <c r="Y7" s="61"/>
      <c r="Z7" s="61"/>
    </row>
    <row r="8" spans="1:26" ht="18" customHeight="1">
      <c r="A8" s="36">
        <v>3</v>
      </c>
      <c r="B8" s="19" t="s">
        <v>147</v>
      </c>
      <c r="C8" s="21">
        <v>29850</v>
      </c>
      <c r="D8" s="61"/>
      <c r="E8" s="36">
        <v>3</v>
      </c>
      <c r="F8" s="36">
        <v>3</v>
      </c>
      <c r="G8" s="19" t="s">
        <v>147</v>
      </c>
      <c r="H8" s="21">
        <v>29850</v>
      </c>
      <c r="I8" s="21"/>
      <c r="J8" s="9" t="s">
        <v>145</v>
      </c>
      <c r="K8" s="61"/>
      <c r="L8" s="61"/>
      <c r="M8" s="61"/>
      <c r="N8" s="61"/>
      <c r="O8" s="61"/>
      <c r="P8" s="61"/>
      <c r="Q8" s="61"/>
      <c r="R8" s="61"/>
      <c r="S8" s="61"/>
      <c r="T8" s="61"/>
      <c r="U8" s="61"/>
      <c r="V8" s="61"/>
      <c r="W8" s="61"/>
      <c r="X8" s="61"/>
      <c r="Y8" s="61"/>
      <c r="Z8" s="61"/>
    </row>
    <row r="9" spans="1:26" ht="18" customHeight="1">
      <c r="A9" s="36">
        <v>4</v>
      </c>
      <c r="B9" s="19" t="s">
        <v>148</v>
      </c>
      <c r="C9" s="21">
        <v>10000</v>
      </c>
      <c r="D9" s="61"/>
      <c r="E9" s="36">
        <v>4</v>
      </c>
      <c r="F9" s="36">
        <v>4</v>
      </c>
      <c r="G9" s="19" t="s">
        <v>148</v>
      </c>
      <c r="H9" s="21">
        <v>10000</v>
      </c>
      <c r="I9" s="21"/>
      <c r="J9" s="9" t="s">
        <v>145</v>
      </c>
      <c r="K9" s="61"/>
      <c r="L9" s="61"/>
      <c r="M9" s="61"/>
      <c r="N9" s="61"/>
      <c r="O9" s="61"/>
      <c r="P9" s="61"/>
      <c r="Q9" s="61"/>
      <c r="R9" s="61"/>
      <c r="S9" s="61"/>
      <c r="T9" s="61"/>
      <c r="U9" s="61"/>
      <c r="V9" s="61"/>
      <c r="W9" s="61"/>
      <c r="X9" s="61"/>
      <c r="Y9" s="61"/>
      <c r="Z9" s="61"/>
    </row>
    <row r="10" spans="1:26" ht="18" customHeight="1">
      <c r="A10" s="36">
        <v>5</v>
      </c>
      <c r="B10" s="19" t="s">
        <v>149</v>
      </c>
      <c r="C10" s="21">
        <v>10000</v>
      </c>
      <c r="D10" s="61"/>
      <c r="E10" s="36">
        <v>5</v>
      </c>
      <c r="F10" s="36">
        <v>5</v>
      </c>
      <c r="G10" s="19" t="s">
        <v>149</v>
      </c>
      <c r="H10" s="21">
        <v>10000</v>
      </c>
      <c r="I10" s="21"/>
      <c r="J10" s="9" t="s">
        <v>145</v>
      </c>
      <c r="K10" s="61"/>
      <c r="L10" s="61"/>
      <c r="M10" s="61"/>
      <c r="N10" s="61"/>
      <c r="O10" s="61"/>
      <c r="P10" s="61"/>
      <c r="Q10" s="61"/>
      <c r="R10" s="61"/>
      <c r="S10" s="61"/>
      <c r="T10" s="61"/>
      <c r="U10" s="61"/>
      <c r="V10" s="61"/>
      <c r="W10" s="61"/>
      <c r="X10" s="61"/>
      <c r="Y10" s="61"/>
      <c r="Z10" s="61"/>
    </row>
    <row r="11" spans="1:26" ht="18" customHeight="1">
      <c r="A11" s="36">
        <v>6</v>
      </c>
      <c r="B11" s="23" t="s">
        <v>150</v>
      </c>
      <c r="C11" s="21">
        <v>13000</v>
      </c>
      <c r="D11" s="61"/>
      <c r="E11" s="36">
        <v>6</v>
      </c>
      <c r="F11" s="36">
        <v>6</v>
      </c>
      <c r="G11" s="23" t="s">
        <v>150</v>
      </c>
      <c r="H11" s="21">
        <v>13000</v>
      </c>
      <c r="I11" s="21"/>
      <c r="J11" s="9" t="s">
        <v>145</v>
      </c>
      <c r="K11" s="61"/>
      <c r="L11" s="61"/>
      <c r="M11" s="61"/>
      <c r="N11" s="61"/>
      <c r="O11" s="61"/>
      <c r="P11" s="61"/>
      <c r="Q11" s="61"/>
      <c r="R11" s="61"/>
      <c r="S11" s="61"/>
      <c r="T11" s="61"/>
      <c r="U11" s="61"/>
      <c r="V11" s="61"/>
      <c r="W11" s="61"/>
      <c r="X11" s="61"/>
      <c r="Y11" s="61"/>
      <c r="Z11" s="61"/>
    </row>
    <row r="12" spans="1:26" ht="18" customHeight="1">
      <c r="A12" s="36">
        <v>7</v>
      </c>
      <c r="B12" s="23" t="s">
        <v>151</v>
      </c>
      <c r="C12" s="21">
        <v>5000</v>
      </c>
      <c r="D12" s="61"/>
      <c r="E12" s="36">
        <v>7</v>
      </c>
      <c r="F12" s="36">
        <v>7</v>
      </c>
      <c r="G12" s="23" t="s">
        <v>151</v>
      </c>
      <c r="H12" s="21">
        <v>5000</v>
      </c>
      <c r="I12" s="21"/>
      <c r="J12" s="9" t="s">
        <v>145</v>
      </c>
      <c r="K12" s="61"/>
      <c r="L12" s="61"/>
      <c r="M12" s="61"/>
      <c r="N12" s="61"/>
      <c r="O12" s="61"/>
      <c r="P12" s="61"/>
      <c r="Q12" s="61"/>
      <c r="R12" s="61"/>
      <c r="S12" s="61"/>
      <c r="T12" s="61"/>
      <c r="U12" s="61"/>
      <c r="V12" s="61"/>
      <c r="W12" s="61"/>
      <c r="X12" s="61"/>
      <c r="Y12" s="61"/>
      <c r="Z12" s="61"/>
    </row>
    <row r="13" spans="1:26" ht="18" customHeight="1">
      <c r="A13" s="36">
        <v>8</v>
      </c>
      <c r="B13" s="23" t="s">
        <v>152</v>
      </c>
      <c r="C13" s="21">
        <v>10000</v>
      </c>
      <c r="D13" s="61"/>
      <c r="E13" s="36">
        <v>8</v>
      </c>
      <c r="F13" s="36">
        <v>8</v>
      </c>
      <c r="G13" s="23" t="s">
        <v>152</v>
      </c>
      <c r="H13" s="21">
        <v>10000</v>
      </c>
      <c r="I13" s="21"/>
      <c r="J13" s="9" t="s">
        <v>145</v>
      </c>
      <c r="K13" s="61"/>
      <c r="L13" s="61"/>
      <c r="M13" s="61"/>
      <c r="N13" s="61"/>
      <c r="O13" s="61"/>
      <c r="P13" s="61"/>
      <c r="Q13" s="61"/>
      <c r="R13" s="61"/>
      <c r="S13" s="61"/>
      <c r="T13" s="61"/>
      <c r="U13" s="61"/>
      <c r="V13" s="61"/>
      <c r="W13" s="61"/>
      <c r="X13" s="61"/>
      <c r="Y13" s="61"/>
      <c r="Z13" s="61"/>
    </row>
    <row r="14" spans="1:26" ht="27" customHeight="1">
      <c r="A14" s="36">
        <v>9</v>
      </c>
      <c r="B14" s="23" t="s">
        <v>154</v>
      </c>
      <c r="C14" s="21">
        <v>6000</v>
      </c>
      <c r="D14" s="61"/>
      <c r="E14" s="36">
        <v>9</v>
      </c>
      <c r="F14" s="36">
        <v>9</v>
      </c>
      <c r="G14" s="23" t="s">
        <v>154</v>
      </c>
      <c r="H14" s="21">
        <v>6000</v>
      </c>
      <c r="I14" s="21"/>
      <c r="J14" s="9" t="s">
        <v>145</v>
      </c>
      <c r="K14" s="61"/>
      <c r="L14" s="61"/>
      <c r="M14" s="61"/>
      <c r="N14" s="61"/>
      <c r="O14" s="61"/>
      <c r="P14" s="61"/>
      <c r="Q14" s="61"/>
      <c r="R14" s="61"/>
      <c r="S14" s="61"/>
      <c r="T14" s="61"/>
      <c r="U14" s="61"/>
      <c r="V14" s="61"/>
      <c r="W14" s="61"/>
      <c r="X14" s="61"/>
      <c r="Y14" s="61"/>
      <c r="Z14" s="61"/>
    </row>
    <row r="15" spans="1:26" ht="18" customHeight="1">
      <c r="A15" s="36">
        <v>10</v>
      </c>
      <c r="B15" s="23" t="s">
        <v>365</v>
      </c>
      <c r="C15" s="21">
        <v>6000</v>
      </c>
      <c r="D15" s="61"/>
      <c r="E15" s="36">
        <v>10</v>
      </c>
      <c r="F15" s="36">
        <v>10</v>
      </c>
      <c r="G15" s="23" t="s">
        <v>365</v>
      </c>
      <c r="H15" s="21">
        <v>6000</v>
      </c>
      <c r="I15" s="21"/>
      <c r="J15" s="9" t="s">
        <v>145</v>
      </c>
      <c r="K15" s="61"/>
      <c r="L15" s="61"/>
      <c r="M15" s="61"/>
      <c r="N15" s="61"/>
      <c r="O15" s="61"/>
      <c r="P15" s="61"/>
      <c r="Q15" s="61"/>
      <c r="R15" s="61"/>
      <c r="S15" s="61"/>
      <c r="T15" s="61"/>
      <c r="U15" s="61"/>
      <c r="V15" s="61"/>
      <c r="W15" s="61"/>
      <c r="X15" s="61"/>
      <c r="Y15" s="61"/>
      <c r="Z15" s="61"/>
    </row>
    <row r="16" spans="1:26" ht="18" customHeight="1">
      <c r="A16" s="36">
        <v>11</v>
      </c>
      <c r="B16" s="43" t="s">
        <v>156</v>
      </c>
      <c r="C16" s="21">
        <v>6000</v>
      </c>
      <c r="D16" s="61"/>
      <c r="E16" s="36">
        <v>11</v>
      </c>
      <c r="F16" s="36">
        <v>11</v>
      </c>
      <c r="G16" s="43" t="s">
        <v>156</v>
      </c>
      <c r="H16" s="21">
        <v>6000</v>
      </c>
      <c r="I16" s="21"/>
      <c r="J16" s="9" t="s">
        <v>145</v>
      </c>
      <c r="K16" s="61"/>
      <c r="L16" s="61"/>
      <c r="M16" s="61"/>
      <c r="N16" s="61"/>
      <c r="O16" s="61"/>
      <c r="P16" s="61"/>
      <c r="Q16" s="61"/>
      <c r="R16" s="61"/>
      <c r="S16" s="61"/>
      <c r="T16" s="61"/>
      <c r="U16" s="61"/>
      <c r="V16" s="61"/>
      <c r="W16" s="61"/>
      <c r="X16" s="61"/>
      <c r="Y16" s="61"/>
      <c r="Z16" s="61"/>
    </row>
    <row r="17" spans="1:26" ht="18" customHeight="1">
      <c r="A17" s="36">
        <v>12</v>
      </c>
      <c r="B17" s="19" t="s">
        <v>157</v>
      </c>
      <c r="C17" s="21">
        <v>40000</v>
      </c>
      <c r="D17" s="61"/>
      <c r="E17" s="36">
        <v>12</v>
      </c>
      <c r="F17" s="36">
        <v>12</v>
      </c>
      <c r="G17" s="19" t="s">
        <v>157</v>
      </c>
      <c r="H17" s="21">
        <v>40000</v>
      </c>
      <c r="I17" s="21"/>
      <c r="J17" s="9" t="s">
        <v>145</v>
      </c>
      <c r="K17" s="61"/>
      <c r="L17" s="61"/>
      <c r="M17" s="61"/>
      <c r="N17" s="61"/>
      <c r="O17" s="61"/>
      <c r="P17" s="61"/>
      <c r="Q17" s="61"/>
      <c r="R17" s="61"/>
      <c r="S17" s="61"/>
      <c r="T17" s="61"/>
      <c r="U17" s="61"/>
      <c r="V17" s="61"/>
      <c r="W17" s="61"/>
      <c r="X17" s="61"/>
      <c r="Y17" s="61"/>
      <c r="Z17" s="61"/>
    </row>
    <row r="18" spans="1:26" ht="18" customHeight="1">
      <c r="A18" s="36">
        <v>13</v>
      </c>
      <c r="B18" s="19" t="s">
        <v>158</v>
      </c>
      <c r="C18" s="21">
        <v>2584</v>
      </c>
      <c r="D18" s="61"/>
      <c r="E18" s="36">
        <v>13</v>
      </c>
      <c r="F18" s="36">
        <v>13</v>
      </c>
      <c r="G18" s="19" t="s">
        <v>158</v>
      </c>
      <c r="H18" s="21">
        <v>2584</v>
      </c>
      <c r="I18" s="21"/>
      <c r="J18" s="9" t="s">
        <v>145</v>
      </c>
      <c r="K18" s="61"/>
      <c r="L18" s="61"/>
      <c r="M18" s="61"/>
      <c r="N18" s="61"/>
      <c r="O18" s="61"/>
      <c r="P18" s="61"/>
      <c r="Q18" s="61"/>
      <c r="R18" s="61"/>
      <c r="S18" s="61"/>
      <c r="T18" s="61"/>
      <c r="U18" s="61"/>
      <c r="V18" s="61"/>
      <c r="W18" s="61"/>
      <c r="X18" s="61"/>
      <c r="Y18" s="61"/>
      <c r="Z18" s="61"/>
    </row>
    <row r="19" spans="1:26" ht="18" customHeight="1">
      <c r="A19" s="36">
        <v>14</v>
      </c>
      <c r="B19" s="26" t="s">
        <v>159</v>
      </c>
      <c r="C19" s="21">
        <v>9947</v>
      </c>
      <c r="D19" s="61"/>
      <c r="E19" s="36">
        <v>14</v>
      </c>
      <c r="F19" s="36">
        <v>14</v>
      </c>
      <c r="G19" s="26" t="s">
        <v>159</v>
      </c>
      <c r="H19" s="21">
        <v>9947</v>
      </c>
      <c r="I19" s="21"/>
      <c r="J19" s="9" t="s">
        <v>145</v>
      </c>
      <c r="K19" s="61"/>
      <c r="L19" s="61"/>
      <c r="M19" s="61"/>
      <c r="N19" s="61"/>
      <c r="O19" s="61"/>
      <c r="P19" s="61"/>
      <c r="Q19" s="61"/>
      <c r="R19" s="61"/>
      <c r="S19" s="61"/>
      <c r="T19" s="61"/>
      <c r="U19" s="61"/>
      <c r="V19" s="61"/>
      <c r="W19" s="61"/>
      <c r="X19" s="61"/>
      <c r="Y19" s="61"/>
      <c r="Z19" s="61"/>
    </row>
    <row r="20" spans="1:26" ht="18" customHeight="1">
      <c r="A20" s="36">
        <v>15</v>
      </c>
      <c r="B20" s="19" t="s">
        <v>160</v>
      </c>
      <c r="C20" s="21">
        <v>100</v>
      </c>
      <c r="D20" s="61"/>
      <c r="E20" s="36">
        <v>15</v>
      </c>
      <c r="F20" s="36">
        <v>15</v>
      </c>
      <c r="G20" s="19" t="s">
        <v>160</v>
      </c>
      <c r="H20" s="21">
        <v>100</v>
      </c>
      <c r="I20" s="21"/>
      <c r="J20" s="9" t="s">
        <v>145</v>
      </c>
      <c r="K20" s="61"/>
      <c r="L20" s="61"/>
      <c r="M20" s="61"/>
      <c r="N20" s="61"/>
      <c r="O20" s="61"/>
      <c r="P20" s="61"/>
      <c r="Q20" s="61"/>
      <c r="R20" s="61"/>
      <c r="S20" s="61"/>
      <c r="T20" s="61"/>
      <c r="U20" s="61"/>
      <c r="V20" s="61"/>
      <c r="W20" s="61"/>
      <c r="X20" s="61"/>
      <c r="Y20" s="61"/>
      <c r="Z20" s="61"/>
    </row>
    <row r="21" spans="1:26" ht="18" customHeight="1">
      <c r="A21" s="36">
        <v>16</v>
      </c>
      <c r="B21" s="26" t="s">
        <v>161</v>
      </c>
      <c r="C21" s="21">
        <v>1531</v>
      </c>
      <c r="D21" s="61"/>
      <c r="E21" s="36">
        <v>16</v>
      </c>
      <c r="F21" s="36">
        <v>16</v>
      </c>
      <c r="G21" s="26" t="s">
        <v>161</v>
      </c>
      <c r="H21" s="21">
        <v>1531</v>
      </c>
      <c r="I21" s="21"/>
      <c r="J21" s="9" t="s">
        <v>145</v>
      </c>
      <c r="K21" s="61"/>
      <c r="L21" s="61"/>
      <c r="M21" s="61"/>
      <c r="N21" s="61"/>
      <c r="O21" s="61"/>
      <c r="P21" s="61"/>
      <c r="Q21" s="61"/>
      <c r="R21" s="61"/>
      <c r="S21" s="61"/>
      <c r="T21" s="61"/>
      <c r="U21" s="61"/>
      <c r="V21" s="61"/>
      <c r="W21" s="61"/>
      <c r="X21" s="61"/>
      <c r="Y21" s="61"/>
      <c r="Z21" s="61"/>
    </row>
    <row r="22" spans="1:26" ht="38.25" customHeight="1">
      <c r="A22" s="36">
        <v>17</v>
      </c>
      <c r="B22" s="26" t="s">
        <v>162</v>
      </c>
      <c r="C22" s="21">
        <v>5000</v>
      </c>
      <c r="D22" s="61"/>
      <c r="E22" s="36">
        <v>17</v>
      </c>
      <c r="F22" s="36">
        <v>17</v>
      </c>
      <c r="G22" s="26" t="s">
        <v>162</v>
      </c>
      <c r="H22" s="21">
        <v>5000</v>
      </c>
      <c r="I22" s="21"/>
      <c r="J22" s="9" t="s">
        <v>145</v>
      </c>
      <c r="K22" s="61"/>
      <c r="L22" s="61"/>
      <c r="M22" s="61"/>
      <c r="N22" s="61"/>
      <c r="O22" s="61"/>
      <c r="P22" s="61"/>
      <c r="Q22" s="61"/>
      <c r="R22" s="61"/>
      <c r="S22" s="61"/>
      <c r="T22" s="61"/>
      <c r="U22" s="61"/>
      <c r="V22" s="61"/>
      <c r="W22" s="61"/>
      <c r="X22" s="61"/>
      <c r="Y22" s="61"/>
      <c r="Z22" s="61"/>
    </row>
    <row r="23" spans="1:26" ht="40.5" customHeight="1">
      <c r="A23" s="36">
        <v>18</v>
      </c>
      <c r="B23" s="26" t="s">
        <v>163</v>
      </c>
      <c r="C23" s="21">
        <v>10000</v>
      </c>
      <c r="D23" s="61"/>
      <c r="E23" s="36">
        <v>18</v>
      </c>
      <c r="F23" s="36">
        <v>18</v>
      </c>
      <c r="G23" s="26" t="s">
        <v>163</v>
      </c>
      <c r="H23" s="21">
        <v>10000</v>
      </c>
      <c r="I23" s="21"/>
      <c r="J23" s="9" t="s">
        <v>164</v>
      </c>
      <c r="K23" s="61"/>
      <c r="L23" s="61"/>
      <c r="M23" s="61"/>
      <c r="N23" s="61"/>
      <c r="O23" s="61"/>
      <c r="P23" s="61"/>
      <c r="Q23" s="61"/>
      <c r="R23" s="61"/>
      <c r="S23" s="61"/>
      <c r="T23" s="61"/>
      <c r="U23" s="61"/>
      <c r="V23" s="61"/>
      <c r="W23" s="61"/>
      <c r="X23" s="61"/>
      <c r="Y23" s="61"/>
      <c r="Z23" s="61"/>
    </row>
    <row r="24" spans="1:26" ht="34.5" customHeight="1">
      <c r="A24" s="37"/>
      <c r="B24" s="42" t="s">
        <v>165</v>
      </c>
      <c r="C24" s="22">
        <f>+C25+C26</f>
        <v>12000</v>
      </c>
      <c r="D24" s="140"/>
      <c r="E24" s="37"/>
      <c r="F24" s="37"/>
      <c r="G24" s="42" t="s">
        <v>165</v>
      </c>
      <c r="H24" s="22">
        <f>+H25+H26</f>
        <v>12000</v>
      </c>
      <c r="I24" s="22">
        <f>+I25+I26</f>
        <v>0</v>
      </c>
      <c r="J24" s="9" t="s">
        <v>145</v>
      </c>
      <c r="K24" s="140"/>
      <c r="L24" s="140"/>
      <c r="M24" s="140"/>
      <c r="N24" s="140"/>
      <c r="O24" s="140"/>
      <c r="P24" s="140"/>
      <c r="Q24" s="140"/>
      <c r="R24" s="140"/>
      <c r="S24" s="140"/>
      <c r="T24" s="140"/>
      <c r="U24" s="140"/>
      <c r="V24" s="140"/>
      <c r="W24" s="140"/>
      <c r="X24" s="140"/>
      <c r="Y24" s="140"/>
      <c r="Z24" s="140"/>
    </row>
    <row r="25" spans="1:26" ht="18" customHeight="1">
      <c r="A25" s="36">
        <v>1</v>
      </c>
      <c r="B25" s="23" t="s">
        <v>166</v>
      </c>
      <c r="C25" s="20">
        <v>6000</v>
      </c>
      <c r="D25" s="61"/>
      <c r="E25" s="36">
        <v>19</v>
      </c>
      <c r="F25" s="36">
        <v>1</v>
      </c>
      <c r="G25" s="23" t="s">
        <v>166</v>
      </c>
      <c r="H25" s="20">
        <v>6000</v>
      </c>
      <c r="I25" s="20"/>
      <c r="J25" s="9" t="s">
        <v>145</v>
      </c>
      <c r="K25" s="61"/>
      <c r="L25" s="61"/>
      <c r="M25" s="61"/>
      <c r="N25" s="61"/>
      <c r="O25" s="61"/>
      <c r="P25" s="61"/>
      <c r="Q25" s="61"/>
      <c r="R25" s="61"/>
      <c r="S25" s="61"/>
      <c r="T25" s="61"/>
      <c r="U25" s="61"/>
      <c r="V25" s="61"/>
      <c r="W25" s="61"/>
      <c r="X25" s="61"/>
      <c r="Y25" s="61"/>
      <c r="Z25" s="61"/>
    </row>
    <row r="26" spans="1:26" ht="18" customHeight="1">
      <c r="A26" s="36">
        <v>2</v>
      </c>
      <c r="B26" s="43" t="s">
        <v>167</v>
      </c>
      <c r="C26" s="20">
        <v>6000</v>
      </c>
      <c r="D26" s="61"/>
      <c r="E26" s="36">
        <v>20</v>
      </c>
      <c r="F26" s="36">
        <v>2</v>
      </c>
      <c r="G26" s="43" t="s">
        <v>167</v>
      </c>
      <c r="H26" s="20">
        <v>6000</v>
      </c>
      <c r="I26" s="20"/>
      <c r="J26" s="9" t="s">
        <v>145</v>
      </c>
      <c r="K26" s="61"/>
      <c r="L26" s="61"/>
      <c r="M26" s="61"/>
      <c r="N26" s="61"/>
      <c r="O26" s="61"/>
      <c r="P26" s="61"/>
      <c r="Q26" s="61"/>
      <c r="R26" s="61"/>
      <c r="S26" s="61"/>
      <c r="T26" s="61"/>
      <c r="U26" s="61"/>
      <c r="V26" s="61"/>
      <c r="W26" s="61"/>
      <c r="X26" s="61"/>
      <c r="Y26" s="61"/>
      <c r="Z26" s="61"/>
    </row>
    <row r="27" spans="1:26" ht="34.5" customHeight="1">
      <c r="A27" s="37"/>
      <c r="B27" s="42" t="s">
        <v>432</v>
      </c>
      <c r="C27" s="22">
        <f>+SUM(C28:C40)</f>
        <v>2171020</v>
      </c>
      <c r="D27" s="140"/>
      <c r="E27" s="37"/>
      <c r="F27" s="37"/>
      <c r="G27" s="42" t="s">
        <v>168</v>
      </c>
      <c r="H27" s="22">
        <f>+SUM(H28:H40)</f>
        <v>2171020</v>
      </c>
      <c r="I27" s="22">
        <f>+SUM(I28:I40)</f>
        <v>0</v>
      </c>
      <c r="J27" s="9" t="s">
        <v>145</v>
      </c>
      <c r="K27" s="140"/>
      <c r="L27" s="140"/>
      <c r="M27" s="140"/>
      <c r="N27" s="140"/>
      <c r="O27" s="140"/>
      <c r="P27" s="140"/>
      <c r="Q27" s="140"/>
      <c r="R27" s="140"/>
      <c r="S27" s="140"/>
      <c r="T27" s="140"/>
      <c r="U27" s="140"/>
      <c r="V27" s="140"/>
      <c r="W27" s="140"/>
      <c r="X27" s="140"/>
      <c r="Y27" s="140"/>
      <c r="Z27" s="140"/>
    </row>
    <row r="28" spans="1:26" ht="18" customHeight="1">
      <c r="A28" s="36">
        <v>1</v>
      </c>
      <c r="B28" s="19" t="s">
        <v>169</v>
      </c>
      <c r="C28" s="21">
        <v>50000</v>
      </c>
      <c r="D28" s="61"/>
      <c r="E28" s="36">
        <v>21</v>
      </c>
      <c r="F28" s="36">
        <v>1</v>
      </c>
      <c r="G28" s="19" t="s">
        <v>169</v>
      </c>
      <c r="H28" s="21">
        <v>50000</v>
      </c>
      <c r="I28" s="21"/>
      <c r="J28" s="9" t="s">
        <v>145</v>
      </c>
      <c r="K28" s="61"/>
      <c r="L28" s="61"/>
      <c r="M28" s="61"/>
      <c r="N28" s="61"/>
      <c r="O28" s="61"/>
      <c r="P28" s="61"/>
      <c r="Q28" s="61"/>
      <c r="R28" s="61"/>
      <c r="S28" s="61"/>
      <c r="T28" s="61"/>
      <c r="U28" s="61"/>
      <c r="V28" s="61"/>
      <c r="W28" s="61"/>
      <c r="X28" s="61"/>
      <c r="Y28" s="61"/>
      <c r="Z28" s="61"/>
    </row>
    <row r="29" spans="1:26" ht="18" customHeight="1">
      <c r="A29" s="36">
        <v>2</v>
      </c>
      <c r="B29" s="10" t="s">
        <v>170</v>
      </c>
      <c r="C29" s="21">
        <v>99662</v>
      </c>
      <c r="D29" s="61"/>
      <c r="E29" s="36">
        <v>22</v>
      </c>
      <c r="F29" s="36">
        <v>2</v>
      </c>
      <c r="G29" s="10" t="s">
        <v>170</v>
      </c>
      <c r="H29" s="21">
        <v>99662</v>
      </c>
      <c r="I29" s="21"/>
      <c r="J29" s="9" t="s">
        <v>145</v>
      </c>
      <c r="K29" s="61"/>
      <c r="L29" s="61"/>
      <c r="M29" s="61"/>
      <c r="N29" s="61"/>
      <c r="O29" s="61"/>
      <c r="P29" s="61"/>
      <c r="Q29" s="61"/>
      <c r="R29" s="61"/>
      <c r="S29" s="61"/>
      <c r="T29" s="61"/>
      <c r="U29" s="61"/>
      <c r="V29" s="61"/>
      <c r="W29" s="61"/>
      <c r="X29" s="61"/>
      <c r="Y29" s="61"/>
      <c r="Z29" s="61"/>
    </row>
    <row r="30" spans="1:26" ht="18" customHeight="1">
      <c r="A30" s="36">
        <v>3</v>
      </c>
      <c r="B30" s="10" t="s">
        <v>171</v>
      </c>
      <c r="C30" s="21">
        <v>120000</v>
      </c>
      <c r="D30" s="61"/>
      <c r="E30" s="36">
        <v>23</v>
      </c>
      <c r="F30" s="36">
        <v>3</v>
      </c>
      <c r="G30" s="10" t="s">
        <v>171</v>
      </c>
      <c r="H30" s="21">
        <v>120000</v>
      </c>
      <c r="I30" s="21"/>
      <c r="J30" s="9" t="s">
        <v>145</v>
      </c>
      <c r="K30" s="61"/>
      <c r="L30" s="61"/>
      <c r="M30" s="61"/>
      <c r="N30" s="61"/>
      <c r="O30" s="61"/>
      <c r="P30" s="61"/>
      <c r="Q30" s="61"/>
      <c r="R30" s="61"/>
      <c r="S30" s="61"/>
      <c r="T30" s="61"/>
      <c r="U30" s="61"/>
      <c r="V30" s="61"/>
      <c r="W30" s="61"/>
      <c r="X30" s="61"/>
      <c r="Y30" s="61"/>
      <c r="Z30" s="61"/>
    </row>
    <row r="31" spans="1:26" ht="36" customHeight="1">
      <c r="A31" s="36">
        <v>4</v>
      </c>
      <c r="B31" s="19" t="s">
        <v>172</v>
      </c>
      <c r="C31" s="21">
        <v>50000</v>
      </c>
      <c r="D31" s="61"/>
      <c r="E31" s="36">
        <v>24</v>
      </c>
      <c r="F31" s="36">
        <v>4</v>
      </c>
      <c r="G31" s="19" t="s">
        <v>172</v>
      </c>
      <c r="H31" s="21">
        <v>50000</v>
      </c>
      <c r="I31" s="21"/>
      <c r="J31" s="9" t="s">
        <v>145</v>
      </c>
      <c r="K31" s="61"/>
      <c r="L31" s="61"/>
      <c r="M31" s="61"/>
      <c r="N31" s="61"/>
      <c r="O31" s="61"/>
      <c r="P31" s="61"/>
      <c r="Q31" s="61"/>
      <c r="R31" s="61"/>
      <c r="S31" s="61"/>
      <c r="T31" s="61"/>
      <c r="U31" s="61"/>
      <c r="V31" s="61"/>
      <c r="W31" s="61"/>
      <c r="X31" s="61"/>
      <c r="Y31" s="61"/>
      <c r="Z31" s="61"/>
    </row>
    <row r="32" spans="1:26" ht="18" customHeight="1">
      <c r="A32" s="36">
        <v>5</v>
      </c>
      <c r="B32" s="26" t="s">
        <v>173</v>
      </c>
      <c r="C32" s="21">
        <v>20000</v>
      </c>
      <c r="D32" s="61"/>
      <c r="E32" s="36">
        <v>25</v>
      </c>
      <c r="F32" s="36">
        <v>5</v>
      </c>
      <c r="G32" s="26" t="s">
        <v>173</v>
      </c>
      <c r="H32" s="21">
        <v>20000</v>
      </c>
      <c r="I32" s="21"/>
      <c r="J32" s="9" t="s">
        <v>145</v>
      </c>
      <c r="K32" s="61"/>
      <c r="L32" s="61"/>
      <c r="M32" s="61"/>
      <c r="N32" s="61"/>
      <c r="O32" s="61"/>
      <c r="P32" s="61"/>
      <c r="Q32" s="61"/>
      <c r="R32" s="61"/>
      <c r="S32" s="61"/>
      <c r="T32" s="61"/>
      <c r="U32" s="61"/>
      <c r="V32" s="61"/>
      <c r="W32" s="61"/>
      <c r="X32" s="61"/>
      <c r="Y32" s="61"/>
      <c r="Z32" s="61"/>
    </row>
    <row r="33" spans="1:26" ht="46.5" customHeight="1">
      <c r="A33" s="36">
        <v>6</v>
      </c>
      <c r="B33" s="26" t="s">
        <v>174</v>
      </c>
      <c r="C33" s="21">
        <v>23000</v>
      </c>
      <c r="D33" s="61"/>
      <c r="E33" s="36">
        <v>26</v>
      </c>
      <c r="F33" s="36">
        <v>6</v>
      </c>
      <c r="G33" s="26" t="s">
        <v>174</v>
      </c>
      <c r="H33" s="21">
        <v>23000</v>
      </c>
      <c r="I33" s="21"/>
      <c r="J33" s="9" t="s">
        <v>145</v>
      </c>
      <c r="K33" s="61"/>
      <c r="L33" s="61"/>
      <c r="M33" s="61"/>
      <c r="N33" s="61"/>
      <c r="O33" s="61"/>
      <c r="P33" s="61"/>
      <c r="Q33" s="61"/>
      <c r="R33" s="61"/>
      <c r="S33" s="61"/>
      <c r="T33" s="61"/>
      <c r="U33" s="61"/>
      <c r="V33" s="61"/>
      <c r="W33" s="61"/>
      <c r="X33" s="61"/>
      <c r="Y33" s="61"/>
      <c r="Z33" s="61"/>
    </row>
    <row r="34" spans="1:26" ht="18" customHeight="1">
      <c r="A34" s="36">
        <v>7</v>
      </c>
      <c r="B34" s="19" t="s">
        <v>175</v>
      </c>
      <c r="C34" s="21">
        <v>20000</v>
      </c>
      <c r="D34" s="61"/>
      <c r="E34" s="36">
        <v>27</v>
      </c>
      <c r="F34" s="36">
        <v>7</v>
      </c>
      <c r="G34" s="19" t="s">
        <v>175</v>
      </c>
      <c r="H34" s="21">
        <v>20000</v>
      </c>
      <c r="I34" s="21"/>
      <c r="J34" s="9" t="s">
        <v>176</v>
      </c>
      <c r="K34" s="61"/>
      <c r="L34" s="61"/>
      <c r="M34" s="61"/>
      <c r="N34" s="61"/>
      <c r="O34" s="61"/>
      <c r="P34" s="61"/>
      <c r="Q34" s="61"/>
      <c r="R34" s="61"/>
      <c r="S34" s="61"/>
      <c r="T34" s="61"/>
      <c r="U34" s="61"/>
      <c r="V34" s="61"/>
      <c r="W34" s="61"/>
      <c r="X34" s="61"/>
      <c r="Y34" s="61"/>
      <c r="Z34" s="61"/>
    </row>
    <row r="35" spans="1:26" ht="18" customHeight="1">
      <c r="A35" s="36">
        <v>8</v>
      </c>
      <c r="B35" s="26" t="s">
        <v>178</v>
      </c>
      <c r="C35" s="7">
        <v>30000</v>
      </c>
      <c r="D35" s="61"/>
      <c r="E35" s="36">
        <v>28</v>
      </c>
      <c r="F35" s="36">
        <v>8</v>
      </c>
      <c r="G35" s="26" t="s">
        <v>178</v>
      </c>
      <c r="H35" s="7">
        <v>30000</v>
      </c>
      <c r="I35" s="7"/>
      <c r="J35" s="9" t="s">
        <v>176</v>
      </c>
      <c r="K35" s="61"/>
      <c r="L35" s="61"/>
      <c r="M35" s="61"/>
      <c r="N35" s="61"/>
      <c r="O35" s="61"/>
      <c r="P35" s="61"/>
      <c r="Q35" s="61"/>
      <c r="R35" s="61"/>
      <c r="S35" s="61"/>
      <c r="T35" s="61"/>
      <c r="U35" s="61"/>
      <c r="V35" s="61"/>
      <c r="W35" s="61"/>
      <c r="X35" s="61"/>
      <c r="Y35" s="61"/>
      <c r="Z35" s="61"/>
    </row>
    <row r="36" spans="1:26" ht="18" customHeight="1">
      <c r="A36" s="36">
        <v>9</v>
      </c>
      <c r="B36" s="26" t="s">
        <v>179</v>
      </c>
      <c r="C36" s="7">
        <v>20000</v>
      </c>
      <c r="D36" s="61"/>
      <c r="E36" s="36">
        <v>29</v>
      </c>
      <c r="F36" s="36">
        <v>9</v>
      </c>
      <c r="G36" s="26" t="s">
        <v>179</v>
      </c>
      <c r="H36" s="7">
        <v>20000</v>
      </c>
      <c r="I36" s="7"/>
      <c r="J36" s="9" t="s">
        <v>176</v>
      </c>
      <c r="K36" s="61"/>
      <c r="L36" s="61"/>
      <c r="M36" s="61"/>
      <c r="N36" s="61"/>
      <c r="O36" s="61"/>
      <c r="P36" s="61"/>
      <c r="Q36" s="61"/>
      <c r="R36" s="61"/>
      <c r="S36" s="61"/>
      <c r="T36" s="61"/>
      <c r="U36" s="61"/>
      <c r="V36" s="61"/>
      <c r="W36" s="61"/>
      <c r="X36" s="61"/>
      <c r="Y36" s="61"/>
      <c r="Z36" s="61"/>
    </row>
    <row r="37" spans="1:26" ht="18" customHeight="1">
      <c r="A37" s="36">
        <v>10</v>
      </c>
      <c r="B37" s="26" t="s">
        <v>180</v>
      </c>
      <c r="C37" s="7">
        <v>20000</v>
      </c>
      <c r="D37" s="61"/>
      <c r="E37" s="36">
        <v>30</v>
      </c>
      <c r="F37" s="36">
        <v>10</v>
      </c>
      <c r="G37" s="26" t="s">
        <v>180</v>
      </c>
      <c r="H37" s="7">
        <v>20000</v>
      </c>
      <c r="I37" s="7"/>
      <c r="J37" s="9" t="s">
        <v>176</v>
      </c>
      <c r="K37" s="61"/>
      <c r="L37" s="61"/>
      <c r="M37" s="61"/>
      <c r="N37" s="61"/>
      <c r="O37" s="61"/>
      <c r="P37" s="61"/>
      <c r="Q37" s="61"/>
      <c r="R37" s="61"/>
      <c r="S37" s="61"/>
      <c r="T37" s="61"/>
      <c r="U37" s="61"/>
      <c r="V37" s="61"/>
      <c r="W37" s="61"/>
      <c r="X37" s="61"/>
      <c r="Y37" s="61"/>
      <c r="Z37" s="61"/>
    </row>
    <row r="38" spans="1:26" ht="18" customHeight="1">
      <c r="A38" s="36">
        <v>11</v>
      </c>
      <c r="B38" s="19" t="s">
        <v>181</v>
      </c>
      <c r="C38" s="7">
        <v>1152450</v>
      </c>
      <c r="D38" s="61"/>
      <c r="E38" s="36">
        <v>31</v>
      </c>
      <c r="F38" s="36">
        <v>11</v>
      </c>
      <c r="G38" s="19" t="s">
        <v>181</v>
      </c>
      <c r="H38" s="7">
        <v>1152450</v>
      </c>
      <c r="I38" s="7"/>
      <c r="J38" s="9" t="s">
        <v>145</v>
      </c>
      <c r="K38" s="61"/>
      <c r="L38" s="61"/>
      <c r="M38" s="61"/>
      <c r="N38" s="61"/>
      <c r="O38" s="61"/>
      <c r="P38" s="61"/>
      <c r="Q38" s="61"/>
      <c r="R38" s="61"/>
      <c r="S38" s="61"/>
      <c r="T38" s="61"/>
      <c r="U38" s="61"/>
      <c r="V38" s="61"/>
      <c r="W38" s="61"/>
      <c r="X38" s="61"/>
      <c r="Y38" s="61"/>
      <c r="Z38" s="61"/>
    </row>
    <row r="39" spans="1:26" ht="18" customHeight="1">
      <c r="A39" s="36">
        <v>12</v>
      </c>
      <c r="B39" s="19" t="s">
        <v>182</v>
      </c>
      <c r="C39" s="21">
        <v>291055</v>
      </c>
      <c r="D39" s="61"/>
      <c r="E39" s="36">
        <v>32</v>
      </c>
      <c r="F39" s="36">
        <v>12</v>
      </c>
      <c r="G39" s="19" t="s">
        <v>182</v>
      </c>
      <c r="H39" s="21">
        <v>291055</v>
      </c>
      <c r="I39" s="21"/>
      <c r="J39" s="9" t="s">
        <v>145</v>
      </c>
      <c r="K39" s="61"/>
      <c r="L39" s="61"/>
      <c r="M39" s="61"/>
      <c r="N39" s="61"/>
      <c r="O39" s="61"/>
      <c r="P39" s="61"/>
      <c r="Q39" s="61"/>
      <c r="R39" s="61"/>
      <c r="S39" s="61"/>
      <c r="T39" s="61"/>
      <c r="U39" s="61"/>
      <c r="V39" s="61"/>
      <c r="W39" s="61"/>
      <c r="X39" s="61"/>
      <c r="Y39" s="61"/>
      <c r="Z39" s="61"/>
    </row>
    <row r="40" spans="1:26" ht="92.25" customHeight="1">
      <c r="A40" s="36">
        <v>13</v>
      </c>
      <c r="B40" s="19" t="s">
        <v>184</v>
      </c>
      <c r="C40" s="44">
        <v>274853</v>
      </c>
      <c r="D40" s="61"/>
      <c r="E40" s="36">
        <v>33</v>
      </c>
      <c r="F40" s="36">
        <v>13</v>
      </c>
      <c r="G40" s="19" t="s">
        <v>184</v>
      </c>
      <c r="H40" s="44">
        <v>274853</v>
      </c>
      <c r="I40" s="44"/>
      <c r="J40" s="9" t="s">
        <v>185</v>
      </c>
      <c r="K40" s="61"/>
      <c r="L40" s="61"/>
      <c r="M40" s="61"/>
      <c r="N40" s="61"/>
      <c r="O40" s="61"/>
      <c r="P40" s="61"/>
      <c r="Q40" s="61"/>
      <c r="R40" s="61"/>
      <c r="S40" s="61"/>
      <c r="T40" s="61"/>
      <c r="U40" s="61"/>
      <c r="V40" s="61"/>
      <c r="W40" s="61"/>
      <c r="X40" s="61"/>
      <c r="Y40" s="61"/>
      <c r="Z40" s="61"/>
    </row>
    <row r="41" spans="1:26" ht="18" customHeight="1">
      <c r="A41" s="36">
        <v>14</v>
      </c>
      <c r="B41" s="19" t="s">
        <v>186</v>
      </c>
      <c r="C41" s="44">
        <v>150000</v>
      </c>
      <c r="D41" s="61"/>
      <c r="E41" s="36">
        <v>34</v>
      </c>
      <c r="F41" s="36">
        <v>14</v>
      </c>
      <c r="G41" s="19" t="s">
        <v>186</v>
      </c>
      <c r="H41" s="44">
        <v>150000</v>
      </c>
      <c r="I41" s="44"/>
      <c r="J41" s="9" t="s">
        <v>145</v>
      </c>
      <c r="K41" s="61"/>
      <c r="L41" s="61"/>
      <c r="M41" s="61"/>
      <c r="N41" s="61"/>
      <c r="O41" s="61"/>
      <c r="P41" s="61"/>
      <c r="Q41" s="61"/>
      <c r="R41" s="61"/>
      <c r="S41" s="61"/>
      <c r="T41" s="61"/>
      <c r="U41" s="61"/>
      <c r="V41" s="61"/>
      <c r="W41" s="61"/>
      <c r="X41" s="61"/>
      <c r="Y41" s="61"/>
      <c r="Z41" s="61"/>
    </row>
    <row r="42" spans="1:26" ht="18" customHeight="1">
      <c r="A42" s="36">
        <v>15</v>
      </c>
      <c r="B42" s="19" t="s">
        <v>187</v>
      </c>
      <c r="C42" s="44">
        <v>652000</v>
      </c>
      <c r="D42" s="61"/>
      <c r="E42" s="36">
        <v>35</v>
      </c>
      <c r="F42" s="36">
        <v>15</v>
      </c>
      <c r="G42" s="19" t="s">
        <v>187</v>
      </c>
      <c r="H42" s="44">
        <v>652000</v>
      </c>
      <c r="I42" s="44"/>
      <c r="J42" s="9" t="s">
        <v>145</v>
      </c>
      <c r="K42" s="61"/>
      <c r="L42" s="61"/>
      <c r="M42" s="61"/>
      <c r="N42" s="61"/>
      <c r="O42" s="61"/>
      <c r="P42" s="61"/>
      <c r="Q42" s="61"/>
      <c r="R42" s="61"/>
      <c r="S42" s="61"/>
      <c r="T42" s="61"/>
      <c r="U42" s="61"/>
      <c r="V42" s="61"/>
      <c r="W42" s="61"/>
      <c r="X42" s="61"/>
      <c r="Y42" s="61"/>
      <c r="Z42" s="61"/>
    </row>
    <row r="43" spans="1:26" ht="18" customHeight="1">
      <c r="A43" s="36">
        <v>16</v>
      </c>
      <c r="B43" s="19" t="s">
        <v>189</v>
      </c>
      <c r="C43" s="44">
        <v>373000</v>
      </c>
      <c r="D43" s="61"/>
      <c r="E43" s="36">
        <v>36</v>
      </c>
      <c r="F43" s="36">
        <v>16</v>
      </c>
      <c r="G43" s="19" t="s">
        <v>189</v>
      </c>
      <c r="H43" s="44">
        <v>373000</v>
      </c>
      <c r="I43" s="44"/>
      <c r="J43" s="9" t="s">
        <v>145</v>
      </c>
      <c r="K43" s="61"/>
      <c r="L43" s="61"/>
      <c r="M43" s="61"/>
      <c r="N43" s="61"/>
      <c r="O43" s="61"/>
      <c r="P43" s="61"/>
      <c r="Q43" s="61"/>
      <c r="R43" s="61"/>
      <c r="S43" s="61"/>
      <c r="T43" s="61"/>
      <c r="U43" s="61"/>
      <c r="V43" s="61"/>
      <c r="W43" s="61"/>
      <c r="X43" s="61"/>
      <c r="Y43" s="61"/>
      <c r="Z43" s="61"/>
    </row>
    <row r="44" spans="1:26" ht="18" customHeight="1">
      <c r="A44" s="36">
        <v>17</v>
      </c>
      <c r="B44" s="19" t="s">
        <v>190</v>
      </c>
      <c r="C44" s="44">
        <v>214710</v>
      </c>
      <c r="D44" s="61"/>
      <c r="E44" s="36">
        <v>37</v>
      </c>
      <c r="F44" s="36">
        <v>17</v>
      </c>
      <c r="G44" s="19" t="s">
        <v>190</v>
      </c>
      <c r="H44" s="44">
        <v>214710</v>
      </c>
      <c r="I44" s="44"/>
      <c r="J44" s="9" t="s">
        <v>145</v>
      </c>
      <c r="K44" s="61"/>
      <c r="L44" s="61"/>
      <c r="M44" s="61"/>
      <c r="N44" s="61"/>
      <c r="O44" s="61"/>
      <c r="P44" s="61"/>
      <c r="Q44" s="61"/>
      <c r="R44" s="61"/>
      <c r="S44" s="61"/>
      <c r="T44" s="61"/>
      <c r="U44" s="61"/>
      <c r="V44" s="61"/>
      <c r="W44" s="61"/>
      <c r="X44" s="61"/>
      <c r="Y44" s="61"/>
      <c r="Z44" s="61"/>
    </row>
    <row r="45" spans="1:26" ht="18" customHeight="1">
      <c r="A45" s="36">
        <v>18</v>
      </c>
      <c r="B45" s="19" t="s">
        <v>191</v>
      </c>
      <c r="C45" s="44">
        <v>105000</v>
      </c>
      <c r="D45" s="61"/>
      <c r="E45" s="36">
        <v>38</v>
      </c>
      <c r="F45" s="36">
        <v>18</v>
      </c>
      <c r="G45" s="19" t="s">
        <v>191</v>
      </c>
      <c r="H45" s="44">
        <v>105000</v>
      </c>
      <c r="I45" s="44"/>
      <c r="J45" s="9" t="s">
        <v>145</v>
      </c>
      <c r="K45" s="61"/>
      <c r="L45" s="61"/>
      <c r="M45" s="61"/>
      <c r="N45" s="61"/>
      <c r="O45" s="61"/>
      <c r="P45" s="61"/>
      <c r="Q45" s="61"/>
      <c r="R45" s="61"/>
      <c r="S45" s="61"/>
      <c r="T45" s="61"/>
      <c r="U45" s="61"/>
      <c r="V45" s="61"/>
      <c r="W45" s="61"/>
      <c r="X45" s="61"/>
      <c r="Y45" s="61"/>
      <c r="Z45" s="61"/>
    </row>
    <row r="46" spans="1:26" ht="41.25" customHeight="1">
      <c r="A46" s="142"/>
      <c r="B46" s="12"/>
      <c r="C46" s="144"/>
      <c r="D46" s="61"/>
      <c r="E46" s="36"/>
      <c r="F46" s="37"/>
      <c r="G46" s="42" t="s">
        <v>192</v>
      </c>
      <c r="H46" s="48">
        <f>+SUM(H47:H50)</f>
        <v>71400</v>
      </c>
      <c r="I46" s="48">
        <f>+SUM(I47:I50)</f>
        <v>55854</v>
      </c>
      <c r="J46" s="9"/>
      <c r="K46" s="61"/>
      <c r="L46" s="61"/>
      <c r="M46" s="61"/>
      <c r="N46" s="61"/>
      <c r="O46" s="61"/>
      <c r="P46" s="61"/>
      <c r="Q46" s="61"/>
      <c r="R46" s="61"/>
      <c r="S46" s="61"/>
      <c r="T46" s="61"/>
      <c r="U46" s="61"/>
      <c r="V46" s="61"/>
      <c r="W46" s="61"/>
      <c r="X46" s="61"/>
      <c r="Y46" s="61"/>
      <c r="Z46" s="61"/>
    </row>
    <row r="47" spans="1:26" ht="18" customHeight="1">
      <c r="A47" s="142"/>
      <c r="B47" s="61"/>
      <c r="C47" s="143"/>
      <c r="D47" s="61"/>
      <c r="E47" s="36">
        <v>39</v>
      </c>
      <c r="F47" s="36">
        <v>1</v>
      </c>
      <c r="G47" s="19" t="s">
        <v>193</v>
      </c>
      <c r="H47" s="44">
        <v>20800</v>
      </c>
      <c r="I47" s="44">
        <v>16271</v>
      </c>
      <c r="J47" s="9" t="s">
        <v>194</v>
      </c>
      <c r="K47" s="61"/>
      <c r="L47" s="61"/>
      <c r="M47" s="61"/>
      <c r="N47" s="61"/>
      <c r="O47" s="61"/>
      <c r="P47" s="61"/>
      <c r="Q47" s="61"/>
      <c r="R47" s="61"/>
      <c r="S47" s="61"/>
      <c r="T47" s="61"/>
      <c r="U47" s="61"/>
      <c r="V47" s="61"/>
      <c r="W47" s="61"/>
      <c r="X47" s="61"/>
      <c r="Y47" s="61"/>
      <c r="Z47" s="61"/>
    </row>
    <row r="48" spans="1:26" ht="18" customHeight="1">
      <c r="A48" s="142"/>
      <c r="B48" s="61"/>
      <c r="C48" s="143"/>
      <c r="D48" s="61"/>
      <c r="E48" s="36">
        <v>40</v>
      </c>
      <c r="F48" s="36">
        <v>2</v>
      </c>
      <c r="G48" s="19" t="s">
        <v>196</v>
      </c>
      <c r="H48" s="44">
        <v>14900</v>
      </c>
      <c r="I48" s="44">
        <v>11656</v>
      </c>
      <c r="J48" s="9" t="s">
        <v>194</v>
      </c>
      <c r="K48" s="61"/>
      <c r="L48" s="61"/>
      <c r="M48" s="61"/>
      <c r="N48" s="61"/>
      <c r="O48" s="61"/>
      <c r="P48" s="61"/>
      <c r="Q48" s="61"/>
      <c r="R48" s="61"/>
      <c r="S48" s="61"/>
      <c r="T48" s="61"/>
      <c r="U48" s="61"/>
      <c r="V48" s="61"/>
      <c r="W48" s="61"/>
      <c r="X48" s="61"/>
      <c r="Y48" s="61"/>
      <c r="Z48" s="61"/>
    </row>
    <row r="49" spans="1:26" ht="18" customHeight="1">
      <c r="A49" s="142"/>
      <c r="B49" s="61"/>
      <c r="C49" s="143"/>
      <c r="D49" s="61"/>
      <c r="E49" s="36">
        <v>41</v>
      </c>
      <c r="F49" s="36">
        <v>3</v>
      </c>
      <c r="G49" s="19" t="s">
        <v>198</v>
      </c>
      <c r="H49" s="44">
        <v>20800</v>
      </c>
      <c r="I49" s="44">
        <v>16271</v>
      </c>
      <c r="J49" s="9" t="s">
        <v>194</v>
      </c>
      <c r="K49" s="61"/>
      <c r="L49" s="61"/>
      <c r="M49" s="61"/>
      <c r="N49" s="61"/>
      <c r="O49" s="61"/>
      <c r="P49" s="61"/>
      <c r="Q49" s="61"/>
      <c r="R49" s="61"/>
      <c r="S49" s="61"/>
      <c r="T49" s="61"/>
      <c r="U49" s="61"/>
      <c r="V49" s="61"/>
      <c r="W49" s="61"/>
      <c r="X49" s="61"/>
      <c r="Y49" s="61"/>
      <c r="Z49" s="61"/>
    </row>
    <row r="50" spans="1:26" ht="18" customHeight="1">
      <c r="A50" s="142"/>
      <c r="B50" s="61"/>
      <c r="C50" s="143"/>
      <c r="D50" s="61"/>
      <c r="E50" s="36">
        <v>42</v>
      </c>
      <c r="F50" s="36">
        <v>4</v>
      </c>
      <c r="G50" s="19" t="s">
        <v>200</v>
      </c>
      <c r="H50" s="44">
        <v>14900</v>
      </c>
      <c r="I50" s="44">
        <v>11656</v>
      </c>
      <c r="J50" s="9" t="s">
        <v>194</v>
      </c>
      <c r="K50" s="61"/>
      <c r="L50" s="61"/>
      <c r="M50" s="61"/>
      <c r="N50" s="61"/>
      <c r="O50" s="61"/>
      <c r="P50" s="61"/>
      <c r="Q50" s="61"/>
      <c r="R50" s="61"/>
      <c r="S50" s="61"/>
      <c r="T50" s="61"/>
      <c r="U50" s="61"/>
      <c r="V50" s="61"/>
      <c r="W50" s="61"/>
      <c r="X50" s="61"/>
      <c r="Y50" s="61"/>
      <c r="Z50" s="61"/>
    </row>
    <row r="51" spans="1:26" ht="93.75" customHeight="1">
      <c r="A51" s="142"/>
      <c r="B51" s="61"/>
      <c r="C51" s="143"/>
      <c r="D51" s="61"/>
      <c r="E51" s="36">
        <v>43</v>
      </c>
      <c r="F51" s="36">
        <v>5</v>
      </c>
      <c r="G51" s="10" t="s">
        <v>202</v>
      </c>
      <c r="H51" s="44">
        <v>51947</v>
      </c>
      <c r="I51" s="52"/>
      <c r="J51" s="9" t="s">
        <v>203</v>
      </c>
      <c r="K51" s="61"/>
      <c r="L51" s="61"/>
      <c r="M51" s="61"/>
      <c r="N51" s="61"/>
      <c r="O51" s="61"/>
      <c r="P51" s="61"/>
      <c r="Q51" s="61"/>
      <c r="R51" s="61"/>
      <c r="S51" s="61"/>
      <c r="T51" s="61"/>
      <c r="U51" s="61"/>
      <c r="V51" s="61"/>
      <c r="W51" s="61"/>
      <c r="X51" s="61"/>
      <c r="Y51" s="61"/>
      <c r="Z51" s="61"/>
    </row>
    <row r="52" spans="1:26" ht="18" customHeight="1">
      <c r="A52" s="142"/>
      <c r="B52" s="61"/>
      <c r="C52" s="143"/>
      <c r="D52" s="61"/>
      <c r="E52" s="142"/>
      <c r="F52" s="142"/>
      <c r="G52" s="61"/>
      <c r="H52" s="143"/>
      <c r="I52" s="143"/>
      <c r="J52" s="61"/>
      <c r="K52" s="61"/>
      <c r="L52" s="61"/>
      <c r="M52" s="61"/>
      <c r="N52" s="61"/>
      <c r="O52" s="61"/>
      <c r="P52" s="61"/>
      <c r="Q52" s="61"/>
      <c r="R52" s="61"/>
      <c r="S52" s="61"/>
      <c r="T52" s="61"/>
      <c r="U52" s="61"/>
      <c r="V52" s="61"/>
      <c r="W52" s="61"/>
      <c r="X52" s="61"/>
      <c r="Y52" s="61"/>
      <c r="Z52" s="61"/>
    </row>
    <row r="53" spans="1:26" ht="18" customHeight="1">
      <c r="A53" s="142"/>
      <c r="B53" s="61"/>
      <c r="C53" s="143"/>
      <c r="D53" s="61"/>
      <c r="E53" s="142"/>
      <c r="F53" s="142"/>
      <c r="G53" s="61"/>
      <c r="H53" s="143"/>
      <c r="I53" s="143"/>
      <c r="J53" s="61"/>
      <c r="K53" s="61"/>
      <c r="L53" s="61"/>
      <c r="M53" s="61"/>
      <c r="N53" s="61"/>
      <c r="O53" s="61"/>
      <c r="P53" s="61"/>
      <c r="Q53" s="61"/>
      <c r="R53" s="61"/>
      <c r="S53" s="61"/>
      <c r="T53" s="61"/>
      <c r="U53" s="61"/>
      <c r="V53" s="61"/>
      <c r="W53" s="61"/>
      <c r="X53" s="61"/>
      <c r="Y53" s="61"/>
      <c r="Z53" s="61"/>
    </row>
    <row r="54" spans="1:26" ht="18" customHeight="1">
      <c r="A54" s="142"/>
      <c r="B54" s="61"/>
      <c r="C54" s="143"/>
      <c r="D54" s="61"/>
      <c r="E54" s="142"/>
      <c r="F54" s="142"/>
      <c r="G54" s="61"/>
      <c r="H54" s="143"/>
      <c r="I54" s="143"/>
      <c r="J54" s="61"/>
      <c r="K54" s="61"/>
      <c r="L54" s="61"/>
      <c r="M54" s="61"/>
      <c r="N54" s="61"/>
      <c r="O54" s="61"/>
      <c r="P54" s="61"/>
      <c r="Q54" s="61"/>
      <c r="R54" s="61"/>
      <c r="S54" s="61"/>
      <c r="T54" s="61"/>
      <c r="U54" s="61"/>
      <c r="V54" s="61"/>
      <c r="W54" s="61"/>
      <c r="X54" s="61"/>
      <c r="Y54" s="61"/>
      <c r="Z54" s="61"/>
    </row>
    <row r="55" spans="1:26" ht="18" customHeight="1">
      <c r="A55" s="142"/>
      <c r="B55" s="61"/>
      <c r="C55" s="143"/>
      <c r="D55" s="61"/>
      <c r="E55" s="142"/>
      <c r="F55" s="142"/>
      <c r="G55" s="61"/>
      <c r="H55" s="143"/>
      <c r="I55" s="143"/>
      <c r="J55" s="61"/>
      <c r="K55" s="61"/>
      <c r="L55" s="61"/>
      <c r="M55" s="61"/>
      <c r="N55" s="61"/>
      <c r="O55" s="61"/>
      <c r="P55" s="61"/>
      <c r="Q55" s="61"/>
      <c r="R55" s="61"/>
      <c r="S55" s="61"/>
      <c r="T55" s="61"/>
      <c r="U55" s="61"/>
      <c r="V55" s="61"/>
      <c r="W55" s="61"/>
      <c r="X55" s="61"/>
      <c r="Y55" s="61"/>
      <c r="Z55" s="61"/>
    </row>
    <row r="56" spans="1:26" ht="18" customHeight="1">
      <c r="A56" s="142"/>
      <c r="B56" s="61"/>
      <c r="C56" s="143"/>
      <c r="D56" s="61"/>
      <c r="E56" s="142"/>
      <c r="F56" s="142"/>
      <c r="G56" s="61"/>
      <c r="H56" s="143"/>
      <c r="I56" s="143"/>
      <c r="J56" s="61"/>
      <c r="K56" s="61"/>
      <c r="L56" s="61"/>
      <c r="M56" s="61"/>
      <c r="N56" s="61"/>
      <c r="O56" s="61"/>
      <c r="P56" s="61"/>
      <c r="Q56" s="61"/>
      <c r="R56" s="61"/>
      <c r="S56" s="61"/>
      <c r="T56" s="61"/>
      <c r="U56" s="61"/>
      <c r="V56" s="61"/>
      <c r="W56" s="61"/>
      <c r="X56" s="61"/>
      <c r="Y56" s="61"/>
      <c r="Z56" s="61"/>
    </row>
    <row r="57" spans="1:26" ht="18" customHeight="1">
      <c r="A57" s="142"/>
      <c r="B57" s="61"/>
      <c r="C57" s="143"/>
      <c r="D57" s="61"/>
      <c r="E57" s="142"/>
      <c r="F57" s="142"/>
      <c r="G57" s="61"/>
      <c r="H57" s="143"/>
      <c r="I57" s="143"/>
      <c r="J57" s="61"/>
      <c r="K57" s="61"/>
      <c r="L57" s="61"/>
      <c r="M57" s="61"/>
      <c r="N57" s="61"/>
      <c r="O57" s="61"/>
      <c r="P57" s="61"/>
      <c r="Q57" s="61"/>
      <c r="R57" s="61"/>
      <c r="S57" s="61"/>
      <c r="T57" s="61"/>
      <c r="U57" s="61"/>
      <c r="V57" s="61"/>
      <c r="W57" s="61"/>
      <c r="X57" s="61"/>
      <c r="Y57" s="61"/>
      <c r="Z57" s="61"/>
    </row>
    <row r="58" spans="1:26" ht="18" customHeight="1">
      <c r="A58" s="142"/>
      <c r="B58" s="61"/>
      <c r="C58" s="143"/>
      <c r="D58" s="61"/>
      <c r="E58" s="142"/>
      <c r="F58" s="142"/>
      <c r="G58" s="61"/>
      <c r="H58" s="143"/>
      <c r="I58" s="143"/>
      <c r="J58" s="61"/>
      <c r="K58" s="61"/>
      <c r="L58" s="61"/>
      <c r="M58" s="61"/>
      <c r="N58" s="61"/>
      <c r="O58" s="61"/>
      <c r="P58" s="61"/>
      <c r="Q58" s="61"/>
      <c r="R58" s="61"/>
      <c r="S58" s="61"/>
      <c r="T58" s="61"/>
      <c r="U58" s="61"/>
      <c r="V58" s="61"/>
      <c r="W58" s="61"/>
      <c r="X58" s="61"/>
      <c r="Y58" s="61"/>
      <c r="Z58" s="61"/>
    </row>
    <row r="59" spans="1:26" ht="18" customHeight="1">
      <c r="A59" s="142"/>
      <c r="B59" s="61"/>
      <c r="C59" s="143"/>
      <c r="D59" s="61"/>
      <c r="E59" s="142"/>
      <c r="F59" s="142"/>
      <c r="G59" s="61"/>
      <c r="H59" s="143"/>
      <c r="I59" s="143"/>
      <c r="J59" s="61"/>
      <c r="K59" s="61"/>
      <c r="L59" s="61"/>
      <c r="M59" s="61"/>
      <c r="N59" s="61"/>
      <c r="O59" s="61"/>
      <c r="P59" s="61"/>
      <c r="Q59" s="61"/>
      <c r="R59" s="61"/>
      <c r="S59" s="61"/>
      <c r="T59" s="61"/>
      <c r="U59" s="61"/>
      <c r="V59" s="61"/>
      <c r="W59" s="61"/>
      <c r="X59" s="61"/>
      <c r="Y59" s="61"/>
      <c r="Z59" s="61"/>
    </row>
    <row r="60" spans="1:26" ht="18" customHeight="1">
      <c r="A60" s="142"/>
      <c r="B60" s="61"/>
      <c r="C60" s="143"/>
      <c r="D60" s="61"/>
      <c r="E60" s="142"/>
      <c r="F60" s="142"/>
      <c r="G60" s="61"/>
      <c r="H60" s="143"/>
      <c r="I60" s="143"/>
      <c r="J60" s="61"/>
      <c r="K60" s="61"/>
      <c r="L60" s="61"/>
      <c r="M60" s="61"/>
      <c r="N60" s="61"/>
      <c r="O60" s="61"/>
      <c r="P60" s="61"/>
      <c r="Q60" s="61"/>
      <c r="R60" s="61"/>
      <c r="S60" s="61"/>
      <c r="T60" s="61"/>
      <c r="U60" s="61"/>
      <c r="V60" s="61"/>
      <c r="W60" s="61"/>
      <c r="X60" s="61"/>
      <c r="Y60" s="61"/>
      <c r="Z60" s="61"/>
    </row>
    <row r="61" spans="1:26" ht="18" customHeight="1">
      <c r="A61" s="142"/>
      <c r="B61" s="61"/>
      <c r="C61" s="143"/>
      <c r="D61" s="61"/>
      <c r="E61" s="142"/>
      <c r="F61" s="142"/>
      <c r="G61" s="61"/>
      <c r="H61" s="143"/>
      <c r="I61" s="143"/>
      <c r="J61" s="61"/>
      <c r="K61" s="61"/>
      <c r="L61" s="61"/>
      <c r="M61" s="61"/>
      <c r="N61" s="61"/>
      <c r="O61" s="61"/>
      <c r="P61" s="61"/>
      <c r="Q61" s="61"/>
      <c r="R61" s="61"/>
      <c r="S61" s="61"/>
      <c r="T61" s="61"/>
      <c r="U61" s="61"/>
      <c r="V61" s="61"/>
      <c r="W61" s="61"/>
      <c r="X61" s="61"/>
      <c r="Y61" s="61"/>
      <c r="Z61" s="61"/>
    </row>
    <row r="62" spans="1:26" ht="18" customHeight="1">
      <c r="A62" s="142"/>
      <c r="B62" s="61"/>
      <c r="C62" s="143"/>
      <c r="D62" s="61"/>
      <c r="E62" s="142"/>
      <c r="F62" s="142"/>
      <c r="G62" s="61"/>
      <c r="H62" s="143"/>
      <c r="I62" s="143"/>
      <c r="J62" s="61"/>
      <c r="K62" s="61"/>
      <c r="L62" s="61"/>
      <c r="M62" s="61"/>
      <c r="N62" s="61"/>
      <c r="O62" s="61"/>
      <c r="P62" s="61"/>
      <c r="Q62" s="61"/>
      <c r="R62" s="61"/>
      <c r="S62" s="61"/>
      <c r="T62" s="61"/>
      <c r="U62" s="61"/>
      <c r="V62" s="61"/>
      <c r="W62" s="61"/>
      <c r="X62" s="61"/>
      <c r="Y62" s="61"/>
      <c r="Z62" s="61"/>
    </row>
    <row r="63" spans="1:26" ht="18" customHeight="1">
      <c r="A63" s="142"/>
      <c r="B63" s="61"/>
      <c r="C63" s="143"/>
      <c r="D63" s="61"/>
      <c r="E63" s="142"/>
      <c r="F63" s="142"/>
      <c r="G63" s="61"/>
      <c r="H63" s="143"/>
      <c r="I63" s="143"/>
      <c r="J63" s="61"/>
      <c r="K63" s="61"/>
      <c r="L63" s="61"/>
      <c r="M63" s="61"/>
      <c r="N63" s="61"/>
      <c r="O63" s="61"/>
      <c r="P63" s="61"/>
      <c r="Q63" s="61"/>
      <c r="R63" s="61"/>
      <c r="S63" s="61"/>
      <c r="T63" s="61"/>
      <c r="U63" s="61"/>
      <c r="V63" s="61"/>
      <c r="W63" s="61"/>
      <c r="X63" s="61"/>
      <c r="Y63" s="61"/>
      <c r="Z63" s="61"/>
    </row>
    <row r="64" spans="1:26" ht="18" customHeight="1">
      <c r="A64" s="142"/>
      <c r="B64" s="61"/>
      <c r="C64" s="143"/>
      <c r="D64" s="61"/>
      <c r="E64" s="142"/>
      <c r="F64" s="142"/>
      <c r="G64" s="61"/>
      <c r="H64" s="143"/>
      <c r="I64" s="143"/>
      <c r="J64" s="61"/>
      <c r="K64" s="61"/>
      <c r="L64" s="61"/>
      <c r="M64" s="61"/>
      <c r="N64" s="61"/>
      <c r="O64" s="61"/>
      <c r="P64" s="61"/>
      <c r="Q64" s="61"/>
      <c r="R64" s="61"/>
      <c r="S64" s="61"/>
      <c r="T64" s="61"/>
      <c r="U64" s="61"/>
      <c r="V64" s="61"/>
      <c r="W64" s="61"/>
      <c r="X64" s="61"/>
      <c r="Y64" s="61"/>
      <c r="Z64" s="61"/>
    </row>
    <row r="65" spans="1:26" ht="18" customHeight="1">
      <c r="A65" s="142"/>
      <c r="B65" s="61"/>
      <c r="C65" s="143"/>
      <c r="D65" s="61"/>
      <c r="E65" s="142"/>
      <c r="F65" s="142"/>
      <c r="G65" s="61"/>
      <c r="H65" s="143"/>
      <c r="I65" s="143"/>
      <c r="J65" s="61"/>
      <c r="K65" s="61"/>
      <c r="L65" s="61"/>
      <c r="M65" s="61"/>
      <c r="N65" s="61"/>
      <c r="O65" s="61"/>
      <c r="P65" s="61"/>
      <c r="Q65" s="61"/>
      <c r="R65" s="61"/>
      <c r="S65" s="61"/>
      <c r="T65" s="61"/>
      <c r="U65" s="61"/>
      <c r="V65" s="61"/>
      <c r="W65" s="61"/>
      <c r="X65" s="61"/>
      <c r="Y65" s="61"/>
      <c r="Z65" s="61"/>
    </row>
    <row r="66" spans="1:26" ht="18" customHeight="1">
      <c r="A66" s="142"/>
      <c r="B66" s="61"/>
      <c r="C66" s="143"/>
      <c r="D66" s="61"/>
      <c r="E66" s="142"/>
      <c r="F66" s="142"/>
      <c r="G66" s="61"/>
      <c r="H66" s="143"/>
      <c r="I66" s="143"/>
      <c r="J66" s="61"/>
      <c r="K66" s="61"/>
      <c r="L66" s="61"/>
      <c r="M66" s="61"/>
      <c r="N66" s="61"/>
      <c r="O66" s="61"/>
      <c r="P66" s="61"/>
      <c r="Q66" s="61"/>
      <c r="R66" s="61"/>
      <c r="S66" s="61"/>
      <c r="T66" s="61"/>
      <c r="U66" s="61"/>
      <c r="V66" s="61"/>
      <c r="W66" s="61"/>
      <c r="X66" s="61"/>
      <c r="Y66" s="61"/>
      <c r="Z66" s="61"/>
    </row>
    <row r="67" spans="1:26" ht="18" customHeight="1">
      <c r="A67" s="142"/>
      <c r="B67" s="61"/>
      <c r="C67" s="143"/>
      <c r="D67" s="61"/>
      <c r="E67" s="142"/>
      <c r="F67" s="142"/>
      <c r="G67" s="61"/>
      <c r="H67" s="143"/>
      <c r="I67" s="143"/>
      <c r="J67" s="61"/>
      <c r="K67" s="61"/>
      <c r="L67" s="61"/>
      <c r="M67" s="61"/>
      <c r="N67" s="61"/>
      <c r="O67" s="61"/>
      <c r="P67" s="61"/>
      <c r="Q67" s="61"/>
      <c r="R67" s="61"/>
      <c r="S67" s="61"/>
      <c r="T67" s="61"/>
      <c r="U67" s="61"/>
      <c r="V67" s="61"/>
      <c r="W67" s="61"/>
      <c r="X67" s="61"/>
      <c r="Y67" s="61"/>
      <c r="Z67" s="61"/>
    </row>
    <row r="68" spans="1:26" ht="18" customHeight="1">
      <c r="A68" s="142"/>
      <c r="B68" s="61"/>
      <c r="C68" s="143"/>
      <c r="D68" s="61"/>
      <c r="E68" s="142"/>
      <c r="F68" s="142"/>
      <c r="G68" s="61"/>
      <c r="H68" s="143"/>
      <c r="I68" s="143"/>
      <c r="J68" s="61"/>
      <c r="K68" s="61"/>
      <c r="L68" s="61"/>
      <c r="M68" s="61"/>
      <c r="N68" s="61"/>
      <c r="O68" s="61"/>
      <c r="P68" s="61"/>
      <c r="Q68" s="61"/>
      <c r="R68" s="61"/>
      <c r="S68" s="61"/>
      <c r="T68" s="61"/>
      <c r="U68" s="61"/>
      <c r="V68" s="61"/>
      <c r="W68" s="61"/>
      <c r="X68" s="61"/>
      <c r="Y68" s="61"/>
      <c r="Z68" s="61"/>
    </row>
    <row r="69" spans="1:26" ht="18" customHeight="1">
      <c r="A69" s="142"/>
      <c r="B69" s="61"/>
      <c r="C69" s="143"/>
      <c r="D69" s="61"/>
      <c r="E69" s="142"/>
      <c r="F69" s="142"/>
      <c r="G69" s="61"/>
      <c r="H69" s="143"/>
      <c r="I69" s="143"/>
      <c r="J69" s="61"/>
      <c r="K69" s="61"/>
      <c r="L69" s="61"/>
      <c r="M69" s="61"/>
      <c r="N69" s="61"/>
      <c r="O69" s="61"/>
      <c r="P69" s="61"/>
      <c r="Q69" s="61"/>
      <c r="R69" s="61"/>
      <c r="S69" s="61"/>
      <c r="T69" s="61"/>
      <c r="U69" s="61"/>
      <c r="V69" s="61"/>
      <c r="W69" s="61"/>
      <c r="X69" s="61"/>
      <c r="Y69" s="61"/>
      <c r="Z69" s="61"/>
    </row>
    <row r="70" spans="1:26" ht="18" customHeight="1">
      <c r="A70" s="142"/>
      <c r="B70" s="61"/>
      <c r="C70" s="143"/>
      <c r="D70" s="61"/>
      <c r="E70" s="142"/>
      <c r="F70" s="142"/>
      <c r="G70" s="61"/>
      <c r="H70" s="143"/>
      <c r="I70" s="143"/>
      <c r="J70" s="61"/>
      <c r="K70" s="61"/>
      <c r="L70" s="61"/>
      <c r="M70" s="61"/>
      <c r="N70" s="61"/>
      <c r="O70" s="61"/>
      <c r="P70" s="61"/>
      <c r="Q70" s="61"/>
      <c r="R70" s="61"/>
      <c r="S70" s="61"/>
      <c r="T70" s="61"/>
      <c r="U70" s="61"/>
      <c r="V70" s="61"/>
      <c r="W70" s="61"/>
      <c r="X70" s="61"/>
      <c r="Y70" s="61"/>
      <c r="Z70" s="61"/>
    </row>
    <row r="71" spans="1:26" ht="18" customHeight="1">
      <c r="A71" s="142"/>
      <c r="B71" s="61"/>
      <c r="C71" s="143"/>
      <c r="D71" s="61"/>
      <c r="E71" s="142"/>
      <c r="F71" s="142"/>
      <c r="G71" s="61"/>
      <c r="H71" s="143"/>
      <c r="I71" s="143"/>
      <c r="J71" s="61"/>
      <c r="K71" s="61"/>
      <c r="L71" s="61"/>
      <c r="M71" s="61"/>
      <c r="N71" s="61"/>
      <c r="O71" s="61"/>
      <c r="P71" s="61"/>
      <c r="Q71" s="61"/>
      <c r="R71" s="61"/>
      <c r="S71" s="61"/>
      <c r="T71" s="61"/>
      <c r="U71" s="61"/>
      <c r="V71" s="61"/>
      <c r="W71" s="61"/>
      <c r="X71" s="61"/>
      <c r="Y71" s="61"/>
      <c r="Z71" s="61"/>
    </row>
    <row r="72" spans="1:26" ht="18" customHeight="1">
      <c r="A72" s="142"/>
      <c r="B72" s="61"/>
      <c r="C72" s="143"/>
      <c r="D72" s="61"/>
      <c r="E72" s="142"/>
      <c r="F72" s="142"/>
      <c r="G72" s="61"/>
      <c r="H72" s="143"/>
      <c r="I72" s="143"/>
      <c r="J72" s="61"/>
      <c r="K72" s="61"/>
      <c r="L72" s="61"/>
      <c r="M72" s="61"/>
      <c r="N72" s="61"/>
      <c r="O72" s="61"/>
      <c r="P72" s="61"/>
      <c r="Q72" s="61"/>
      <c r="R72" s="61"/>
      <c r="S72" s="61"/>
      <c r="T72" s="61"/>
      <c r="U72" s="61"/>
      <c r="V72" s="61"/>
      <c r="W72" s="61"/>
      <c r="X72" s="61"/>
      <c r="Y72" s="61"/>
      <c r="Z72" s="61"/>
    </row>
    <row r="73" spans="1:26" ht="18" customHeight="1">
      <c r="A73" s="142"/>
      <c r="B73" s="61"/>
      <c r="C73" s="143"/>
      <c r="D73" s="61"/>
      <c r="E73" s="142"/>
      <c r="F73" s="142"/>
      <c r="G73" s="61"/>
      <c r="H73" s="143"/>
      <c r="I73" s="143"/>
      <c r="J73" s="61"/>
      <c r="K73" s="61"/>
      <c r="L73" s="61"/>
      <c r="M73" s="61"/>
      <c r="N73" s="61"/>
      <c r="O73" s="61"/>
      <c r="P73" s="61"/>
      <c r="Q73" s="61"/>
      <c r="R73" s="61"/>
      <c r="S73" s="61"/>
      <c r="T73" s="61"/>
      <c r="U73" s="61"/>
      <c r="V73" s="61"/>
      <c r="W73" s="61"/>
      <c r="X73" s="61"/>
      <c r="Y73" s="61"/>
      <c r="Z73" s="61"/>
    </row>
    <row r="74" spans="1:26" ht="18" customHeight="1">
      <c r="A74" s="142"/>
      <c r="B74" s="61"/>
      <c r="C74" s="143"/>
      <c r="D74" s="61"/>
      <c r="E74" s="142"/>
      <c r="F74" s="142"/>
      <c r="G74" s="61"/>
      <c r="H74" s="143"/>
      <c r="I74" s="143"/>
      <c r="J74" s="61"/>
      <c r="K74" s="61"/>
      <c r="L74" s="61"/>
      <c r="M74" s="61"/>
      <c r="N74" s="61"/>
      <c r="O74" s="61"/>
      <c r="P74" s="61"/>
      <c r="Q74" s="61"/>
      <c r="R74" s="61"/>
      <c r="S74" s="61"/>
      <c r="T74" s="61"/>
      <c r="U74" s="61"/>
      <c r="V74" s="61"/>
      <c r="W74" s="61"/>
      <c r="X74" s="61"/>
      <c r="Y74" s="61"/>
      <c r="Z74" s="61"/>
    </row>
    <row r="75" spans="1:26" ht="18" customHeight="1">
      <c r="A75" s="142"/>
      <c r="B75" s="61"/>
      <c r="C75" s="143"/>
      <c r="D75" s="61"/>
      <c r="E75" s="142"/>
      <c r="F75" s="142"/>
      <c r="G75" s="61"/>
      <c r="H75" s="143"/>
      <c r="I75" s="143"/>
      <c r="J75" s="61"/>
      <c r="K75" s="61"/>
      <c r="L75" s="61"/>
      <c r="M75" s="61"/>
      <c r="N75" s="61"/>
      <c r="O75" s="61"/>
      <c r="P75" s="61"/>
      <c r="Q75" s="61"/>
      <c r="R75" s="61"/>
      <c r="S75" s="61"/>
      <c r="T75" s="61"/>
      <c r="U75" s="61"/>
      <c r="V75" s="61"/>
      <c r="W75" s="61"/>
      <c r="X75" s="61"/>
      <c r="Y75" s="61"/>
      <c r="Z75" s="61"/>
    </row>
    <row r="76" spans="1:26" ht="18" customHeight="1">
      <c r="A76" s="142"/>
      <c r="B76" s="61"/>
      <c r="C76" s="143"/>
      <c r="D76" s="61"/>
      <c r="E76" s="142"/>
      <c r="F76" s="142"/>
      <c r="G76" s="61"/>
      <c r="H76" s="143"/>
      <c r="I76" s="143"/>
      <c r="J76" s="61"/>
      <c r="K76" s="61"/>
      <c r="L76" s="61"/>
      <c r="M76" s="61"/>
      <c r="N76" s="61"/>
      <c r="O76" s="61"/>
      <c r="P76" s="61"/>
      <c r="Q76" s="61"/>
      <c r="R76" s="61"/>
      <c r="S76" s="61"/>
      <c r="T76" s="61"/>
      <c r="U76" s="61"/>
      <c r="V76" s="61"/>
      <c r="W76" s="61"/>
      <c r="X76" s="61"/>
      <c r="Y76" s="61"/>
      <c r="Z76" s="61"/>
    </row>
    <row r="77" spans="1:26" ht="18" customHeight="1">
      <c r="A77" s="142"/>
      <c r="B77" s="61"/>
      <c r="C77" s="143"/>
      <c r="D77" s="61"/>
      <c r="E77" s="142"/>
      <c r="F77" s="142"/>
      <c r="G77" s="61"/>
      <c r="H77" s="143"/>
      <c r="I77" s="143"/>
      <c r="J77" s="61"/>
      <c r="K77" s="61"/>
      <c r="L77" s="61"/>
      <c r="M77" s="61"/>
      <c r="N77" s="61"/>
      <c r="O77" s="61"/>
      <c r="P77" s="61"/>
      <c r="Q77" s="61"/>
      <c r="R77" s="61"/>
      <c r="S77" s="61"/>
      <c r="T77" s="61"/>
      <c r="U77" s="61"/>
      <c r="V77" s="61"/>
      <c r="W77" s="61"/>
      <c r="X77" s="61"/>
      <c r="Y77" s="61"/>
      <c r="Z77" s="61"/>
    </row>
    <row r="78" spans="1:26" ht="18" customHeight="1">
      <c r="A78" s="142"/>
      <c r="B78" s="61"/>
      <c r="C78" s="143"/>
      <c r="D78" s="61"/>
      <c r="E78" s="142"/>
      <c r="F78" s="142"/>
      <c r="G78" s="61"/>
      <c r="H78" s="143"/>
      <c r="I78" s="143"/>
      <c r="J78" s="61"/>
      <c r="K78" s="61"/>
      <c r="L78" s="61"/>
      <c r="M78" s="61"/>
      <c r="N78" s="61"/>
      <c r="O78" s="61"/>
      <c r="P78" s="61"/>
      <c r="Q78" s="61"/>
      <c r="R78" s="61"/>
      <c r="S78" s="61"/>
      <c r="T78" s="61"/>
      <c r="U78" s="61"/>
      <c r="V78" s="61"/>
      <c r="W78" s="61"/>
      <c r="X78" s="61"/>
      <c r="Y78" s="61"/>
      <c r="Z78" s="61"/>
    </row>
    <row r="79" spans="1:26" ht="18" customHeight="1">
      <c r="A79" s="142"/>
      <c r="B79" s="61"/>
      <c r="C79" s="143"/>
      <c r="D79" s="61"/>
      <c r="E79" s="142"/>
      <c r="F79" s="142"/>
      <c r="G79" s="61"/>
      <c r="H79" s="143"/>
      <c r="I79" s="143"/>
      <c r="J79" s="61"/>
      <c r="K79" s="61"/>
      <c r="L79" s="61"/>
      <c r="M79" s="61"/>
      <c r="N79" s="61"/>
      <c r="O79" s="61"/>
      <c r="P79" s="61"/>
      <c r="Q79" s="61"/>
      <c r="R79" s="61"/>
      <c r="S79" s="61"/>
      <c r="T79" s="61"/>
      <c r="U79" s="61"/>
      <c r="V79" s="61"/>
      <c r="W79" s="61"/>
      <c r="X79" s="61"/>
      <c r="Y79" s="61"/>
      <c r="Z79" s="61"/>
    </row>
    <row r="80" spans="1:26" ht="18" customHeight="1">
      <c r="A80" s="142"/>
      <c r="B80" s="61"/>
      <c r="C80" s="143"/>
      <c r="D80" s="61"/>
      <c r="E80" s="142"/>
      <c r="F80" s="142"/>
      <c r="G80" s="61"/>
      <c r="H80" s="143"/>
      <c r="I80" s="143"/>
      <c r="J80" s="61"/>
      <c r="K80" s="61"/>
      <c r="L80" s="61"/>
      <c r="M80" s="61"/>
      <c r="N80" s="61"/>
      <c r="O80" s="61"/>
      <c r="P80" s="61"/>
      <c r="Q80" s="61"/>
      <c r="R80" s="61"/>
      <c r="S80" s="61"/>
      <c r="T80" s="61"/>
      <c r="U80" s="61"/>
      <c r="V80" s="61"/>
      <c r="W80" s="61"/>
      <c r="X80" s="61"/>
      <c r="Y80" s="61"/>
      <c r="Z80" s="61"/>
    </row>
    <row r="81" spans="1:26" ht="18" customHeight="1">
      <c r="A81" s="142"/>
      <c r="B81" s="61"/>
      <c r="C81" s="143"/>
      <c r="D81" s="61"/>
      <c r="E81" s="142"/>
      <c r="F81" s="142"/>
      <c r="G81" s="61"/>
      <c r="H81" s="143"/>
      <c r="I81" s="143"/>
      <c r="J81" s="61"/>
      <c r="K81" s="61"/>
      <c r="L81" s="61"/>
      <c r="M81" s="61"/>
      <c r="N81" s="61"/>
      <c r="O81" s="61"/>
      <c r="P81" s="61"/>
      <c r="Q81" s="61"/>
      <c r="R81" s="61"/>
      <c r="S81" s="61"/>
      <c r="T81" s="61"/>
      <c r="U81" s="61"/>
      <c r="V81" s="61"/>
      <c r="W81" s="61"/>
      <c r="X81" s="61"/>
      <c r="Y81" s="61"/>
      <c r="Z81" s="61"/>
    </row>
    <row r="82" spans="1:26" ht="18" customHeight="1">
      <c r="A82" s="142"/>
      <c r="B82" s="61"/>
      <c r="C82" s="143"/>
      <c r="D82" s="61"/>
      <c r="E82" s="142"/>
      <c r="F82" s="142"/>
      <c r="G82" s="61"/>
      <c r="H82" s="143"/>
      <c r="I82" s="143"/>
      <c r="J82" s="61"/>
      <c r="K82" s="61"/>
      <c r="L82" s="61"/>
      <c r="M82" s="61"/>
      <c r="N82" s="61"/>
      <c r="O82" s="61"/>
      <c r="P82" s="61"/>
      <c r="Q82" s="61"/>
      <c r="R82" s="61"/>
      <c r="S82" s="61"/>
      <c r="T82" s="61"/>
      <c r="U82" s="61"/>
      <c r="V82" s="61"/>
      <c r="W82" s="61"/>
      <c r="X82" s="61"/>
      <c r="Y82" s="61"/>
      <c r="Z82" s="61"/>
    </row>
    <row r="83" spans="1:26" ht="18" customHeight="1">
      <c r="A83" s="142"/>
      <c r="B83" s="61"/>
      <c r="C83" s="143"/>
      <c r="D83" s="61"/>
      <c r="E83" s="142"/>
      <c r="F83" s="142"/>
      <c r="G83" s="61"/>
      <c r="H83" s="143"/>
      <c r="I83" s="143"/>
      <c r="J83" s="61"/>
      <c r="K83" s="61"/>
      <c r="L83" s="61"/>
      <c r="M83" s="61"/>
      <c r="N83" s="61"/>
      <c r="O83" s="61"/>
      <c r="P83" s="61"/>
      <c r="Q83" s="61"/>
      <c r="R83" s="61"/>
      <c r="S83" s="61"/>
      <c r="T83" s="61"/>
      <c r="U83" s="61"/>
      <c r="V83" s="61"/>
      <c r="W83" s="61"/>
      <c r="X83" s="61"/>
      <c r="Y83" s="61"/>
      <c r="Z83" s="61"/>
    </row>
    <row r="84" spans="1:26" ht="18" customHeight="1">
      <c r="A84" s="142"/>
      <c r="B84" s="61"/>
      <c r="C84" s="143"/>
      <c r="D84" s="61"/>
      <c r="E84" s="142"/>
      <c r="F84" s="142"/>
      <c r="G84" s="61"/>
      <c r="H84" s="143"/>
      <c r="I84" s="143"/>
      <c r="J84" s="61"/>
      <c r="K84" s="61"/>
      <c r="L84" s="61"/>
      <c r="M84" s="61"/>
      <c r="N84" s="61"/>
      <c r="O84" s="61"/>
      <c r="P84" s="61"/>
      <c r="Q84" s="61"/>
      <c r="R84" s="61"/>
      <c r="S84" s="61"/>
      <c r="T84" s="61"/>
      <c r="U84" s="61"/>
      <c r="V84" s="61"/>
      <c r="W84" s="61"/>
      <c r="X84" s="61"/>
      <c r="Y84" s="61"/>
      <c r="Z84" s="61"/>
    </row>
    <row r="85" spans="1:26" ht="18" customHeight="1">
      <c r="A85" s="142"/>
      <c r="B85" s="61"/>
      <c r="C85" s="143"/>
      <c r="D85" s="61"/>
      <c r="E85" s="142"/>
      <c r="F85" s="142"/>
      <c r="G85" s="61"/>
      <c r="H85" s="143"/>
      <c r="I85" s="143"/>
      <c r="J85" s="61"/>
      <c r="K85" s="61"/>
      <c r="L85" s="61"/>
      <c r="M85" s="61"/>
      <c r="N85" s="61"/>
      <c r="O85" s="61"/>
      <c r="P85" s="61"/>
      <c r="Q85" s="61"/>
      <c r="R85" s="61"/>
      <c r="S85" s="61"/>
      <c r="T85" s="61"/>
      <c r="U85" s="61"/>
      <c r="V85" s="61"/>
      <c r="W85" s="61"/>
      <c r="X85" s="61"/>
      <c r="Y85" s="61"/>
      <c r="Z85" s="61"/>
    </row>
    <row r="86" spans="1:26" ht="18" customHeight="1">
      <c r="A86" s="142"/>
      <c r="B86" s="61"/>
      <c r="C86" s="143"/>
      <c r="D86" s="61"/>
      <c r="E86" s="142"/>
      <c r="F86" s="142"/>
      <c r="G86" s="61"/>
      <c r="H86" s="143"/>
      <c r="I86" s="143"/>
      <c r="J86" s="61"/>
      <c r="K86" s="61"/>
      <c r="L86" s="61"/>
      <c r="M86" s="61"/>
      <c r="N86" s="61"/>
      <c r="O86" s="61"/>
      <c r="P86" s="61"/>
      <c r="Q86" s="61"/>
      <c r="R86" s="61"/>
      <c r="S86" s="61"/>
      <c r="T86" s="61"/>
      <c r="U86" s="61"/>
      <c r="V86" s="61"/>
      <c r="W86" s="61"/>
      <c r="X86" s="61"/>
      <c r="Y86" s="61"/>
      <c r="Z86" s="61"/>
    </row>
    <row r="87" spans="1:26" ht="18" customHeight="1">
      <c r="A87" s="142"/>
      <c r="B87" s="61"/>
      <c r="C87" s="143"/>
      <c r="D87" s="61"/>
      <c r="E87" s="142"/>
      <c r="F87" s="142"/>
      <c r="G87" s="61"/>
      <c r="H87" s="143"/>
      <c r="I87" s="143"/>
      <c r="J87" s="61"/>
      <c r="K87" s="61"/>
      <c r="L87" s="61"/>
      <c r="M87" s="61"/>
      <c r="N87" s="61"/>
      <c r="O87" s="61"/>
      <c r="P87" s="61"/>
      <c r="Q87" s="61"/>
      <c r="R87" s="61"/>
      <c r="S87" s="61"/>
      <c r="T87" s="61"/>
      <c r="U87" s="61"/>
      <c r="V87" s="61"/>
      <c r="W87" s="61"/>
      <c r="X87" s="61"/>
      <c r="Y87" s="61"/>
      <c r="Z87" s="61"/>
    </row>
    <row r="88" spans="1:26" ht="18" customHeight="1">
      <c r="A88" s="142"/>
      <c r="B88" s="61"/>
      <c r="C88" s="143"/>
      <c r="D88" s="61"/>
      <c r="E88" s="142"/>
      <c r="F88" s="142"/>
      <c r="G88" s="61"/>
      <c r="H88" s="143"/>
      <c r="I88" s="143"/>
      <c r="J88" s="61"/>
      <c r="K88" s="61"/>
      <c r="L88" s="61"/>
      <c r="M88" s="61"/>
      <c r="N88" s="61"/>
      <c r="O88" s="61"/>
      <c r="P88" s="61"/>
      <c r="Q88" s="61"/>
      <c r="R88" s="61"/>
      <c r="S88" s="61"/>
      <c r="T88" s="61"/>
      <c r="U88" s="61"/>
      <c r="V88" s="61"/>
      <c r="W88" s="61"/>
      <c r="X88" s="61"/>
      <c r="Y88" s="61"/>
      <c r="Z88" s="61"/>
    </row>
    <row r="89" spans="1:26" ht="18" customHeight="1">
      <c r="A89" s="142"/>
      <c r="B89" s="61"/>
      <c r="C89" s="143"/>
      <c r="D89" s="61"/>
      <c r="E89" s="142"/>
      <c r="F89" s="142"/>
      <c r="G89" s="61"/>
      <c r="H89" s="143"/>
      <c r="I89" s="143"/>
      <c r="J89" s="61"/>
      <c r="K89" s="61"/>
      <c r="L89" s="61"/>
      <c r="M89" s="61"/>
      <c r="N89" s="61"/>
      <c r="O89" s="61"/>
      <c r="P89" s="61"/>
      <c r="Q89" s="61"/>
      <c r="R89" s="61"/>
      <c r="S89" s="61"/>
      <c r="T89" s="61"/>
      <c r="U89" s="61"/>
      <c r="V89" s="61"/>
      <c r="W89" s="61"/>
      <c r="X89" s="61"/>
      <c r="Y89" s="61"/>
      <c r="Z89" s="61"/>
    </row>
    <row r="90" spans="1:26" ht="18" customHeight="1">
      <c r="A90" s="142"/>
      <c r="B90" s="61"/>
      <c r="C90" s="143"/>
      <c r="D90" s="61"/>
      <c r="E90" s="142"/>
      <c r="F90" s="142"/>
      <c r="G90" s="61"/>
      <c r="H90" s="143"/>
      <c r="I90" s="143"/>
      <c r="J90" s="61"/>
      <c r="K90" s="61"/>
      <c r="L90" s="61"/>
      <c r="M90" s="61"/>
      <c r="N90" s="61"/>
      <c r="O90" s="61"/>
      <c r="P90" s="61"/>
      <c r="Q90" s="61"/>
      <c r="R90" s="61"/>
      <c r="S90" s="61"/>
      <c r="T90" s="61"/>
      <c r="U90" s="61"/>
      <c r="V90" s="61"/>
      <c r="W90" s="61"/>
      <c r="X90" s="61"/>
      <c r="Y90" s="61"/>
      <c r="Z90" s="61"/>
    </row>
    <row r="91" spans="1:26" ht="18" customHeight="1">
      <c r="A91" s="142"/>
      <c r="B91" s="61"/>
      <c r="C91" s="143"/>
      <c r="D91" s="61"/>
      <c r="E91" s="142"/>
      <c r="F91" s="142"/>
      <c r="G91" s="61"/>
      <c r="H91" s="143"/>
      <c r="I91" s="143"/>
      <c r="J91" s="61"/>
      <c r="K91" s="61"/>
      <c r="L91" s="61"/>
      <c r="M91" s="61"/>
      <c r="N91" s="61"/>
      <c r="O91" s="61"/>
      <c r="P91" s="61"/>
      <c r="Q91" s="61"/>
      <c r="R91" s="61"/>
      <c r="S91" s="61"/>
      <c r="T91" s="61"/>
      <c r="U91" s="61"/>
      <c r="V91" s="61"/>
      <c r="W91" s="61"/>
      <c r="X91" s="61"/>
      <c r="Y91" s="61"/>
      <c r="Z91" s="61"/>
    </row>
    <row r="92" spans="1:26" ht="18" customHeight="1">
      <c r="A92" s="142"/>
      <c r="B92" s="61"/>
      <c r="C92" s="143"/>
      <c r="D92" s="61"/>
      <c r="E92" s="142"/>
      <c r="F92" s="142"/>
      <c r="G92" s="61"/>
      <c r="H92" s="143"/>
      <c r="I92" s="143"/>
      <c r="J92" s="61"/>
      <c r="K92" s="61"/>
      <c r="L92" s="61"/>
      <c r="M92" s="61"/>
      <c r="N92" s="61"/>
      <c r="O92" s="61"/>
      <c r="P92" s="61"/>
      <c r="Q92" s="61"/>
      <c r="R92" s="61"/>
      <c r="S92" s="61"/>
      <c r="T92" s="61"/>
      <c r="U92" s="61"/>
      <c r="V92" s="61"/>
      <c r="W92" s="61"/>
      <c r="X92" s="61"/>
      <c r="Y92" s="61"/>
      <c r="Z92" s="61"/>
    </row>
    <row r="93" spans="1:26" ht="18" customHeight="1">
      <c r="A93" s="142"/>
      <c r="B93" s="61"/>
      <c r="C93" s="143"/>
      <c r="D93" s="61"/>
      <c r="E93" s="142"/>
      <c r="F93" s="142"/>
      <c r="G93" s="61"/>
      <c r="H93" s="143"/>
      <c r="I93" s="143"/>
      <c r="J93" s="61"/>
      <c r="K93" s="61"/>
      <c r="L93" s="61"/>
      <c r="M93" s="61"/>
      <c r="N93" s="61"/>
      <c r="O93" s="61"/>
      <c r="P93" s="61"/>
      <c r="Q93" s="61"/>
      <c r="R93" s="61"/>
      <c r="S93" s="61"/>
      <c r="T93" s="61"/>
      <c r="U93" s="61"/>
      <c r="V93" s="61"/>
      <c r="W93" s="61"/>
      <c r="X93" s="61"/>
      <c r="Y93" s="61"/>
      <c r="Z93" s="61"/>
    </row>
    <row r="94" spans="1:26" ht="18" customHeight="1">
      <c r="A94" s="142"/>
      <c r="B94" s="61"/>
      <c r="C94" s="143"/>
      <c r="D94" s="61"/>
      <c r="E94" s="142"/>
      <c r="F94" s="142"/>
      <c r="G94" s="61"/>
      <c r="H94" s="143"/>
      <c r="I94" s="143"/>
      <c r="J94" s="61"/>
      <c r="K94" s="61"/>
      <c r="L94" s="61"/>
      <c r="M94" s="61"/>
      <c r="N94" s="61"/>
      <c r="O94" s="61"/>
      <c r="P94" s="61"/>
      <c r="Q94" s="61"/>
      <c r="R94" s="61"/>
      <c r="S94" s="61"/>
      <c r="T94" s="61"/>
      <c r="U94" s="61"/>
      <c r="V94" s="61"/>
      <c r="W94" s="61"/>
      <c r="X94" s="61"/>
      <c r="Y94" s="61"/>
      <c r="Z94" s="61"/>
    </row>
    <row r="95" spans="1:26" ht="18" customHeight="1">
      <c r="A95" s="142"/>
      <c r="B95" s="61"/>
      <c r="C95" s="143"/>
      <c r="D95" s="61"/>
      <c r="E95" s="142"/>
      <c r="F95" s="142"/>
      <c r="G95" s="61"/>
      <c r="H95" s="143"/>
      <c r="I95" s="143"/>
      <c r="J95" s="61"/>
      <c r="K95" s="61"/>
      <c r="L95" s="61"/>
      <c r="M95" s="61"/>
      <c r="N95" s="61"/>
      <c r="O95" s="61"/>
      <c r="P95" s="61"/>
      <c r="Q95" s="61"/>
      <c r="R95" s="61"/>
      <c r="S95" s="61"/>
      <c r="T95" s="61"/>
      <c r="U95" s="61"/>
      <c r="V95" s="61"/>
      <c r="W95" s="61"/>
      <c r="X95" s="61"/>
      <c r="Y95" s="61"/>
      <c r="Z95" s="61"/>
    </row>
    <row r="96" spans="1:26" ht="18" customHeight="1">
      <c r="A96" s="142"/>
      <c r="B96" s="61"/>
      <c r="C96" s="143"/>
      <c r="D96" s="61"/>
      <c r="E96" s="142"/>
      <c r="F96" s="142"/>
      <c r="G96" s="61"/>
      <c r="H96" s="143"/>
      <c r="I96" s="143"/>
      <c r="J96" s="61"/>
      <c r="K96" s="61"/>
      <c r="L96" s="61"/>
      <c r="M96" s="61"/>
      <c r="N96" s="61"/>
      <c r="O96" s="61"/>
      <c r="P96" s="61"/>
      <c r="Q96" s="61"/>
      <c r="R96" s="61"/>
      <c r="S96" s="61"/>
      <c r="T96" s="61"/>
      <c r="U96" s="61"/>
      <c r="V96" s="61"/>
      <c r="W96" s="61"/>
      <c r="X96" s="61"/>
      <c r="Y96" s="61"/>
      <c r="Z96" s="61"/>
    </row>
    <row r="97" spans="1:26" ht="18" customHeight="1">
      <c r="A97" s="142"/>
      <c r="B97" s="61"/>
      <c r="C97" s="143"/>
      <c r="D97" s="61"/>
      <c r="E97" s="142"/>
      <c r="F97" s="142"/>
      <c r="G97" s="61"/>
      <c r="H97" s="143"/>
      <c r="I97" s="143"/>
      <c r="J97" s="61"/>
      <c r="K97" s="61"/>
      <c r="L97" s="61"/>
      <c r="M97" s="61"/>
      <c r="N97" s="61"/>
      <c r="O97" s="61"/>
      <c r="P97" s="61"/>
      <c r="Q97" s="61"/>
      <c r="R97" s="61"/>
      <c r="S97" s="61"/>
      <c r="T97" s="61"/>
      <c r="U97" s="61"/>
      <c r="V97" s="61"/>
      <c r="W97" s="61"/>
      <c r="X97" s="61"/>
      <c r="Y97" s="61"/>
      <c r="Z97" s="61"/>
    </row>
    <row r="98" spans="1:26" ht="18" customHeight="1">
      <c r="A98" s="142"/>
      <c r="B98" s="61"/>
      <c r="C98" s="143"/>
      <c r="D98" s="61"/>
      <c r="E98" s="142"/>
      <c r="F98" s="142"/>
      <c r="G98" s="61"/>
      <c r="H98" s="143"/>
      <c r="I98" s="143"/>
      <c r="J98" s="61"/>
      <c r="K98" s="61"/>
      <c r="L98" s="61"/>
      <c r="M98" s="61"/>
      <c r="N98" s="61"/>
      <c r="O98" s="61"/>
      <c r="P98" s="61"/>
      <c r="Q98" s="61"/>
      <c r="R98" s="61"/>
      <c r="S98" s="61"/>
      <c r="T98" s="61"/>
      <c r="U98" s="61"/>
      <c r="V98" s="61"/>
      <c r="W98" s="61"/>
      <c r="X98" s="61"/>
      <c r="Y98" s="61"/>
      <c r="Z98" s="61"/>
    </row>
    <row r="99" spans="1:26" ht="18" customHeight="1">
      <c r="A99" s="142"/>
      <c r="B99" s="61"/>
      <c r="C99" s="143"/>
      <c r="D99" s="61"/>
      <c r="E99" s="142"/>
      <c r="F99" s="142"/>
      <c r="G99" s="61"/>
      <c r="H99" s="143"/>
      <c r="I99" s="143"/>
      <c r="J99" s="61"/>
      <c r="K99" s="61"/>
      <c r="L99" s="61"/>
      <c r="M99" s="61"/>
      <c r="N99" s="61"/>
      <c r="O99" s="61"/>
      <c r="P99" s="61"/>
      <c r="Q99" s="61"/>
      <c r="R99" s="61"/>
      <c r="S99" s="61"/>
      <c r="T99" s="61"/>
      <c r="U99" s="61"/>
      <c r="V99" s="61"/>
      <c r="W99" s="61"/>
      <c r="X99" s="61"/>
      <c r="Y99" s="61"/>
      <c r="Z99" s="61"/>
    </row>
    <row r="100" spans="1:26" ht="18" customHeight="1">
      <c r="A100" s="142"/>
      <c r="B100" s="61"/>
      <c r="C100" s="143"/>
      <c r="D100" s="61"/>
      <c r="E100" s="142"/>
      <c r="F100" s="142"/>
      <c r="G100" s="61"/>
      <c r="H100" s="143"/>
      <c r="I100" s="143"/>
      <c r="J100" s="61"/>
      <c r="K100" s="61"/>
      <c r="L100" s="61"/>
      <c r="M100" s="61"/>
      <c r="N100" s="61"/>
      <c r="O100" s="61"/>
      <c r="P100" s="61"/>
      <c r="Q100" s="61"/>
      <c r="R100" s="61"/>
      <c r="S100" s="61"/>
      <c r="T100" s="61"/>
      <c r="U100" s="61"/>
      <c r="V100" s="61"/>
      <c r="W100" s="61"/>
      <c r="X100" s="61"/>
      <c r="Y100" s="61"/>
      <c r="Z100" s="61"/>
    </row>
    <row r="101" spans="1:26" ht="18" customHeight="1">
      <c r="A101" s="142"/>
      <c r="B101" s="61"/>
      <c r="C101" s="143"/>
      <c r="D101" s="61"/>
      <c r="E101" s="142"/>
      <c r="F101" s="142"/>
      <c r="G101" s="61"/>
      <c r="H101" s="143"/>
      <c r="I101" s="143"/>
      <c r="J101" s="61"/>
      <c r="K101" s="61"/>
      <c r="L101" s="61"/>
      <c r="M101" s="61"/>
      <c r="N101" s="61"/>
      <c r="O101" s="61"/>
      <c r="P101" s="61"/>
      <c r="Q101" s="61"/>
      <c r="R101" s="61"/>
      <c r="S101" s="61"/>
      <c r="T101" s="61"/>
      <c r="U101" s="61"/>
      <c r="V101" s="61"/>
      <c r="W101" s="61"/>
      <c r="X101" s="61"/>
      <c r="Y101" s="61"/>
      <c r="Z101" s="61"/>
    </row>
    <row r="102" spans="1:26" ht="18" customHeight="1">
      <c r="A102" s="142"/>
      <c r="B102" s="61"/>
      <c r="C102" s="143"/>
      <c r="D102" s="61"/>
      <c r="E102" s="142"/>
      <c r="F102" s="142"/>
      <c r="G102" s="61"/>
      <c r="H102" s="143"/>
      <c r="I102" s="143"/>
      <c r="J102" s="61"/>
      <c r="K102" s="61"/>
      <c r="L102" s="61"/>
      <c r="M102" s="61"/>
      <c r="N102" s="61"/>
      <c r="O102" s="61"/>
      <c r="P102" s="61"/>
      <c r="Q102" s="61"/>
      <c r="R102" s="61"/>
      <c r="S102" s="61"/>
      <c r="T102" s="61"/>
      <c r="U102" s="61"/>
      <c r="V102" s="61"/>
      <c r="W102" s="61"/>
      <c r="X102" s="61"/>
      <c r="Y102" s="61"/>
      <c r="Z102" s="61"/>
    </row>
    <row r="103" spans="1:26" ht="18" customHeight="1">
      <c r="A103" s="142"/>
      <c r="B103" s="61"/>
      <c r="C103" s="143"/>
      <c r="D103" s="61"/>
      <c r="E103" s="142"/>
      <c r="F103" s="142"/>
      <c r="G103" s="61"/>
      <c r="H103" s="143"/>
      <c r="I103" s="143"/>
      <c r="J103" s="61"/>
      <c r="K103" s="61"/>
      <c r="L103" s="61"/>
      <c r="M103" s="61"/>
      <c r="N103" s="61"/>
      <c r="O103" s="61"/>
      <c r="P103" s="61"/>
      <c r="Q103" s="61"/>
      <c r="R103" s="61"/>
      <c r="S103" s="61"/>
      <c r="T103" s="61"/>
      <c r="U103" s="61"/>
      <c r="V103" s="61"/>
      <c r="W103" s="61"/>
      <c r="X103" s="61"/>
      <c r="Y103" s="61"/>
      <c r="Z103" s="61"/>
    </row>
    <row r="104" spans="1:26" ht="18" customHeight="1">
      <c r="A104" s="142"/>
      <c r="B104" s="61"/>
      <c r="C104" s="143"/>
      <c r="D104" s="61"/>
      <c r="E104" s="142"/>
      <c r="F104" s="142"/>
      <c r="G104" s="61"/>
      <c r="H104" s="143"/>
      <c r="I104" s="143"/>
      <c r="J104" s="61"/>
      <c r="K104" s="61"/>
      <c r="L104" s="61"/>
      <c r="M104" s="61"/>
      <c r="N104" s="61"/>
      <c r="O104" s="61"/>
      <c r="P104" s="61"/>
      <c r="Q104" s="61"/>
      <c r="R104" s="61"/>
      <c r="S104" s="61"/>
      <c r="T104" s="61"/>
      <c r="U104" s="61"/>
      <c r="V104" s="61"/>
      <c r="W104" s="61"/>
      <c r="X104" s="61"/>
      <c r="Y104" s="61"/>
      <c r="Z104" s="61"/>
    </row>
    <row r="105" spans="1:26" ht="18" customHeight="1">
      <c r="A105" s="142"/>
      <c r="B105" s="61"/>
      <c r="C105" s="143"/>
      <c r="D105" s="61"/>
      <c r="E105" s="142"/>
      <c r="F105" s="142"/>
      <c r="G105" s="61"/>
      <c r="H105" s="143"/>
      <c r="I105" s="143"/>
      <c r="J105" s="61"/>
      <c r="K105" s="61"/>
      <c r="L105" s="61"/>
      <c r="M105" s="61"/>
      <c r="N105" s="61"/>
      <c r="O105" s="61"/>
      <c r="P105" s="61"/>
      <c r="Q105" s="61"/>
      <c r="R105" s="61"/>
      <c r="S105" s="61"/>
      <c r="T105" s="61"/>
      <c r="U105" s="61"/>
      <c r="V105" s="61"/>
      <c r="W105" s="61"/>
      <c r="X105" s="61"/>
      <c r="Y105" s="61"/>
      <c r="Z105" s="61"/>
    </row>
    <row r="106" spans="1:26" ht="18" customHeight="1">
      <c r="A106" s="142"/>
      <c r="B106" s="61"/>
      <c r="C106" s="143"/>
      <c r="D106" s="61"/>
      <c r="E106" s="142"/>
      <c r="F106" s="142"/>
      <c r="G106" s="61"/>
      <c r="H106" s="143"/>
      <c r="I106" s="143"/>
      <c r="J106" s="61"/>
      <c r="K106" s="61"/>
      <c r="L106" s="61"/>
      <c r="M106" s="61"/>
      <c r="N106" s="61"/>
      <c r="O106" s="61"/>
      <c r="P106" s="61"/>
      <c r="Q106" s="61"/>
      <c r="R106" s="61"/>
      <c r="S106" s="61"/>
      <c r="T106" s="61"/>
      <c r="U106" s="61"/>
      <c r="V106" s="61"/>
      <c r="W106" s="61"/>
      <c r="X106" s="61"/>
      <c r="Y106" s="61"/>
      <c r="Z106" s="61"/>
    </row>
    <row r="107" spans="1:26" ht="18" customHeight="1">
      <c r="A107" s="142"/>
      <c r="B107" s="61"/>
      <c r="C107" s="143"/>
      <c r="D107" s="61"/>
      <c r="E107" s="142"/>
      <c r="F107" s="142"/>
      <c r="G107" s="61"/>
      <c r="H107" s="143"/>
      <c r="I107" s="143"/>
      <c r="J107" s="61"/>
      <c r="K107" s="61"/>
      <c r="L107" s="61"/>
      <c r="M107" s="61"/>
      <c r="N107" s="61"/>
      <c r="O107" s="61"/>
      <c r="P107" s="61"/>
      <c r="Q107" s="61"/>
      <c r="R107" s="61"/>
      <c r="S107" s="61"/>
      <c r="T107" s="61"/>
      <c r="U107" s="61"/>
      <c r="V107" s="61"/>
      <c r="W107" s="61"/>
      <c r="X107" s="61"/>
      <c r="Y107" s="61"/>
      <c r="Z107" s="61"/>
    </row>
    <row r="108" spans="1:26" ht="18" customHeight="1">
      <c r="A108" s="142"/>
      <c r="B108" s="61"/>
      <c r="C108" s="143"/>
      <c r="D108" s="61"/>
      <c r="E108" s="142"/>
      <c r="F108" s="142"/>
      <c r="G108" s="61"/>
      <c r="H108" s="143"/>
      <c r="I108" s="143"/>
      <c r="J108" s="61"/>
      <c r="K108" s="61"/>
      <c r="L108" s="61"/>
      <c r="M108" s="61"/>
      <c r="N108" s="61"/>
      <c r="O108" s="61"/>
      <c r="P108" s="61"/>
      <c r="Q108" s="61"/>
      <c r="R108" s="61"/>
      <c r="S108" s="61"/>
      <c r="T108" s="61"/>
      <c r="U108" s="61"/>
      <c r="V108" s="61"/>
      <c r="W108" s="61"/>
      <c r="X108" s="61"/>
      <c r="Y108" s="61"/>
      <c r="Z108" s="61"/>
    </row>
    <row r="109" spans="1:26" ht="18" customHeight="1">
      <c r="A109" s="142"/>
      <c r="B109" s="61"/>
      <c r="C109" s="143"/>
      <c r="D109" s="61"/>
      <c r="E109" s="142"/>
      <c r="F109" s="142"/>
      <c r="G109" s="61"/>
      <c r="H109" s="143"/>
      <c r="I109" s="143"/>
      <c r="J109" s="61"/>
      <c r="K109" s="61"/>
      <c r="L109" s="61"/>
      <c r="M109" s="61"/>
      <c r="N109" s="61"/>
      <c r="O109" s="61"/>
      <c r="P109" s="61"/>
      <c r="Q109" s="61"/>
      <c r="R109" s="61"/>
      <c r="S109" s="61"/>
      <c r="T109" s="61"/>
      <c r="U109" s="61"/>
      <c r="V109" s="61"/>
      <c r="W109" s="61"/>
      <c r="X109" s="61"/>
      <c r="Y109" s="61"/>
      <c r="Z109" s="61"/>
    </row>
    <row r="110" spans="1:26" ht="18" customHeight="1">
      <c r="A110" s="142"/>
      <c r="B110" s="61"/>
      <c r="C110" s="143"/>
      <c r="D110" s="61"/>
      <c r="E110" s="142"/>
      <c r="F110" s="142"/>
      <c r="G110" s="61"/>
      <c r="H110" s="143"/>
      <c r="I110" s="143"/>
      <c r="J110" s="61"/>
      <c r="K110" s="61"/>
      <c r="L110" s="61"/>
      <c r="M110" s="61"/>
      <c r="N110" s="61"/>
      <c r="O110" s="61"/>
      <c r="P110" s="61"/>
      <c r="Q110" s="61"/>
      <c r="R110" s="61"/>
      <c r="S110" s="61"/>
      <c r="T110" s="61"/>
      <c r="U110" s="61"/>
      <c r="V110" s="61"/>
      <c r="W110" s="61"/>
      <c r="X110" s="61"/>
      <c r="Y110" s="61"/>
      <c r="Z110" s="61"/>
    </row>
    <row r="111" spans="1:26" ht="18" customHeight="1">
      <c r="A111" s="142"/>
      <c r="B111" s="61"/>
      <c r="C111" s="143"/>
      <c r="D111" s="61"/>
      <c r="E111" s="142"/>
      <c r="F111" s="142"/>
      <c r="G111" s="61"/>
      <c r="H111" s="143"/>
      <c r="I111" s="143"/>
      <c r="J111" s="61"/>
      <c r="K111" s="61"/>
      <c r="L111" s="61"/>
      <c r="M111" s="61"/>
      <c r="N111" s="61"/>
      <c r="O111" s="61"/>
      <c r="P111" s="61"/>
      <c r="Q111" s="61"/>
      <c r="R111" s="61"/>
      <c r="S111" s="61"/>
      <c r="T111" s="61"/>
      <c r="U111" s="61"/>
      <c r="V111" s="61"/>
      <c r="W111" s="61"/>
      <c r="X111" s="61"/>
      <c r="Y111" s="61"/>
      <c r="Z111" s="61"/>
    </row>
    <row r="112" spans="1:26" ht="18" customHeight="1">
      <c r="A112" s="142"/>
      <c r="B112" s="61"/>
      <c r="C112" s="143"/>
      <c r="D112" s="61"/>
      <c r="E112" s="142"/>
      <c r="F112" s="142"/>
      <c r="G112" s="61"/>
      <c r="H112" s="143"/>
      <c r="I112" s="143"/>
      <c r="J112" s="61"/>
      <c r="K112" s="61"/>
      <c r="L112" s="61"/>
      <c r="M112" s="61"/>
      <c r="N112" s="61"/>
      <c r="O112" s="61"/>
      <c r="P112" s="61"/>
      <c r="Q112" s="61"/>
      <c r="R112" s="61"/>
      <c r="S112" s="61"/>
      <c r="T112" s="61"/>
      <c r="U112" s="61"/>
      <c r="V112" s="61"/>
      <c r="W112" s="61"/>
      <c r="X112" s="61"/>
      <c r="Y112" s="61"/>
      <c r="Z112" s="61"/>
    </row>
    <row r="113" spans="1:26" ht="18" customHeight="1">
      <c r="A113" s="142"/>
      <c r="B113" s="61"/>
      <c r="C113" s="143"/>
      <c r="D113" s="61"/>
      <c r="E113" s="142"/>
      <c r="F113" s="142"/>
      <c r="G113" s="61"/>
      <c r="H113" s="143"/>
      <c r="I113" s="143"/>
      <c r="J113" s="61"/>
      <c r="K113" s="61"/>
      <c r="L113" s="61"/>
      <c r="M113" s="61"/>
      <c r="N113" s="61"/>
      <c r="O113" s="61"/>
      <c r="P113" s="61"/>
      <c r="Q113" s="61"/>
      <c r="R113" s="61"/>
      <c r="S113" s="61"/>
      <c r="T113" s="61"/>
      <c r="U113" s="61"/>
      <c r="V113" s="61"/>
      <c r="W113" s="61"/>
      <c r="X113" s="61"/>
      <c r="Y113" s="61"/>
      <c r="Z113" s="61"/>
    </row>
    <row r="114" spans="1:26" ht="18" customHeight="1">
      <c r="A114" s="142"/>
      <c r="B114" s="61"/>
      <c r="C114" s="143"/>
      <c r="D114" s="61"/>
      <c r="E114" s="142"/>
      <c r="F114" s="142"/>
      <c r="G114" s="61"/>
      <c r="H114" s="143"/>
      <c r="I114" s="143"/>
      <c r="J114" s="61"/>
      <c r="K114" s="61"/>
      <c r="L114" s="61"/>
      <c r="M114" s="61"/>
      <c r="N114" s="61"/>
      <c r="O114" s="61"/>
      <c r="P114" s="61"/>
      <c r="Q114" s="61"/>
      <c r="R114" s="61"/>
      <c r="S114" s="61"/>
      <c r="T114" s="61"/>
      <c r="U114" s="61"/>
      <c r="V114" s="61"/>
      <c r="W114" s="61"/>
      <c r="X114" s="61"/>
      <c r="Y114" s="61"/>
      <c r="Z114" s="61"/>
    </row>
    <row r="115" spans="1:26" ht="18" customHeight="1">
      <c r="A115" s="142"/>
      <c r="B115" s="61"/>
      <c r="C115" s="143"/>
      <c r="D115" s="61"/>
      <c r="E115" s="142"/>
      <c r="F115" s="142"/>
      <c r="G115" s="61"/>
      <c r="H115" s="143"/>
      <c r="I115" s="143"/>
      <c r="J115" s="61"/>
      <c r="K115" s="61"/>
      <c r="L115" s="61"/>
      <c r="M115" s="61"/>
      <c r="N115" s="61"/>
      <c r="O115" s="61"/>
      <c r="P115" s="61"/>
      <c r="Q115" s="61"/>
      <c r="R115" s="61"/>
      <c r="S115" s="61"/>
      <c r="T115" s="61"/>
      <c r="U115" s="61"/>
      <c r="V115" s="61"/>
      <c r="W115" s="61"/>
      <c r="X115" s="61"/>
      <c r="Y115" s="61"/>
      <c r="Z115" s="61"/>
    </row>
    <row r="116" spans="1:26" ht="18" customHeight="1">
      <c r="A116" s="142"/>
      <c r="B116" s="61"/>
      <c r="C116" s="143"/>
      <c r="D116" s="61"/>
      <c r="E116" s="142"/>
      <c r="F116" s="142"/>
      <c r="G116" s="61"/>
      <c r="H116" s="143"/>
      <c r="I116" s="143"/>
      <c r="J116" s="61"/>
      <c r="K116" s="61"/>
      <c r="L116" s="61"/>
      <c r="M116" s="61"/>
      <c r="N116" s="61"/>
      <c r="O116" s="61"/>
      <c r="P116" s="61"/>
      <c r="Q116" s="61"/>
      <c r="R116" s="61"/>
      <c r="S116" s="61"/>
      <c r="T116" s="61"/>
      <c r="U116" s="61"/>
      <c r="V116" s="61"/>
      <c r="W116" s="61"/>
      <c r="X116" s="61"/>
      <c r="Y116" s="61"/>
      <c r="Z116" s="61"/>
    </row>
    <row r="117" spans="1:26" ht="18" customHeight="1">
      <c r="A117" s="142"/>
      <c r="B117" s="61"/>
      <c r="C117" s="143"/>
      <c r="D117" s="61"/>
      <c r="E117" s="142"/>
      <c r="F117" s="142"/>
      <c r="G117" s="61"/>
      <c r="H117" s="143"/>
      <c r="I117" s="143"/>
      <c r="J117" s="61"/>
      <c r="K117" s="61"/>
      <c r="L117" s="61"/>
      <c r="M117" s="61"/>
      <c r="N117" s="61"/>
      <c r="O117" s="61"/>
      <c r="P117" s="61"/>
      <c r="Q117" s="61"/>
      <c r="R117" s="61"/>
      <c r="S117" s="61"/>
      <c r="T117" s="61"/>
      <c r="U117" s="61"/>
      <c r="V117" s="61"/>
      <c r="W117" s="61"/>
      <c r="X117" s="61"/>
      <c r="Y117" s="61"/>
      <c r="Z117" s="61"/>
    </row>
    <row r="118" spans="1:26" ht="18" customHeight="1">
      <c r="A118" s="142"/>
      <c r="B118" s="61"/>
      <c r="C118" s="143"/>
      <c r="D118" s="61"/>
      <c r="E118" s="142"/>
      <c r="F118" s="142"/>
      <c r="G118" s="61"/>
      <c r="H118" s="143"/>
      <c r="I118" s="143"/>
      <c r="J118" s="61"/>
      <c r="K118" s="61"/>
      <c r="L118" s="61"/>
      <c r="M118" s="61"/>
      <c r="N118" s="61"/>
      <c r="O118" s="61"/>
      <c r="P118" s="61"/>
      <c r="Q118" s="61"/>
      <c r="R118" s="61"/>
      <c r="S118" s="61"/>
      <c r="T118" s="61"/>
      <c r="U118" s="61"/>
      <c r="V118" s="61"/>
      <c r="W118" s="61"/>
      <c r="X118" s="61"/>
      <c r="Y118" s="61"/>
      <c r="Z118" s="61"/>
    </row>
    <row r="119" spans="1:26" ht="18" customHeight="1">
      <c r="A119" s="142"/>
      <c r="B119" s="61"/>
      <c r="C119" s="143"/>
      <c r="D119" s="61"/>
      <c r="E119" s="142"/>
      <c r="F119" s="142"/>
      <c r="G119" s="61"/>
      <c r="H119" s="143"/>
      <c r="I119" s="143"/>
      <c r="J119" s="61"/>
      <c r="K119" s="61"/>
      <c r="L119" s="61"/>
      <c r="M119" s="61"/>
      <c r="N119" s="61"/>
      <c r="O119" s="61"/>
      <c r="P119" s="61"/>
      <c r="Q119" s="61"/>
      <c r="R119" s="61"/>
      <c r="S119" s="61"/>
      <c r="T119" s="61"/>
      <c r="U119" s="61"/>
      <c r="V119" s="61"/>
      <c r="W119" s="61"/>
      <c r="X119" s="61"/>
      <c r="Y119" s="61"/>
      <c r="Z119" s="61"/>
    </row>
    <row r="120" spans="1:26" ht="18" customHeight="1">
      <c r="A120" s="142"/>
      <c r="B120" s="61"/>
      <c r="C120" s="143"/>
      <c r="D120" s="61"/>
      <c r="E120" s="142"/>
      <c r="F120" s="142"/>
      <c r="G120" s="61"/>
      <c r="H120" s="143"/>
      <c r="I120" s="143"/>
      <c r="J120" s="61"/>
      <c r="K120" s="61"/>
      <c r="L120" s="61"/>
      <c r="M120" s="61"/>
      <c r="N120" s="61"/>
      <c r="O120" s="61"/>
      <c r="P120" s="61"/>
      <c r="Q120" s="61"/>
      <c r="R120" s="61"/>
      <c r="S120" s="61"/>
      <c r="T120" s="61"/>
      <c r="U120" s="61"/>
      <c r="V120" s="61"/>
      <c r="W120" s="61"/>
      <c r="X120" s="61"/>
      <c r="Y120" s="61"/>
      <c r="Z120" s="61"/>
    </row>
    <row r="121" spans="1:26" ht="18" customHeight="1">
      <c r="A121" s="142"/>
      <c r="B121" s="61"/>
      <c r="C121" s="143"/>
      <c r="D121" s="61"/>
      <c r="E121" s="142"/>
      <c r="F121" s="142"/>
      <c r="G121" s="61"/>
      <c r="H121" s="143"/>
      <c r="I121" s="143"/>
      <c r="J121" s="61"/>
      <c r="K121" s="61"/>
      <c r="L121" s="61"/>
      <c r="M121" s="61"/>
      <c r="N121" s="61"/>
      <c r="O121" s="61"/>
      <c r="P121" s="61"/>
      <c r="Q121" s="61"/>
      <c r="R121" s="61"/>
      <c r="S121" s="61"/>
      <c r="T121" s="61"/>
      <c r="U121" s="61"/>
      <c r="V121" s="61"/>
      <c r="W121" s="61"/>
      <c r="X121" s="61"/>
      <c r="Y121" s="61"/>
      <c r="Z121" s="61"/>
    </row>
    <row r="122" spans="1:26" ht="18" customHeight="1">
      <c r="A122" s="142"/>
      <c r="B122" s="61"/>
      <c r="C122" s="143"/>
      <c r="D122" s="61"/>
      <c r="E122" s="142"/>
      <c r="F122" s="142"/>
      <c r="G122" s="61"/>
      <c r="H122" s="143"/>
      <c r="I122" s="143"/>
      <c r="J122" s="61"/>
      <c r="K122" s="61"/>
      <c r="L122" s="61"/>
      <c r="M122" s="61"/>
      <c r="N122" s="61"/>
      <c r="O122" s="61"/>
      <c r="P122" s="61"/>
      <c r="Q122" s="61"/>
      <c r="R122" s="61"/>
      <c r="S122" s="61"/>
      <c r="T122" s="61"/>
      <c r="U122" s="61"/>
      <c r="V122" s="61"/>
      <c r="W122" s="61"/>
      <c r="X122" s="61"/>
      <c r="Y122" s="61"/>
      <c r="Z122" s="61"/>
    </row>
    <row r="123" spans="1:26" ht="18" customHeight="1">
      <c r="A123" s="142"/>
      <c r="B123" s="61"/>
      <c r="C123" s="143"/>
      <c r="D123" s="61"/>
      <c r="E123" s="142"/>
      <c r="F123" s="142"/>
      <c r="G123" s="61"/>
      <c r="H123" s="143"/>
      <c r="I123" s="143"/>
      <c r="J123" s="61"/>
      <c r="K123" s="61"/>
      <c r="L123" s="61"/>
      <c r="M123" s="61"/>
      <c r="N123" s="61"/>
      <c r="O123" s="61"/>
      <c r="P123" s="61"/>
      <c r="Q123" s="61"/>
      <c r="R123" s="61"/>
      <c r="S123" s="61"/>
      <c r="T123" s="61"/>
      <c r="U123" s="61"/>
      <c r="V123" s="61"/>
      <c r="W123" s="61"/>
      <c r="X123" s="61"/>
      <c r="Y123" s="61"/>
      <c r="Z123" s="61"/>
    </row>
    <row r="124" spans="1:26" ht="18" customHeight="1">
      <c r="A124" s="142"/>
      <c r="B124" s="61"/>
      <c r="C124" s="143"/>
      <c r="D124" s="61"/>
      <c r="E124" s="142"/>
      <c r="F124" s="142"/>
      <c r="G124" s="61"/>
      <c r="H124" s="143"/>
      <c r="I124" s="143"/>
      <c r="J124" s="61"/>
      <c r="K124" s="61"/>
      <c r="L124" s="61"/>
      <c r="M124" s="61"/>
      <c r="N124" s="61"/>
      <c r="O124" s="61"/>
      <c r="P124" s="61"/>
      <c r="Q124" s="61"/>
      <c r="R124" s="61"/>
      <c r="S124" s="61"/>
      <c r="T124" s="61"/>
      <c r="U124" s="61"/>
      <c r="V124" s="61"/>
      <c r="W124" s="61"/>
      <c r="X124" s="61"/>
      <c r="Y124" s="61"/>
      <c r="Z124" s="61"/>
    </row>
    <row r="125" spans="1:26" ht="18" customHeight="1">
      <c r="A125" s="142"/>
      <c r="B125" s="61"/>
      <c r="C125" s="143"/>
      <c r="D125" s="61"/>
      <c r="E125" s="142"/>
      <c r="F125" s="142"/>
      <c r="G125" s="61"/>
      <c r="H125" s="143"/>
      <c r="I125" s="143"/>
      <c r="J125" s="61"/>
      <c r="K125" s="61"/>
      <c r="L125" s="61"/>
      <c r="M125" s="61"/>
      <c r="N125" s="61"/>
      <c r="O125" s="61"/>
      <c r="P125" s="61"/>
      <c r="Q125" s="61"/>
      <c r="R125" s="61"/>
      <c r="S125" s="61"/>
      <c r="T125" s="61"/>
      <c r="U125" s="61"/>
      <c r="V125" s="61"/>
      <c r="W125" s="61"/>
      <c r="X125" s="61"/>
      <c r="Y125" s="61"/>
      <c r="Z125" s="61"/>
    </row>
    <row r="126" spans="1:26" ht="18" customHeight="1">
      <c r="A126" s="142"/>
      <c r="B126" s="61"/>
      <c r="C126" s="143"/>
      <c r="D126" s="61"/>
      <c r="E126" s="142"/>
      <c r="F126" s="142"/>
      <c r="G126" s="61"/>
      <c r="H126" s="143"/>
      <c r="I126" s="143"/>
      <c r="J126" s="61"/>
      <c r="K126" s="61"/>
      <c r="L126" s="61"/>
      <c r="M126" s="61"/>
      <c r="N126" s="61"/>
      <c r="O126" s="61"/>
      <c r="P126" s="61"/>
      <c r="Q126" s="61"/>
      <c r="R126" s="61"/>
      <c r="S126" s="61"/>
      <c r="T126" s="61"/>
      <c r="U126" s="61"/>
      <c r="V126" s="61"/>
      <c r="W126" s="61"/>
      <c r="X126" s="61"/>
      <c r="Y126" s="61"/>
      <c r="Z126" s="61"/>
    </row>
    <row r="127" spans="1:26" ht="18" customHeight="1">
      <c r="A127" s="142"/>
      <c r="B127" s="61"/>
      <c r="C127" s="143"/>
      <c r="D127" s="61"/>
      <c r="E127" s="142"/>
      <c r="F127" s="142"/>
      <c r="G127" s="61"/>
      <c r="H127" s="143"/>
      <c r="I127" s="143"/>
      <c r="J127" s="61"/>
      <c r="K127" s="61"/>
      <c r="L127" s="61"/>
      <c r="M127" s="61"/>
      <c r="N127" s="61"/>
      <c r="O127" s="61"/>
      <c r="P127" s="61"/>
      <c r="Q127" s="61"/>
      <c r="R127" s="61"/>
      <c r="S127" s="61"/>
      <c r="T127" s="61"/>
      <c r="U127" s="61"/>
      <c r="V127" s="61"/>
      <c r="W127" s="61"/>
      <c r="X127" s="61"/>
      <c r="Y127" s="61"/>
      <c r="Z127" s="61"/>
    </row>
    <row r="128" spans="1:26" ht="18" customHeight="1">
      <c r="A128" s="142"/>
      <c r="B128" s="61"/>
      <c r="C128" s="143"/>
      <c r="D128" s="61"/>
      <c r="E128" s="142"/>
      <c r="F128" s="142"/>
      <c r="G128" s="61"/>
      <c r="H128" s="143"/>
      <c r="I128" s="143"/>
      <c r="J128" s="61"/>
      <c r="K128" s="61"/>
      <c r="L128" s="61"/>
      <c r="M128" s="61"/>
      <c r="N128" s="61"/>
      <c r="O128" s="61"/>
      <c r="P128" s="61"/>
      <c r="Q128" s="61"/>
      <c r="R128" s="61"/>
      <c r="S128" s="61"/>
      <c r="T128" s="61"/>
      <c r="U128" s="61"/>
      <c r="V128" s="61"/>
      <c r="W128" s="61"/>
      <c r="X128" s="61"/>
      <c r="Y128" s="61"/>
      <c r="Z128" s="61"/>
    </row>
    <row r="129" spans="1:26" ht="18" customHeight="1">
      <c r="A129" s="142"/>
      <c r="B129" s="61"/>
      <c r="C129" s="143"/>
      <c r="D129" s="61"/>
      <c r="E129" s="142"/>
      <c r="F129" s="142"/>
      <c r="G129" s="61"/>
      <c r="H129" s="143"/>
      <c r="I129" s="143"/>
      <c r="J129" s="61"/>
      <c r="K129" s="61"/>
      <c r="L129" s="61"/>
      <c r="M129" s="61"/>
      <c r="N129" s="61"/>
      <c r="O129" s="61"/>
      <c r="P129" s="61"/>
      <c r="Q129" s="61"/>
      <c r="R129" s="61"/>
      <c r="S129" s="61"/>
      <c r="T129" s="61"/>
      <c r="U129" s="61"/>
      <c r="V129" s="61"/>
      <c r="W129" s="61"/>
      <c r="X129" s="61"/>
      <c r="Y129" s="61"/>
      <c r="Z129" s="61"/>
    </row>
    <row r="130" spans="1:26" ht="18" customHeight="1">
      <c r="A130" s="142"/>
      <c r="B130" s="61"/>
      <c r="C130" s="143"/>
      <c r="D130" s="61"/>
      <c r="E130" s="142"/>
      <c r="F130" s="142"/>
      <c r="G130" s="61"/>
      <c r="H130" s="143"/>
      <c r="I130" s="143"/>
      <c r="J130" s="61"/>
      <c r="K130" s="61"/>
      <c r="L130" s="61"/>
      <c r="M130" s="61"/>
      <c r="N130" s="61"/>
      <c r="O130" s="61"/>
      <c r="P130" s="61"/>
      <c r="Q130" s="61"/>
      <c r="R130" s="61"/>
      <c r="S130" s="61"/>
      <c r="T130" s="61"/>
      <c r="U130" s="61"/>
      <c r="V130" s="61"/>
      <c r="W130" s="61"/>
      <c r="X130" s="61"/>
      <c r="Y130" s="61"/>
      <c r="Z130" s="61"/>
    </row>
    <row r="131" spans="1:26" ht="18" customHeight="1">
      <c r="A131" s="142"/>
      <c r="B131" s="61"/>
      <c r="C131" s="143"/>
      <c r="D131" s="61"/>
      <c r="E131" s="142"/>
      <c r="F131" s="142"/>
      <c r="G131" s="61"/>
      <c r="H131" s="143"/>
      <c r="I131" s="143"/>
      <c r="J131" s="61"/>
      <c r="K131" s="61"/>
      <c r="L131" s="61"/>
      <c r="M131" s="61"/>
      <c r="N131" s="61"/>
      <c r="O131" s="61"/>
      <c r="P131" s="61"/>
      <c r="Q131" s="61"/>
      <c r="R131" s="61"/>
      <c r="S131" s="61"/>
      <c r="T131" s="61"/>
      <c r="U131" s="61"/>
      <c r="V131" s="61"/>
      <c r="W131" s="61"/>
      <c r="X131" s="61"/>
      <c r="Y131" s="61"/>
      <c r="Z131" s="61"/>
    </row>
    <row r="132" spans="1:26" ht="18" customHeight="1">
      <c r="A132" s="142"/>
      <c r="B132" s="61"/>
      <c r="C132" s="143"/>
      <c r="D132" s="61"/>
      <c r="E132" s="142"/>
      <c r="F132" s="142"/>
      <c r="G132" s="61"/>
      <c r="H132" s="143"/>
      <c r="I132" s="143"/>
      <c r="J132" s="61"/>
      <c r="K132" s="61"/>
      <c r="L132" s="61"/>
      <c r="M132" s="61"/>
      <c r="N132" s="61"/>
      <c r="O132" s="61"/>
      <c r="P132" s="61"/>
      <c r="Q132" s="61"/>
      <c r="R132" s="61"/>
      <c r="S132" s="61"/>
      <c r="T132" s="61"/>
      <c r="U132" s="61"/>
      <c r="V132" s="61"/>
      <c r="W132" s="61"/>
      <c r="X132" s="61"/>
      <c r="Y132" s="61"/>
      <c r="Z132" s="61"/>
    </row>
    <row r="133" spans="1:26" ht="18" customHeight="1">
      <c r="A133" s="142"/>
      <c r="B133" s="61"/>
      <c r="C133" s="143"/>
      <c r="D133" s="61"/>
      <c r="E133" s="142"/>
      <c r="F133" s="142"/>
      <c r="G133" s="61"/>
      <c r="H133" s="143"/>
      <c r="I133" s="143"/>
      <c r="J133" s="61"/>
      <c r="K133" s="61"/>
      <c r="L133" s="61"/>
      <c r="M133" s="61"/>
      <c r="N133" s="61"/>
      <c r="O133" s="61"/>
      <c r="P133" s="61"/>
      <c r="Q133" s="61"/>
      <c r="R133" s="61"/>
      <c r="S133" s="61"/>
      <c r="T133" s="61"/>
      <c r="U133" s="61"/>
      <c r="V133" s="61"/>
      <c r="W133" s="61"/>
      <c r="X133" s="61"/>
      <c r="Y133" s="61"/>
      <c r="Z133" s="61"/>
    </row>
    <row r="134" spans="1:26" ht="18" customHeight="1">
      <c r="A134" s="142"/>
      <c r="B134" s="61"/>
      <c r="C134" s="143"/>
      <c r="D134" s="61"/>
      <c r="E134" s="142"/>
      <c r="F134" s="142"/>
      <c r="G134" s="61"/>
      <c r="H134" s="143"/>
      <c r="I134" s="143"/>
      <c r="J134" s="61"/>
      <c r="K134" s="61"/>
      <c r="L134" s="61"/>
      <c r="M134" s="61"/>
      <c r="N134" s="61"/>
      <c r="O134" s="61"/>
      <c r="P134" s="61"/>
      <c r="Q134" s="61"/>
      <c r="R134" s="61"/>
      <c r="S134" s="61"/>
      <c r="T134" s="61"/>
      <c r="U134" s="61"/>
      <c r="V134" s="61"/>
      <c r="W134" s="61"/>
      <c r="X134" s="61"/>
      <c r="Y134" s="61"/>
      <c r="Z134" s="61"/>
    </row>
    <row r="135" spans="1:26" ht="18" customHeight="1">
      <c r="A135" s="142"/>
      <c r="B135" s="61"/>
      <c r="C135" s="143"/>
      <c r="D135" s="61"/>
      <c r="E135" s="142"/>
      <c r="F135" s="142"/>
      <c r="G135" s="61"/>
      <c r="H135" s="143"/>
      <c r="I135" s="143"/>
      <c r="J135" s="61"/>
      <c r="K135" s="61"/>
      <c r="L135" s="61"/>
      <c r="M135" s="61"/>
      <c r="N135" s="61"/>
      <c r="O135" s="61"/>
      <c r="P135" s="61"/>
      <c r="Q135" s="61"/>
      <c r="R135" s="61"/>
      <c r="S135" s="61"/>
      <c r="T135" s="61"/>
      <c r="U135" s="61"/>
      <c r="V135" s="61"/>
      <c r="W135" s="61"/>
      <c r="X135" s="61"/>
      <c r="Y135" s="61"/>
      <c r="Z135" s="61"/>
    </row>
    <row r="136" spans="1:26" ht="18" customHeight="1">
      <c r="A136" s="142"/>
      <c r="B136" s="61"/>
      <c r="C136" s="143"/>
      <c r="D136" s="61"/>
      <c r="E136" s="142"/>
      <c r="F136" s="142"/>
      <c r="G136" s="61"/>
      <c r="H136" s="143"/>
      <c r="I136" s="143"/>
      <c r="J136" s="61"/>
      <c r="K136" s="61"/>
      <c r="L136" s="61"/>
      <c r="M136" s="61"/>
      <c r="N136" s="61"/>
      <c r="O136" s="61"/>
      <c r="P136" s="61"/>
      <c r="Q136" s="61"/>
      <c r="R136" s="61"/>
      <c r="S136" s="61"/>
      <c r="T136" s="61"/>
      <c r="U136" s="61"/>
      <c r="V136" s="61"/>
      <c r="W136" s="61"/>
      <c r="X136" s="61"/>
      <c r="Y136" s="61"/>
      <c r="Z136" s="61"/>
    </row>
    <row r="137" spans="1:26" ht="18" customHeight="1">
      <c r="A137" s="142"/>
      <c r="B137" s="61"/>
      <c r="C137" s="143"/>
      <c r="D137" s="61"/>
      <c r="E137" s="142"/>
      <c r="F137" s="142"/>
      <c r="G137" s="61"/>
      <c r="H137" s="143"/>
      <c r="I137" s="143"/>
      <c r="J137" s="61"/>
      <c r="K137" s="61"/>
      <c r="L137" s="61"/>
      <c r="M137" s="61"/>
      <c r="N137" s="61"/>
      <c r="O137" s="61"/>
      <c r="P137" s="61"/>
      <c r="Q137" s="61"/>
      <c r="R137" s="61"/>
      <c r="S137" s="61"/>
      <c r="T137" s="61"/>
      <c r="U137" s="61"/>
      <c r="V137" s="61"/>
      <c r="W137" s="61"/>
      <c r="X137" s="61"/>
      <c r="Y137" s="61"/>
      <c r="Z137" s="61"/>
    </row>
    <row r="138" spans="1:26" ht="18" customHeight="1">
      <c r="A138" s="142"/>
      <c r="B138" s="61"/>
      <c r="C138" s="143"/>
      <c r="D138" s="61"/>
      <c r="E138" s="142"/>
      <c r="F138" s="142"/>
      <c r="G138" s="61"/>
      <c r="H138" s="143"/>
      <c r="I138" s="143"/>
      <c r="J138" s="61"/>
      <c r="K138" s="61"/>
      <c r="L138" s="61"/>
      <c r="M138" s="61"/>
      <c r="N138" s="61"/>
      <c r="O138" s="61"/>
      <c r="P138" s="61"/>
      <c r="Q138" s="61"/>
      <c r="R138" s="61"/>
      <c r="S138" s="61"/>
      <c r="T138" s="61"/>
      <c r="U138" s="61"/>
      <c r="V138" s="61"/>
      <c r="W138" s="61"/>
      <c r="X138" s="61"/>
      <c r="Y138" s="61"/>
      <c r="Z138" s="61"/>
    </row>
    <row r="139" spans="1:26" ht="18" customHeight="1">
      <c r="A139" s="142"/>
      <c r="B139" s="61"/>
      <c r="C139" s="143"/>
      <c r="D139" s="61"/>
      <c r="E139" s="142"/>
      <c r="F139" s="142"/>
      <c r="G139" s="61"/>
      <c r="H139" s="143"/>
      <c r="I139" s="143"/>
      <c r="J139" s="61"/>
      <c r="K139" s="61"/>
      <c r="L139" s="61"/>
      <c r="M139" s="61"/>
      <c r="N139" s="61"/>
      <c r="O139" s="61"/>
      <c r="P139" s="61"/>
      <c r="Q139" s="61"/>
      <c r="R139" s="61"/>
      <c r="S139" s="61"/>
      <c r="T139" s="61"/>
      <c r="U139" s="61"/>
      <c r="V139" s="61"/>
      <c r="W139" s="61"/>
      <c r="X139" s="61"/>
      <c r="Y139" s="61"/>
      <c r="Z139" s="61"/>
    </row>
    <row r="140" spans="1:26" ht="18" customHeight="1">
      <c r="A140" s="142"/>
      <c r="B140" s="61"/>
      <c r="C140" s="143"/>
      <c r="D140" s="61"/>
      <c r="E140" s="142"/>
      <c r="F140" s="142"/>
      <c r="G140" s="61"/>
      <c r="H140" s="143"/>
      <c r="I140" s="143"/>
      <c r="J140" s="61"/>
      <c r="K140" s="61"/>
      <c r="L140" s="61"/>
      <c r="M140" s="61"/>
      <c r="N140" s="61"/>
      <c r="O140" s="61"/>
      <c r="P140" s="61"/>
      <c r="Q140" s="61"/>
      <c r="R140" s="61"/>
      <c r="S140" s="61"/>
      <c r="T140" s="61"/>
      <c r="U140" s="61"/>
      <c r="V140" s="61"/>
      <c r="W140" s="61"/>
      <c r="X140" s="61"/>
      <c r="Y140" s="61"/>
      <c r="Z140" s="61"/>
    </row>
    <row r="141" spans="1:26" ht="18" customHeight="1">
      <c r="A141" s="142"/>
      <c r="B141" s="61"/>
      <c r="C141" s="143"/>
      <c r="D141" s="61"/>
      <c r="E141" s="142"/>
      <c r="F141" s="142"/>
      <c r="G141" s="61"/>
      <c r="H141" s="143"/>
      <c r="I141" s="143"/>
      <c r="J141" s="61"/>
      <c r="K141" s="61"/>
      <c r="L141" s="61"/>
      <c r="M141" s="61"/>
      <c r="N141" s="61"/>
      <c r="O141" s="61"/>
      <c r="P141" s="61"/>
      <c r="Q141" s="61"/>
      <c r="R141" s="61"/>
      <c r="S141" s="61"/>
      <c r="T141" s="61"/>
      <c r="U141" s="61"/>
      <c r="V141" s="61"/>
      <c r="W141" s="61"/>
      <c r="X141" s="61"/>
      <c r="Y141" s="61"/>
      <c r="Z141" s="61"/>
    </row>
    <row r="142" spans="1:26" ht="18" customHeight="1">
      <c r="A142" s="142"/>
      <c r="B142" s="61"/>
      <c r="C142" s="143"/>
      <c r="D142" s="61"/>
      <c r="E142" s="142"/>
      <c r="F142" s="142"/>
      <c r="G142" s="61"/>
      <c r="H142" s="143"/>
      <c r="I142" s="143"/>
      <c r="J142" s="61"/>
      <c r="K142" s="61"/>
      <c r="L142" s="61"/>
      <c r="M142" s="61"/>
      <c r="N142" s="61"/>
      <c r="O142" s="61"/>
      <c r="P142" s="61"/>
      <c r="Q142" s="61"/>
      <c r="R142" s="61"/>
      <c r="S142" s="61"/>
      <c r="T142" s="61"/>
      <c r="U142" s="61"/>
      <c r="V142" s="61"/>
      <c r="W142" s="61"/>
      <c r="X142" s="61"/>
      <c r="Y142" s="61"/>
      <c r="Z142" s="61"/>
    </row>
    <row r="143" spans="1:26" ht="18" customHeight="1">
      <c r="A143" s="142"/>
      <c r="B143" s="61"/>
      <c r="C143" s="143"/>
      <c r="D143" s="61"/>
      <c r="E143" s="142"/>
      <c r="F143" s="142"/>
      <c r="G143" s="61"/>
      <c r="H143" s="143"/>
      <c r="I143" s="143"/>
      <c r="J143" s="61"/>
      <c r="K143" s="61"/>
      <c r="L143" s="61"/>
      <c r="M143" s="61"/>
      <c r="N143" s="61"/>
      <c r="O143" s="61"/>
      <c r="P143" s="61"/>
      <c r="Q143" s="61"/>
      <c r="R143" s="61"/>
      <c r="S143" s="61"/>
      <c r="T143" s="61"/>
      <c r="U143" s="61"/>
      <c r="V143" s="61"/>
      <c r="W143" s="61"/>
      <c r="X143" s="61"/>
      <c r="Y143" s="61"/>
      <c r="Z143" s="61"/>
    </row>
    <row r="144" spans="1:26" ht="18" customHeight="1">
      <c r="A144" s="142"/>
      <c r="B144" s="61"/>
      <c r="C144" s="143"/>
      <c r="D144" s="61"/>
      <c r="E144" s="142"/>
      <c r="F144" s="142"/>
      <c r="G144" s="61"/>
      <c r="H144" s="143"/>
      <c r="I144" s="143"/>
      <c r="J144" s="61"/>
      <c r="K144" s="61"/>
      <c r="L144" s="61"/>
      <c r="M144" s="61"/>
      <c r="N144" s="61"/>
      <c r="O144" s="61"/>
      <c r="P144" s="61"/>
      <c r="Q144" s="61"/>
      <c r="R144" s="61"/>
      <c r="S144" s="61"/>
      <c r="T144" s="61"/>
      <c r="U144" s="61"/>
      <c r="V144" s="61"/>
      <c r="W144" s="61"/>
      <c r="X144" s="61"/>
      <c r="Y144" s="61"/>
      <c r="Z144" s="61"/>
    </row>
    <row r="145" spans="1:26" ht="18" customHeight="1">
      <c r="A145" s="142"/>
      <c r="B145" s="61"/>
      <c r="C145" s="143"/>
      <c r="D145" s="61"/>
      <c r="E145" s="142"/>
      <c r="F145" s="142"/>
      <c r="G145" s="61"/>
      <c r="H145" s="143"/>
      <c r="I145" s="143"/>
      <c r="J145" s="61"/>
      <c r="K145" s="61"/>
      <c r="L145" s="61"/>
      <c r="M145" s="61"/>
      <c r="N145" s="61"/>
      <c r="O145" s="61"/>
      <c r="P145" s="61"/>
      <c r="Q145" s="61"/>
      <c r="R145" s="61"/>
      <c r="S145" s="61"/>
      <c r="T145" s="61"/>
      <c r="U145" s="61"/>
      <c r="V145" s="61"/>
      <c r="W145" s="61"/>
      <c r="X145" s="61"/>
      <c r="Y145" s="61"/>
      <c r="Z145" s="61"/>
    </row>
    <row r="146" spans="1:26" ht="18" customHeight="1">
      <c r="A146" s="142"/>
      <c r="B146" s="61"/>
      <c r="C146" s="143"/>
      <c r="D146" s="61"/>
      <c r="E146" s="142"/>
      <c r="F146" s="142"/>
      <c r="G146" s="61"/>
      <c r="H146" s="143"/>
      <c r="I146" s="143"/>
      <c r="J146" s="61"/>
      <c r="K146" s="61"/>
      <c r="L146" s="61"/>
      <c r="M146" s="61"/>
      <c r="N146" s="61"/>
      <c r="O146" s="61"/>
      <c r="P146" s="61"/>
      <c r="Q146" s="61"/>
      <c r="R146" s="61"/>
      <c r="S146" s="61"/>
      <c r="T146" s="61"/>
      <c r="U146" s="61"/>
      <c r="V146" s="61"/>
      <c r="W146" s="61"/>
      <c r="X146" s="61"/>
      <c r="Y146" s="61"/>
      <c r="Z146" s="61"/>
    </row>
    <row r="147" spans="1:26" ht="18" customHeight="1">
      <c r="A147" s="142"/>
      <c r="B147" s="61"/>
      <c r="C147" s="143"/>
      <c r="D147" s="61"/>
      <c r="E147" s="142"/>
      <c r="F147" s="142"/>
      <c r="G147" s="61"/>
      <c r="H147" s="143"/>
      <c r="I147" s="143"/>
      <c r="J147" s="61"/>
      <c r="K147" s="61"/>
      <c r="L147" s="61"/>
      <c r="M147" s="61"/>
      <c r="N147" s="61"/>
      <c r="O147" s="61"/>
      <c r="P147" s="61"/>
      <c r="Q147" s="61"/>
      <c r="R147" s="61"/>
      <c r="S147" s="61"/>
      <c r="T147" s="61"/>
      <c r="U147" s="61"/>
      <c r="V147" s="61"/>
      <c r="W147" s="61"/>
      <c r="X147" s="61"/>
      <c r="Y147" s="61"/>
      <c r="Z147" s="61"/>
    </row>
    <row r="148" spans="1:26" ht="18" customHeight="1">
      <c r="A148" s="142"/>
      <c r="B148" s="61"/>
      <c r="C148" s="143"/>
      <c r="D148" s="61"/>
      <c r="E148" s="142"/>
      <c r="F148" s="142"/>
      <c r="G148" s="61"/>
      <c r="H148" s="143"/>
      <c r="I148" s="143"/>
      <c r="J148" s="61"/>
      <c r="K148" s="61"/>
      <c r="L148" s="61"/>
      <c r="M148" s="61"/>
      <c r="N148" s="61"/>
      <c r="O148" s="61"/>
      <c r="P148" s="61"/>
      <c r="Q148" s="61"/>
      <c r="R148" s="61"/>
      <c r="S148" s="61"/>
      <c r="T148" s="61"/>
      <c r="U148" s="61"/>
      <c r="V148" s="61"/>
      <c r="W148" s="61"/>
      <c r="X148" s="61"/>
      <c r="Y148" s="61"/>
      <c r="Z148" s="61"/>
    </row>
    <row r="149" spans="1:26" ht="18" customHeight="1">
      <c r="A149" s="142"/>
      <c r="B149" s="61"/>
      <c r="C149" s="143"/>
      <c r="D149" s="61"/>
      <c r="E149" s="142"/>
      <c r="F149" s="142"/>
      <c r="G149" s="61"/>
      <c r="H149" s="143"/>
      <c r="I149" s="143"/>
      <c r="J149" s="61"/>
      <c r="K149" s="61"/>
      <c r="L149" s="61"/>
      <c r="M149" s="61"/>
      <c r="N149" s="61"/>
      <c r="O149" s="61"/>
      <c r="P149" s="61"/>
      <c r="Q149" s="61"/>
      <c r="R149" s="61"/>
      <c r="S149" s="61"/>
      <c r="T149" s="61"/>
      <c r="U149" s="61"/>
      <c r="V149" s="61"/>
      <c r="W149" s="61"/>
      <c r="X149" s="61"/>
      <c r="Y149" s="61"/>
      <c r="Z149" s="61"/>
    </row>
    <row r="150" spans="1:26" ht="18" customHeight="1">
      <c r="A150" s="142"/>
      <c r="B150" s="61"/>
      <c r="C150" s="143"/>
      <c r="D150" s="61"/>
      <c r="E150" s="142"/>
      <c r="F150" s="142"/>
      <c r="G150" s="61"/>
      <c r="H150" s="143"/>
      <c r="I150" s="143"/>
      <c r="J150" s="61"/>
      <c r="K150" s="61"/>
      <c r="L150" s="61"/>
      <c r="M150" s="61"/>
      <c r="N150" s="61"/>
      <c r="O150" s="61"/>
      <c r="P150" s="61"/>
      <c r="Q150" s="61"/>
      <c r="R150" s="61"/>
      <c r="S150" s="61"/>
      <c r="T150" s="61"/>
      <c r="U150" s="61"/>
      <c r="V150" s="61"/>
      <c r="W150" s="61"/>
      <c r="X150" s="61"/>
      <c r="Y150" s="61"/>
      <c r="Z150" s="61"/>
    </row>
    <row r="151" spans="1:26" ht="18" customHeight="1">
      <c r="A151" s="142"/>
      <c r="B151" s="61"/>
      <c r="C151" s="143"/>
      <c r="D151" s="61"/>
      <c r="E151" s="142"/>
      <c r="F151" s="142"/>
      <c r="G151" s="61"/>
      <c r="H151" s="143"/>
      <c r="I151" s="143"/>
      <c r="J151" s="61"/>
      <c r="K151" s="61"/>
      <c r="L151" s="61"/>
      <c r="M151" s="61"/>
      <c r="N151" s="61"/>
      <c r="O151" s="61"/>
      <c r="P151" s="61"/>
      <c r="Q151" s="61"/>
      <c r="R151" s="61"/>
      <c r="S151" s="61"/>
      <c r="T151" s="61"/>
      <c r="U151" s="61"/>
      <c r="V151" s="61"/>
      <c r="W151" s="61"/>
      <c r="X151" s="61"/>
      <c r="Y151" s="61"/>
      <c r="Z151" s="61"/>
    </row>
    <row r="152" spans="1:26" ht="18" customHeight="1">
      <c r="A152" s="142"/>
      <c r="B152" s="61"/>
      <c r="C152" s="143"/>
      <c r="D152" s="61"/>
      <c r="E152" s="142"/>
      <c r="F152" s="142"/>
      <c r="G152" s="61"/>
      <c r="H152" s="143"/>
      <c r="I152" s="143"/>
      <c r="J152" s="61"/>
      <c r="K152" s="61"/>
      <c r="L152" s="61"/>
      <c r="M152" s="61"/>
      <c r="N152" s="61"/>
      <c r="O152" s="61"/>
      <c r="P152" s="61"/>
      <c r="Q152" s="61"/>
      <c r="R152" s="61"/>
      <c r="S152" s="61"/>
      <c r="T152" s="61"/>
      <c r="U152" s="61"/>
      <c r="V152" s="61"/>
      <c r="W152" s="61"/>
      <c r="X152" s="61"/>
      <c r="Y152" s="61"/>
      <c r="Z152" s="61"/>
    </row>
    <row r="153" spans="1:26" ht="18" customHeight="1">
      <c r="A153" s="142"/>
      <c r="B153" s="61"/>
      <c r="C153" s="143"/>
      <c r="D153" s="61"/>
      <c r="E153" s="142"/>
      <c r="F153" s="142"/>
      <c r="G153" s="61"/>
      <c r="H153" s="143"/>
      <c r="I153" s="143"/>
      <c r="J153" s="61"/>
      <c r="K153" s="61"/>
      <c r="L153" s="61"/>
      <c r="M153" s="61"/>
      <c r="N153" s="61"/>
      <c r="O153" s="61"/>
      <c r="P153" s="61"/>
      <c r="Q153" s="61"/>
      <c r="R153" s="61"/>
      <c r="S153" s="61"/>
      <c r="T153" s="61"/>
      <c r="U153" s="61"/>
      <c r="V153" s="61"/>
      <c r="W153" s="61"/>
      <c r="X153" s="61"/>
      <c r="Y153" s="61"/>
      <c r="Z153" s="61"/>
    </row>
    <row r="154" spans="1:26" ht="18" customHeight="1">
      <c r="A154" s="142"/>
      <c r="B154" s="61"/>
      <c r="C154" s="143"/>
      <c r="D154" s="61"/>
      <c r="E154" s="142"/>
      <c r="F154" s="142"/>
      <c r="G154" s="61"/>
      <c r="H154" s="143"/>
      <c r="I154" s="143"/>
      <c r="J154" s="61"/>
      <c r="K154" s="61"/>
      <c r="L154" s="61"/>
      <c r="M154" s="61"/>
      <c r="N154" s="61"/>
      <c r="O154" s="61"/>
      <c r="P154" s="61"/>
      <c r="Q154" s="61"/>
      <c r="R154" s="61"/>
      <c r="S154" s="61"/>
      <c r="T154" s="61"/>
      <c r="U154" s="61"/>
      <c r="V154" s="61"/>
      <c r="W154" s="61"/>
      <c r="X154" s="61"/>
      <c r="Y154" s="61"/>
      <c r="Z154" s="61"/>
    </row>
    <row r="155" spans="1:26" ht="18" customHeight="1">
      <c r="A155" s="142"/>
      <c r="B155" s="61"/>
      <c r="C155" s="143"/>
      <c r="D155" s="61"/>
      <c r="E155" s="142"/>
      <c r="F155" s="142"/>
      <c r="G155" s="61"/>
      <c r="H155" s="143"/>
      <c r="I155" s="143"/>
      <c r="J155" s="61"/>
      <c r="K155" s="61"/>
      <c r="L155" s="61"/>
      <c r="M155" s="61"/>
      <c r="N155" s="61"/>
      <c r="O155" s="61"/>
      <c r="P155" s="61"/>
      <c r="Q155" s="61"/>
      <c r="R155" s="61"/>
      <c r="S155" s="61"/>
      <c r="T155" s="61"/>
      <c r="U155" s="61"/>
      <c r="V155" s="61"/>
      <c r="W155" s="61"/>
      <c r="X155" s="61"/>
      <c r="Y155" s="61"/>
      <c r="Z155" s="61"/>
    </row>
    <row r="156" spans="1:26" ht="18" customHeight="1">
      <c r="A156" s="142"/>
      <c r="B156" s="61"/>
      <c r="C156" s="143"/>
      <c r="D156" s="61"/>
      <c r="E156" s="142"/>
      <c r="F156" s="142"/>
      <c r="G156" s="61"/>
      <c r="H156" s="143"/>
      <c r="I156" s="143"/>
      <c r="J156" s="61"/>
      <c r="K156" s="61"/>
      <c r="L156" s="61"/>
      <c r="M156" s="61"/>
      <c r="N156" s="61"/>
      <c r="O156" s="61"/>
      <c r="P156" s="61"/>
      <c r="Q156" s="61"/>
      <c r="R156" s="61"/>
      <c r="S156" s="61"/>
      <c r="T156" s="61"/>
      <c r="U156" s="61"/>
      <c r="V156" s="61"/>
      <c r="W156" s="61"/>
      <c r="X156" s="61"/>
      <c r="Y156" s="61"/>
      <c r="Z156" s="61"/>
    </row>
    <row r="157" spans="1:26" ht="18" customHeight="1">
      <c r="A157" s="142"/>
      <c r="B157" s="61"/>
      <c r="C157" s="143"/>
      <c r="D157" s="61"/>
      <c r="E157" s="142"/>
      <c r="F157" s="142"/>
      <c r="G157" s="61"/>
      <c r="H157" s="143"/>
      <c r="I157" s="143"/>
      <c r="J157" s="61"/>
      <c r="K157" s="61"/>
      <c r="L157" s="61"/>
      <c r="M157" s="61"/>
      <c r="N157" s="61"/>
      <c r="O157" s="61"/>
      <c r="P157" s="61"/>
      <c r="Q157" s="61"/>
      <c r="R157" s="61"/>
      <c r="S157" s="61"/>
      <c r="T157" s="61"/>
      <c r="U157" s="61"/>
      <c r="V157" s="61"/>
      <c r="W157" s="61"/>
      <c r="X157" s="61"/>
      <c r="Y157" s="61"/>
      <c r="Z157" s="61"/>
    </row>
    <row r="158" spans="1:26" ht="18" customHeight="1">
      <c r="A158" s="142"/>
      <c r="B158" s="61"/>
      <c r="C158" s="143"/>
      <c r="D158" s="61"/>
      <c r="E158" s="142"/>
      <c r="F158" s="142"/>
      <c r="G158" s="61"/>
      <c r="H158" s="143"/>
      <c r="I158" s="143"/>
      <c r="J158" s="61"/>
      <c r="K158" s="61"/>
      <c r="L158" s="61"/>
      <c r="M158" s="61"/>
      <c r="N158" s="61"/>
      <c r="O158" s="61"/>
      <c r="P158" s="61"/>
      <c r="Q158" s="61"/>
      <c r="R158" s="61"/>
      <c r="S158" s="61"/>
      <c r="T158" s="61"/>
      <c r="U158" s="61"/>
      <c r="V158" s="61"/>
      <c r="W158" s="61"/>
      <c r="X158" s="61"/>
      <c r="Y158" s="61"/>
      <c r="Z158" s="61"/>
    </row>
    <row r="159" spans="1:26" ht="18" customHeight="1">
      <c r="A159" s="142"/>
      <c r="B159" s="61"/>
      <c r="C159" s="143"/>
      <c r="D159" s="61"/>
      <c r="E159" s="142"/>
      <c r="F159" s="142"/>
      <c r="G159" s="61"/>
      <c r="H159" s="143"/>
      <c r="I159" s="143"/>
      <c r="J159" s="61"/>
      <c r="K159" s="61"/>
      <c r="L159" s="61"/>
      <c r="M159" s="61"/>
      <c r="N159" s="61"/>
      <c r="O159" s="61"/>
      <c r="P159" s="61"/>
      <c r="Q159" s="61"/>
      <c r="R159" s="61"/>
      <c r="S159" s="61"/>
      <c r="T159" s="61"/>
      <c r="U159" s="61"/>
      <c r="V159" s="61"/>
      <c r="W159" s="61"/>
      <c r="X159" s="61"/>
      <c r="Y159" s="61"/>
      <c r="Z159" s="61"/>
    </row>
    <row r="160" spans="1:26" ht="18" customHeight="1">
      <c r="A160" s="142"/>
      <c r="B160" s="61"/>
      <c r="C160" s="143"/>
      <c r="D160" s="61"/>
      <c r="E160" s="142"/>
      <c r="F160" s="142"/>
      <c r="G160" s="61"/>
      <c r="H160" s="143"/>
      <c r="I160" s="143"/>
      <c r="J160" s="61"/>
      <c r="K160" s="61"/>
      <c r="L160" s="61"/>
      <c r="M160" s="61"/>
      <c r="N160" s="61"/>
      <c r="O160" s="61"/>
      <c r="P160" s="61"/>
      <c r="Q160" s="61"/>
      <c r="R160" s="61"/>
      <c r="S160" s="61"/>
      <c r="T160" s="61"/>
      <c r="U160" s="61"/>
      <c r="V160" s="61"/>
      <c r="W160" s="61"/>
      <c r="X160" s="61"/>
      <c r="Y160" s="61"/>
      <c r="Z160" s="61"/>
    </row>
    <row r="161" spans="1:26" ht="18" customHeight="1">
      <c r="A161" s="142"/>
      <c r="B161" s="61"/>
      <c r="C161" s="143"/>
      <c r="D161" s="61"/>
      <c r="E161" s="142"/>
      <c r="F161" s="142"/>
      <c r="G161" s="61"/>
      <c r="H161" s="143"/>
      <c r="I161" s="143"/>
      <c r="J161" s="61"/>
      <c r="K161" s="61"/>
      <c r="L161" s="61"/>
      <c r="M161" s="61"/>
      <c r="N161" s="61"/>
      <c r="O161" s="61"/>
      <c r="P161" s="61"/>
      <c r="Q161" s="61"/>
      <c r="R161" s="61"/>
      <c r="S161" s="61"/>
      <c r="T161" s="61"/>
      <c r="U161" s="61"/>
      <c r="V161" s="61"/>
      <c r="W161" s="61"/>
      <c r="X161" s="61"/>
      <c r="Y161" s="61"/>
      <c r="Z161" s="61"/>
    </row>
    <row r="162" spans="1:26" ht="18" customHeight="1">
      <c r="A162" s="142"/>
      <c r="B162" s="61"/>
      <c r="C162" s="143"/>
      <c r="D162" s="61"/>
      <c r="E162" s="142"/>
      <c r="F162" s="142"/>
      <c r="G162" s="61"/>
      <c r="H162" s="143"/>
      <c r="I162" s="143"/>
      <c r="J162" s="61"/>
      <c r="K162" s="61"/>
      <c r="L162" s="61"/>
      <c r="M162" s="61"/>
      <c r="N162" s="61"/>
      <c r="O162" s="61"/>
      <c r="P162" s="61"/>
      <c r="Q162" s="61"/>
      <c r="R162" s="61"/>
      <c r="S162" s="61"/>
      <c r="T162" s="61"/>
      <c r="U162" s="61"/>
      <c r="V162" s="61"/>
      <c r="W162" s="61"/>
      <c r="X162" s="61"/>
      <c r="Y162" s="61"/>
      <c r="Z162" s="61"/>
    </row>
    <row r="163" spans="1:26" ht="18" customHeight="1">
      <c r="A163" s="142"/>
      <c r="B163" s="61"/>
      <c r="C163" s="143"/>
      <c r="D163" s="61"/>
      <c r="E163" s="142"/>
      <c r="F163" s="142"/>
      <c r="G163" s="61"/>
      <c r="H163" s="143"/>
      <c r="I163" s="143"/>
      <c r="J163" s="61"/>
      <c r="K163" s="61"/>
      <c r="L163" s="61"/>
      <c r="M163" s="61"/>
      <c r="N163" s="61"/>
      <c r="O163" s="61"/>
      <c r="P163" s="61"/>
      <c r="Q163" s="61"/>
      <c r="R163" s="61"/>
      <c r="S163" s="61"/>
      <c r="T163" s="61"/>
      <c r="U163" s="61"/>
      <c r="V163" s="61"/>
      <c r="W163" s="61"/>
      <c r="X163" s="61"/>
      <c r="Y163" s="61"/>
      <c r="Z163" s="61"/>
    </row>
    <row r="164" spans="1:26" ht="18" customHeight="1">
      <c r="A164" s="142"/>
      <c r="B164" s="61"/>
      <c r="C164" s="143"/>
      <c r="D164" s="61"/>
      <c r="E164" s="142"/>
      <c r="F164" s="142"/>
      <c r="G164" s="61"/>
      <c r="H164" s="143"/>
      <c r="I164" s="143"/>
      <c r="J164" s="61"/>
      <c r="K164" s="61"/>
      <c r="L164" s="61"/>
      <c r="M164" s="61"/>
      <c r="N164" s="61"/>
      <c r="O164" s="61"/>
      <c r="P164" s="61"/>
      <c r="Q164" s="61"/>
      <c r="R164" s="61"/>
      <c r="S164" s="61"/>
      <c r="T164" s="61"/>
      <c r="U164" s="61"/>
      <c r="V164" s="61"/>
      <c r="W164" s="61"/>
      <c r="X164" s="61"/>
      <c r="Y164" s="61"/>
      <c r="Z164" s="61"/>
    </row>
    <row r="165" spans="1:26" ht="18" customHeight="1">
      <c r="A165" s="142"/>
      <c r="B165" s="61"/>
      <c r="C165" s="143"/>
      <c r="D165" s="61"/>
      <c r="E165" s="142"/>
      <c r="F165" s="142"/>
      <c r="G165" s="61"/>
      <c r="H165" s="143"/>
      <c r="I165" s="143"/>
      <c r="J165" s="61"/>
      <c r="K165" s="61"/>
      <c r="L165" s="61"/>
      <c r="M165" s="61"/>
      <c r="N165" s="61"/>
      <c r="O165" s="61"/>
      <c r="P165" s="61"/>
      <c r="Q165" s="61"/>
      <c r="R165" s="61"/>
      <c r="S165" s="61"/>
      <c r="T165" s="61"/>
      <c r="U165" s="61"/>
      <c r="V165" s="61"/>
      <c r="W165" s="61"/>
      <c r="X165" s="61"/>
      <c r="Y165" s="61"/>
      <c r="Z165" s="61"/>
    </row>
    <row r="166" spans="1:26" ht="18" customHeight="1">
      <c r="A166" s="142"/>
      <c r="B166" s="61"/>
      <c r="C166" s="143"/>
      <c r="D166" s="61"/>
      <c r="E166" s="142"/>
      <c r="F166" s="142"/>
      <c r="G166" s="61"/>
      <c r="H166" s="143"/>
      <c r="I166" s="143"/>
      <c r="J166" s="61"/>
      <c r="K166" s="61"/>
      <c r="L166" s="61"/>
      <c r="M166" s="61"/>
      <c r="N166" s="61"/>
      <c r="O166" s="61"/>
      <c r="P166" s="61"/>
      <c r="Q166" s="61"/>
      <c r="R166" s="61"/>
      <c r="S166" s="61"/>
      <c r="T166" s="61"/>
      <c r="U166" s="61"/>
      <c r="V166" s="61"/>
      <c r="W166" s="61"/>
      <c r="X166" s="61"/>
      <c r="Y166" s="61"/>
      <c r="Z166" s="61"/>
    </row>
    <row r="167" spans="1:26" ht="18" customHeight="1">
      <c r="A167" s="142"/>
      <c r="B167" s="61"/>
      <c r="C167" s="143"/>
      <c r="D167" s="61"/>
      <c r="E167" s="142"/>
      <c r="F167" s="142"/>
      <c r="G167" s="61"/>
      <c r="H167" s="143"/>
      <c r="I167" s="143"/>
      <c r="J167" s="61"/>
      <c r="K167" s="61"/>
      <c r="L167" s="61"/>
      <c r="M167" s="61"/>
      <c r="N167" s="61"/>
      <c r="O167" s="61"/>
      <c r="P167" s="61"/>
      <c r="Q167" s="61"/>
      <c r="R167" s="61"/>
      <c r="S167" s="61"/>
      <c r="T167" s="61"/>
      <c r="U167" s="61"/>
      <c r="V167" s="61"/>
      <c r="W167" s="61"/>
      <c r="X167" s="61"/>
      <c r="Y167" s="61"/>
      <c r="Z167" s="61"/>
    </row>
    <row r="168" spans="1:26" ht="18" customHeight="1">
      <c r="A168" s="142"/>
      <c r="B168" s="61"/>
      <c r="C168" s="143"/>
      <c r="D168" s="61"/>
      <c r="E168" s="142"/>
      <c r="F168" s="142"/>
      <c r="G168" s="61"/>
      <c r="H168" s="143"/>
      <c r="I168" s="143"/>
      <c r="J168" s="61"/>
      <c r="K168" s="61"/>
      <c r="L168" s="61"/>
      <c r="M168" s="61"/>
      <c r="N168" s="61"/>
      <c r="O168" s="61"/>
      <c r="P168" s="61"/>
      <c r="Q168" s="61"/>
      <c r="R168" s="61"/>
      <c r="S168" s="61"/>
      <c r="T168" s="61"/>
      <c r="U168" s="61"/>
      <c r="V168" s="61"/>
      <c r="W168" s="61"/>
      <c r="X168" s="61"/>
      <c r="Y168" s="61"/>
      <c r="Z168" s="61"/>
    </row>
    <row r="169" spans="1:26" ht="18" customHeight="1">
      <c r="A169" s="142"/>
      <c r="B169" s="61"/>
      <c r="C169" s="143"/>
      <c r="D169" s="61"/>
      <c r="E169" s="142"/>
      <c r="F169" s="142"/>
      <c r="G169" s="61"/>
      <c r="H169" s="143"/>
      <c r="I169" s="143"/>
      <c r="J169" s="61"/>
      <c r="K169" s="61"/>
      <c r="L169" s="61"/>
      <c r="M169" s="61"/>
      <c r="N169" s="61"/>
      <c r="O169" s="61"/>
      <c r="P169" s="61"/>
      <c r="Q169" s="61"/>
      <c r="R169" s="61"/>
      <c r="S169" s="61"/>
      <c r="T169" s="61"/>
      <c r="U169" s="61"/>
      <c r="V169" s="61"/>
      <c r="W169" s="61"/>
      <c r="X169" s="61"/>
      <c r="Y169" s="61"/>
      <c r="Z169" s="61"/>
    </row>
    <row r="170" spans="1:26" ht="18" customHeight="1">
      <c r="A170" s="142"/>
      <c r="B170" s="61"/>
      <c r="C170" s="143"/>
      <c r="D170" s="61"/>
      <c r="E170" s="142"/>
      <c r="F170" s="142"/>
      <c r="G170" s="61"/>
      <c r="H170" s="143"/>
      <c r="I170" s="143"/>
      <c r="J170" s="61"/>
      <c r="K170" s="61"/>
      <c r="L170" s="61"/>
      <c r="M170" s="61"/>
      <c r="N170" s="61"/>
      <c r="O170" s="61"/>
      <c r="P170" s="61"/>
      <c r="Q170" s="61"/>
      <c r="R170" s="61"/>
      <c r="S170" s="61"/>
      <c r="T170" s="61"/>
      <c r="U170" s="61"/>
      <c r="V170" s="61"/>
      <c r="W170" s="61"/>
      <c r="X170" s="61"/>
      <c r="Y170" s="61"/>
      <c r="Z170" s="61"/>
    </row>
    <row r="171" spans="1:26" ht="18" customHeight="1">
      <c r="A171" s="142"/>
      <c r="B171" s="61"/>
      <c r="C171" s="143"/>
      <c r="D171" s="61"/>
      <c r="E171" s="142"/>
      <c r="F171" s="142"/>
      <c r="G171" s="61"/>
      <c r="H171" s="143"/>
      <c r="I171" s="143"/>
      <c r="J171" s="61"/>
      <c r="K171" s="61"/>
      <c r="L171" s="61"/>
      <c r="M171" s="61"/>
      <c r="N171" s="61"/>
      <c r="O171" s="61"/>
      <c r="P171" s="61"/>
      <c r="Q171" s="61"/>
      <c r="R171" s="61"/>
      <c r="S171" s="61"/>
      <c r="T171" s="61"/>
      <c r="U171" s="61"/>
      <c r="V171" s="61"/>
      <c r="W171" s="61"/>
      <c r="X171" s="61"/>
      <c r="Y171" s="61"/>
      <c r="Z171" s="61"/>
    </row>
    <row r="172" spans="1:26" ht="18" customHeight="1">
      <c r="A172" s="142"/>
      <c r="B172" s="61"/>
      <c r="C172" s="143"/>
      <c r="D172" s="61"/>
      <c r="E172" s="142"/>
      <c r="F172" s="142"/>
      <c r="G172" s="61"/>
      <c r="H172" s="143"/>
      <c r="I172" s="143"/>
      <c r="J172" s="61"/>
      <c r="K172" s="61"/>
      <c r="L172" s="61"/>
      <c r="M172" s="61"/>
      <c r="N172" s="61"/>
      <c r="O172" s="61"/>
      <c r="P172" s="61"/>
      <c r="Q172" s="61"/>
      <c r="R172" s="61"/>
      <c r="S172" s="61"/>
      <c r="T172" s="61"/>
      <c r="U172" s="61"/>
      <c r="V172" s="61"/>
      <c r="W172" s="61"/>
      <c r="X172" s="61"/>
      <c r="Y172" s="61"/>
      <c r="Z172" s="61"/>
    </row>
    <row r="173" spans="1:26" ht="18" customHeight="1">
      <c r="A173" s="142"/>
      <c r="B173" s="61"/>
      <c r="C173" s="143"/>
      <c r="D173" s="61"/>
      <c r="E173" s="142"/>
      <c r="F173" s="142"/>
      <c r="G173" s="61"/>
      <c r="H173" s="143"/>
      <c r="I173" s="143"/>
      <c r="J173" s="61"/>
      <c r="K173" s="61"/>
      <c r="L173" s="61"/>
      <c r="M173" s="61"/>
      <c r="N173" s="61"/>
      <c r="O173" s="61"/>
      <c r="P173" s="61"/>
      <c r="Q173" s="61"/>
      <c r="R173" s="61"/>
      <c r="S173" s="61"/>
      <c r="T173" s="61"/>
      <c r="U173" s="61"/>
      <c r="V173" s="61"/>
      <c r="W173" s="61"/>
      <c r="X173" s="61"/>
      <c r="Y173" s="61"/>
      <c r="Z173" s="61"/>
    </row>
    <row r="174" spans="1:26" ht="18" customHeight="1">
      <c r="A174" s="142"/>
      <c r="B174" s="61"/>
      <c r="C174" s="143"/>
      <c r="D174" s="61"/>
      <c r="E174" s="142"/>
      <c r="F174" s="142"/>
      <c r="G174" s="61"/>
      <c r="H174" s="143"/>
      <c r="I174" s="143"/>
      <c r="J174" s="61"/>
      <c r="K174" s="61"/>
      <c r="L174" s="61"/>
      <c r="M174" s="61"/>
      <c r="N174" s="61"/>
      <c r="O174" s="61"/>
      <c r="P174" s="61"/>
      <c r="Q174" s="61"/>
      <c r="R174" s="61"/>
      <c r="S174" s="61"/>
      <c r="T174" s="61"/>
      <c r="U174" s="61"/>
      <c r="V174" s="61"/>
      <c r="W174" s="61"/>
      <c r="X174" s="61"/>
      <c r="Y174" s="61"/>
      <c r="Z174" s="61"/>
    </row>
    <row r="175" spans="1:26" ht="18" customHeight="1">
      <c r="A175" s="142"/>
      <c r="B175" s="61"/>
      <c r="C175" s="143"/>
      <c r="D175" s="61"/>
      <c r="E175" s="142"/>
      <c r="F175" s="142"/>
      <c r="G175" s="61"/>
      <c r="H175" s="143"/>
      <c r="I175" s="143"/>
      <c r="J175" s="61"/>
      <c r="K175" s="61"/>
      <c r="L175" s="61"/>
      <c r="M175" s="61"/>
      <c r="N175" s="61"/>
      <c r="O175" s="61"/>
      <c r="P175" s="61"/>
      <c r="Q175" s="61"/>
      <c r="R175" s="61"/>
      <c r="S175" s="61"/>
      <c r="T175" s="61"/>
      <c r="U175" s="61"/>
      <c r="V175" s="61"/>
      <c r="W175" s="61"/>
      <c r="X175" s="61"/>
      <c r="Y175" s="61"/>
      <c r="Z175" s="61"/>
    </row>
    <row r="176" spans="1:26" ht="18" customHeight="1">
      <c r="A176" s="142"/>
      <c r="B176" s="61"/>
      <c r="C176" s="143"/>
      <c r="D176" s="61"/>
      <c r="E176" s="142"/>
      <c r="F176" s="142"/>
      <c r="G176" s="61"/>
      <c r="H176" s="143"/>
      <c r="I176" s="143"/>
      <c r="J176" s="61"/>
      <c r="K176" s="61"/>
      <c r="L176" s="61"/>
      <c r="M176" s="61"/>
      <c r="N176" s="61"/>
      <c r="O176" s="61"/>
      <c r="P176" s="61"/>
      <c r="Q176" s="61"/>
      <c r="R176" s="61"/>
      <c r="S176" s="61"/>
      <c r="T176" s="61"/>
      <c r="U176" s="61"/>
      <c r="V176" s="61"/>
      <c r="W176" s="61"/>
      <c r="X176" s="61"/>
      <c r="Y176" s="61"/>
      <c r="Z176" s="61"/>
    </row>
    <row r="177" spans="1:26" ht="18" customHeight="1">
      <c r="A177" s="142"/>
      <c r="B177" s="61"/>
      <c r="C177" s="143"/>
      <c r="D177" s="61"/>
      <c r="E177" s="142"/>
      <c r="F177" s="142"/>
      <c r="G177" s="61"/>
      <c r="H177" s="143"/>
      <c r="I177" s="143"/>
      <c r="J177" s="61"/>
      <c r="K177" s="61"/>
      <c r="L177" s="61"/>
      <c r="M177" s="61"/>
      <c r="N177" s="61"/>
      <c r="O177" s="61"/>
      <c r="P177" s="61"/>
      <c r="Q177" s="61"/>
      <c r="R177" s="61"/>
      <c r="S177" s="61"/>
      <c r="T177" s="61"/>
      <c r="U177" s="61"/>
      <c r="V177" s="61"/>
      <c r="W177" s="61"/>
      <c r="X177" s="61"/>
      <c r="Y177" s="61"/>
      <c r="Z177" s="61"/>
    </row>
    <row r="178" spans="1:26" ht="18" customHeight="1">
      <c r="A178" s="142"/>
      <c r="B178" s="61"/>
      <c r="C178" s="143"/>
      <c r="D178" s="61"/>
      <c r="E178" s="142"/>
      <c r="F178" s="142"/>
      <c r="G178" s="61"/>
      <c r="H178" s="143"/>
      <c r="I178" s="143"/>
      <c r="J178" s="61"/>
      <c r="K178" s="61"/>
      <c r="L178" s="61"/>
      <c r="M178" s="61"/>
      <c r="N178" s="61"/>
      <c r="O178" s="61"/>
      <c r="P178" s="61"/>
      <c r="Q178" s="61"/>
      <c r="R178" s="61"/>
      <c r="S178" s="61"/>
      <c r="T178" s="61"/>
      <c r="U178" s="61"/>
      <c r="V178" s="61"/>
      <c r="W178" s="61"/>
      <c r="X178" s="61"/>
      <c r="Y178" s="61"/>
      <c r="Z178" s="61"/>
    </row>
    <row r="179" spans="1:26" ht="18" customHeight="1">
      <c r="A179" s="142"/>
      <c r="B179" s="61"/>
      <c r="C179" s="143"/>
      <c r="D179" s="61"/>
      <c r="E179" s="142"/>
      <c r="F179" s="142"/>
      <c r="G179" s="61"/>
      <c r="H179" s="143"/>
      <c r="I179" s="143"/>
      <c r="J179" s="61"/>
      <c r="K179" s="61"/>
      <c r="L179" s="61"/>
      <c r="M179" s="61"/>
      <c r="N179" s="61"/>
      <c r="O179" s="61"/>
      <c r="P179" s="61"/>
      <c r="Q179" s="61"/>
      <c r="R179" s="61"/>
      <c r="S179" s="61"/>
      <c r="T179" s="61"/>
      <c r="U179" s="61"/>
      <c r="V179" s="61"/>
      <c r="W179" s="61"/>
      <c r="X179" s="61"/>
      <c r="Y179" s="61"/>
      <c r="Z179" s="61"/>
    </row>
    <row r="180" spans="1:26" ht="18" customHeight="1">
      <c r="A180" s="142"/>
      <c r="B180" s="61"/>
      <c r="C180" s="143"/>
      <c r="D180" s="61"/>
      <c r="E180" s="142"/>
      <c r="F180" s="142"/>
      <c r="G180" s="61"/>
      <c r="H180" s="143"/>
      <c r="I180" s="143"/>
      <c r="J180" s="61"/>
      <c r="K180" s="61"/>
      <c r="L180" s="61"/>
      <c r="M180" s="61"/>
      <c r="N180" s="61"/>
      <c r="O180" s="61"/>
      <c r="P180" s="61"/>
      <c r="Q180" s="61"/>
      <c r="R180" s="61"/>
      <c r="S180" s="61"/>
      <c r="T180" s="61"/>
      <c r="U180" s="61"/>
      <c r="V180" s="61"/>
      <c r="W180" s="61"/>
      <c r="X180" s="61"/>
      <c r="Y180" s="61"/>
      <c r="Z180" s="61"/>
    </row>
    <row r="181" spans="1:26" ht="18" customHeight="1">
      <c r="A181" s="142"/>
      <c r="B181" s="61"/>
      <c r="C181" s="143"/>
      <c r="D181" s="61"/>
      <c r="E181" s="142"/>
      <c r="F181" s="142"/>
      <c r="G181" s="61"/>
      <c r="H181" s="143"/>
      <c r="I181" s="143"/>
      <c r="J181" s="61"/>
      <c r="K181" s="61"/>
      <c r="L181" s="61"/>
      <c r="M181" s="61"/>
      <c r="N181" s="61"/>
      <c r="O181" s="61"/>
      <c r="P181" s="61"/>
      <c r="Q181" s="61"/>
      <c r="R181" s="61"/>
      <c r="S181" s="61"/>
      <c r="T181" s="61"/>
      <c r="U181" s="61"/>
      <c r="V181" s="61"/>
      <c r="W181" s="61"/>
      <c r="X181" s="61"/>
      <c r="Y181" s="61"/>
      <c r="Z181" s="61"/>
    </row>
    <row r="182" spans="1:26" ht="18" customHeight="1">
      <c r="A182" s="142"/>
      <c r="B182" s="61"/>
      <c r="C182" s="143"/>
      <c r="D182" s="61"/>
      <c r="E182" s="142"/>
      <c r="F182" s="142"/>
      <c r="G182" s="61"/>
      <c r="H182" s="143"/>
      <c r="I182" s="143"/>
      <c r="J182" s="61"/>
      <c r="K182" s="61"/>
      <c r="L182" s="61"/>
      <c r="M182" s="61"/>
      <c r="N182" s="61"/>
      <c r="O182" s="61"/>
      <c r="P182" s="61"/>
      <c r="Q182" s="61"/>
      <c r="R182" s="61"/>
      <c r="S182" s="61"/>
      <c r="T182" s="61"/>
      <c r="U182" s="61"/>
      <c r="V182" s="61"/>
      <c r="W182" s="61"/>
      <c r="X182" s="61"/>
      <c r="Y182" s="61"/>
      <c r="Z182" s="61"/>
    </row>
    <row r="183" spans="1:26" ht="18" customHeight="1">
      <c r="A183" s="142"/>
      <c r="B183" s="61"/>
      <c r="C183" s="143"/>
      <c r="D183" s="61"/>
      <c r="E183" s="142"/>
      <c r="F183" s="142"/>
      <c r="G183" s="61"/>
      <c r="H183" s="143"/>
      <c r="I183" s="143"/>
      <c r="J183" s="61"/>
      <c r="K183" s="61"/>
      <c r="L183" s="61"/>
      <c r="M183" s="61"/>
      <c r="N183" s="61"/>
      <c r="O183" s="61"/>
      <c r="P183" s="61"/>
      <c r="Q183" s="61"/>
      <c r="R183" s="61"/>
      <c r="S183" s="61"/>
      <c r="T183" s="61"/>
      <c r="U183" s="61"/>
      <c r="V183" s="61"/>
      <c r="W183" s="61"/>
      <c r="X183" s="61"/>
      <c r="Y183" s="61"/>
      <c r="Z183" s="61"/>
    </row>
    <row r="184" spans="1:26" ht="18" customHeight="1">
      <c r="A184" s="142"/>
      <c r="B184" s="61"/>
      <c r="C184" s="143"/>
      <c r="D184" s="61"/>
      <c r="E184" s="142"/>
      <c r="F184" s="142"/>
      <c r="G184" s="61"/>
      <c r="H184" s="143"/>
      <c r="I184" s="143"/>
      <c r="J184" s="61"/>
      <c r="K184" s="61"/>
      <c r="L184" s="61"/>
      <c r="M184" s="61"/>
      <c r="N184" s="61"/>
      <c r="O184" s="61"/>
      <c r="P184" s="61"/>
      <c r="Q184" s="61"/>
      <c r="R184" s="61"/>
      <c r="S184" s="61"/>
      <c r="T184" s="61"/>
      <c r="U184" s="61"/>
      <c r="V184" s="61"/>
      <c r="W184" s="61"/>
      <c r="X184" s="61"/>
      <c r="Y184" s="61"/>
      <c r="Z184" s="61"/>
    </row>
    <row r="185" spans="1:26" ht="18" customHeight="1">
      <c r="A185" s="142"/>
      <c r="B185" s="61"/>
      <c r="C185" s="143"/>
      <c r="D185" s="61"/>
      <c r="E185" s="142"/>
      <c r="F185" s="142"/>
      <c r="G185" s="61"/>
      <c r="H185" s="143"/>
      <c r="I185" s="143"/>
      <c r="J185" s="61"/>
      <c r="K185" s="61"/>
      <c r="L185" s="61"/>
      <c r="M185" s="61"/>
      <c r="N185" s="61"/>
      <c r="O185" s="61"/>
      <c r="P185" s="61"/>
      <c r="Q185" s="61"/>
      <c r="R185" s="61"/>
      <c r="S185" s="61"/>
      <c r="T185" s="61"/>
      <c r="U185" s="61"/>
      <c r="V185" s="61"/>
      <c r="W185" s="61"/>
      <c r="X185" s="61"/>
      <c r="Y185" s="61"/>
      <c r="Z185" s="61"/>
    </row>
    <row r="186" spans="1:26" ht="18" customHeight="1">
      <c r="A186" s="142"/>
      <c r="B186" s="61"/>
      <c r="C186" s="143"/>
      <c r="D186" s="61"/>
      <c r="E186" s="142"/>
      <c r="F186" s="142"/>
      <c r="G186" s="61"/>
      <c r="H186" s="143"/>
      <c r="I186" s="143"/>
      <c r="J186" s="61"/>
      <c r="K186" s="61"/>
      <c r="L186" s="61"/>
      <c r="M186" s="61"/>
      <c r="N186" s="61"/>
      <c r="O186" s="61"/>
      <c r="P186" s="61"/>
      <c r="Q186" s="61"/>
      <c r="R186" s="61"/>
      <c r="S186" s="61"/>
      <c r="T186" s="61"/>
      <c r="U186" s="61"/>
      <c r="V186" s="61"/>
      <c r="W186" s="61"/>
      <c r="X186" s="61"/>
      <c r="Y186" s="61"/>
      <c r="Z186" s="61"/>
    </row>
    <row r="187" spans="1:26" ht="18" customHeight="1">
      <c r="A187" s="142"/>
      <c r="B187" s="61"/>
      <c r="C187" s="143"/>
      <c r="D187" s="61"/>
      <c r="E187" s="142"/>
      <c r="F187" s="142"/>
      <c r="G187" s="61"/>
      <c r="H187" s="143"/>
      <c r="I187" s="143"/>
      <c r="J187" s="61"/>
      <c r="K187" s="61"/>
      <c r="L187" s="61"/>
      <c r="M187" s="61"/>
      <c r="N187" s="61"/>
      <c r="O187" s="61"/>
      <c r="P187" s="61"/>
      <c r="Q187" s="61"/>
      <c r="R187" s="61"/>
      <c r="S187" s="61"/>
      <c r="T187" s="61"/>
      <c r="U187" s="61"/>
      <c r="V187" s="61"/>
      <c r="W187" s="61"/>
      <c r="X187" s="61"/>
      <c r="Y187" s="61"/>
      <c r="Z187" s="61"/>
    </row>
    <row r="188" spans="1:26" ht="18" customHeight="1">
      <c r="A188" s="142"/>
      <c r="B188" s="61"/>
      <c r="C188" s="143"/>
      <c r="D188" s="61"/>
      <c r="E188" s="142"/>
      <c r="F188" s="142"/>
      <c r="G188" s="61"/>
      <c r="H188" s="143"/>
      <c r="I188" s="143"/>
      <c r="J188" s="61"/>
      <c r="K188" s="61"/>
      <c r="L188" s="61"/>
      <c r="M188" s="61"/>
      <c r="N188" s="61"/>
      <c r="O188" s="61"/>
      <c r="P188" s="61"/>
      <c r="Q188" s="61"/>
      <c r="R188" s="61"/>
      <c r="S188" s="61"/>
      <c r="T188" s="61"/>
      <c r="U188" s="61"/>
      <c r="V188" s="61"/>
      <c r="W188" s="61"/>
      <c r="X188" s="61"/>
      <c r="Y188" s="61"/>
      <c r="Z188" s="61"/>
    </row>
    <row r="189" spans="1:26" ht="18" customHeight="1">
      <c r="A189" s="142"/>
      <c r="B189" s="61"/>
      <c r="C189" s="143"/>
      <c r="D189" s="61"/>
      <c r="E189" s="142"/>
      <c r="F189" s="142"/>
      <c r="G189" s="61"/>
      <c r="H189" s="143"/>
      <c r="I189" s="143"/>
      <c r="J189" s="61"/>
      <c r="K189" s="61"/>
      <c r="L189" s="61"/>
      <c r="M189" s="61"/>
      <c r="N189" s="61"/>
      <c r="O189" s="61"/>
      <c r="P189" s="61"/>
      <c r="Q189" s="61"/>
      <c r="R189" s="61"/>
      <c r="S189" s="61"/>
      <c r="T189" s="61"/>
      <c r="U189" s="61"/>
      <c r="V189" s="61"/>
      <c r="W189" s="61"/>
      <c r="X189" s="61"/>
      <c r="Y189" s="61"/>
      <c r="Z189" s="61"/>
    </row>
    <row r="190" spans="1:26" ht="18" customHeight="1">
      <c r="A190" s="142"/>
      <c r="B190" s="61"/>
      <c r="C190" s="143"/>
      <c r="D190" s="61"/>
      <c r="E190" s="142"/>
      <c r="F190" s="142"/>
      <c r="G190" s="61"/>
      <c r="H190" s="143"/>
      <c r="I190" s="143"/>
      <c r="J190" s="61"/>
      <c r="K190" s="61"/>
      <c r="L190" s="61"/>
      <c r="M190" s="61"/>
      <c r="N190" s="61"/>
      <c r="O190" s="61"/>
      <c r="P190" s="61"/>
      <c r="Q190" s="61"/>
      <c r="R190" s="61"/>
      <c r="S190" s="61"/>
      <c r="T190" s="61"/>
      <c r="U190" s="61"/>
      <c r="V190" s="61"/>
      <c r="W190" s="61"/>
      <c r="X190" s="61"/>
      <c r="Y190" s="61"/>
      <c r="Z190" s="61"/>
    </row>
    <row r="191" spans="1:26" ht="18" customHeight="1">
      <c r="A191" s="142"/>
      <c r="B191" s="61"/>
      <c r="C191" s="143"/>
      <c r="D191" s="61"/>
      <c r="E191" s="142"/>
      <c r="F191" s="142"/>
      <c r="G191" s="61"/>
      <c r="H191" s="143"/>
      <c r="I191" s="143"/>
      <c r="J191" s="61"/>
      <c r="K191" s="61"/>
      <c r="L191" s="61"/>
      <c r="M191" s="61"/>
      <c r="N191" s="61"/>
      <c r="O191" s="61"/>
      <c r="P191" s="61"/>
      <c r="Q191" s="61"/>
      <c r="R191" s="61"/>
      <c r="S191" s="61"/>
      <c r="T191" s="61"/>
      <c r="U191" s="61"/>
      <c r="V191" s="61"/>
      <c r="W191" s="61"/>
      <c r="X191" s="61"/>
      <c r="Y191" s="61"/>
      <c r="Z191" s="61"/>
    </row>
    <row r="192" spans="1:26" ht="18" customHeight="1">
      <c r="A192" s="142"/>
      <c r="B192" s="61"/>
      <c r="C192" s="143"/>
      <c r="D192" s="61"/>
      <c r="E192" s="142"/>
      <c r="F192" s="142"/>
      <c r="G192" s="61"/>
      <c r="H192" s="143"/>
      <c r="I192" s="143"/>
      <c r="J192" s="61"/>
      <c r="K192" s="61"/>
      <c r="L192" s="61"/>
      <c r="M192" s="61"/>
      <c r="N192" s="61"/>
      <c r="O192" s="61"/>
      <c r="P192" s="61"/>
      <c r="Q192" s="61"/>
      <c r="R192" s="61"/>
      <c r="S192" s="61"/>
      <c r="T192" s="61"/>
      <c r="U192" s="61"/>
      <c r="V192" s="61"/>
      <c r="W192" s="61"/>
      <c r="X192" s="61"/>
      <c r="Y192" s="61"/>
      <c r="Z192" s="61"/>
    </row>
    <row r="193" spans="1:26" ht="18" customHeight="1">
      <c r="A193" s="142"/>
      <c r="B193" s="61"/>
      <c r="C193" s="143"/>
      <c r="D193" s="61"/>
      <c r="E193" s="142"/>
      <c r="F193" s="142"/>
      <c r="G193" s="61"/>
      <c r="H193" s="143"/>
      <c r="I193" s="143"/>
      <c r="J193" s="61"/>
      <c r="K193" s="61"/>
      <c r="L193" s="61"/>
      <c r="M193" s="61"/>
      <c r="N193" s="61"/>
      <c r="O193" s="61"/>
      <c r="P193" s="61"/>
      <c r="Q193" s="61"/>
      <c r="R193" s="61"/>
      <c r="S193" s="61"/>
      <c r="T193" s="61"/>
      <c r="U193" s="61"/>
      <c r="V193" s="61"/>
      <c r="W193" s="61"/>
      <c r="X193" s="61"/>
      <c r="Y193" s="61"/>
      <c r="Z193" s="61"/>
    </row>
    <row r="194" spans="1:26" ht="18" customHeight="1">
      <c r="A194" s="142"/>
      <c r="B194" s="61"/>
      <c r="C194" s="143"/>
      <c r="D194" s="61"/>
      <c r="E194" s="142"/>
      <c r="F194" s="142"/>
      <c r="G194" s="61"/>
      <c r="H194" s="143"/>
      <c r="I194" s="143"/>
      <c r="J194" s="61"/>
      <c r="K194" s="61"/>
      <c r="L194" s="61"/>
      <c r="M194" s="61"/>
      <c r="N194" s="61"/>
      <c r="O194" s="61"/>
      <c r="P194" s="61"/>
      <c r="Q194" s="61"/>
      <c r="R194" s="61"/>
      <c r="S194" s="61"/>
      <c r="T194" s="61"/>
      <c r="U194" s="61"/>
      <c r="V194" s="61"/>
      <c r="W194" s="61"/>
      <c r="X194" s="61"/>
      <c r="Y194" s="61"/>
      <c r="Z194" s="61"/>
    </row>
    <row r="195" spans="1:26" ht="18" customHeight="1">
      <c r="A195" s="142"/>
      <c r="B195" s="61"/>
      <c r="C195" s="143"/>
      <c r="D195" s="61"/>
      <c r="E195" s="142"/>
      <c r="F195" s="142"/>
      <c r="G195" s="61"/>
      <c r="H195" s="143"/>
      <c r="I195" s="143"/>
      <c r="J195" s="61"/>
      <c r="K195" s="61"/>
      <c r="L195" s="61"/>
      <c r="M195" s="61"/>
      <c r="N195" s="61"/>
      <c r="O195" s="61"/>
      <c r="P195" s="61"/>
      <c r="Q195" s="61"/>
      <c r="R195" s="61"/>
      <c r="S195" s="61"/>
      <c r="T195" s="61"/>
      <c r="U195" s="61"/>
      <c r="V195" s="61"/>
      <c r="W195" s="61"/>
      <c r="X195" s="61"/>
      <c r="Y195" s="61"/>
      <c r="Z195" s="61"/>
    </row>
    <row r="196" spans="1:26" ht="18" customHeight="1">
      <c r="A196" s="142"/>
      <c r="B196" s="61"/>
      <c r="C196" s="143"/>
      <c r="D196" s="61"/>
      <c r="E196" s="142"/>
      <c r="F196" s="142"/>
      <c r="G196" s="61"/>
      <c r="H196" s="143"/>
      <c r="I196" s="143"/>
      <c r="J196" s="61"/>
      <c r="K196" s="61"/>
      <c r="L196" s="61"/>
      <c r="M196" s="61"/>
      <c r="N196" s="61"/>
      <c r="O196" s="61"/>
      <c r="P196" s="61"/>
      <c r="Q196" s="61"/>
      <c r="R196" s="61"/>
      <c r="S196" s="61"/>
      <c r="T196" s="61"/>
      <c r="U196" s="61"/>
      <c r="V196" s="61"/>
      <c r="W196" s="61"/>
      <c r="X196" s="61"/>
      <c r="Y196" s="61"/>
      <c r="Z196" s="61"/>
    </row>
    <row r="197" spans="1:26" ht="18" customHeight="1">
      <c r="A197" s="142"/>
      <c r="B197" s="61"/>
      <c r="C197" s="143"/>
      <c r="D197" s="61"/>
      <c r="E197" s="142"/>
      <c r="F197" s="142"/>
      <c r="G197" s="61"/>
      <c r="H197" s="143"/>
      <c r="I197" s="143"/>
      <c r="J197" s="61"/>
      <c r="K197" s="61"/>
      <c r="L197" s="61"/>
      <c r="M197" s="61"/>
      <c r="N197" s="61"/>
      <c r="O197" s="61"/>
      <c r="P197" s="61"/>
      <c r="Q197" s="61"/>
      <c r="R197" s="61"/>
      <c r="S197" s="61"/>
      <c r="T197" s="61"/>
      <c r="U197" s="61"/>
      <c r="V197" s="61"/>
      <c r="W197" s="61"/>
      <c r="X197" s="61"/>
      <c r="Y197" s="61"/>
      <c r="Z197" s="61"/>
    </row>
    <row r="198" spans="1:26" ht="18" customHeight="1">
      <c r="A198" s="142"/>
      <c r="B198" s="61"/>
      <c r="C198" s="143"/>
      <c r="D198" s="61"/>
      <c r="E198" s="142"/>
      <c r="F198" s="142"/>
      <c r="G198" s="61"/>
      <c r="H198" s="143"/>
      <c r="I198" s="143"/>
      <c r="J198" s="61"/>
      <c r="K198" s="61"/>
      <c r="L198" s="61"/>
      <c r="M198" s="61"/>
      <c r="N198" s="61"/>
      <c r="O198" s="61"/>
      <c r="P198" s="61"/>
      <c r="Q198" s="61"/>
      <c r="R198" s="61"/>
      <c r="S198" s="61"/>
      <c r="T198" s="61"/>
      <c r="U198" s="61"/>
      <c r="V198" s="61"/>
      <c r="W198" s="61"/>
      <c r="X198" s="61"/>
      <c r="Y198" s="61"/>
      <c r="Z198" s="61"/>
    </row>
    <row r="199" spans="1:26" ht="18" customHeight="1">
      <c r="A199" s="142"/>
      <c r="B199" s="61"/>
      <c r="C199" s="143"/>
      <c r="D199" s="61"/>
      <c r="E199" s="142"/>
      <c r="F199" s="142"/>
      <c r="G199" s="61"/>
      <c r="H199" s="143"/>
      <c r="I199" s="143"/>
      <c r="J199" s="61"/>
      <c r="K199" s="61"/>
      <c r="L199" s="61"/>
      <c r="M199" s="61"/>
      <c r="N199" s="61"/>
      <c r="O199" s="61"/>
      <c r="P199" s="61"/>
      <c r="Q199" s="61"/>
      <c r="R199" s="61"/>
      <c r="S199" s="61"/>
      <c r="T199" s="61"/>
      <c r="U199" s="61"/>
      <c r="V199" s="61"/>
      <c r="W199" s="61"/>
      <c r="X199" s="61"/>
      <c r="Y199" s="61"/>
      <c r="Z199" s="61"/>
    </row>
    <row r="200" spans="1:26" ht="18" customHeight="1">
      <c r="A200" s="142"/>
      <c r="B200" s="61"/>
      <c r="C200" s="143"/>
      <c r="D200" s="61"/>
      <c r="E200" s="142"/>
      <c r="F200" s="142"/>
      <c r="G200" s="61"/>
      <c r="H200" s="143"/>
      <c r="I200" s="143"/>
      <c r="J200" s="61"/>
      <c r="K200" s="61"/>
      <c r="L200" s="61"/>
      <c r="M200" s="61"/>
      <c r="N200" s="61"/>
      <c r="O200" s="61"/>
      <c r="P200" s="61"/>
      <c r="Q200" s="61"/>
      <c r="R200" s="61"/>
      <c r="S200" s="61"/>
      <c r="T200" s="61"/>
      <c r="U200" s="61"/>
      <c r="V200" s="61"/>
      <c r="W200" s="61"/>
      <c r="X200" s="61"/>
      <c r="Y200" s="61"/>
      <c r="Z200" s="61"/>
    </row>
    <row r="201" spans="1:26" ht="18" customHeight="1">
      <c r="A201" s="142"/>
      <c r="B201" s="61"/>
      <c r="C201" s="143"/>
      <c r="D201" s="61"/>
      <c r="E201" s="142"/>
      <c r="F201" s="142"/>
      <c r="G201" s="61"/>
      <c r="H201" s="143"/>
      <c r="I201" s="143"/>
      <c r="J201" s="61"/>
      <c r="K201" s="61"/>
      <c r="L201" s="61"/>
      <c r="M201" s="61"/>
      <c r="N201" s="61"/>
      <c r="O201" s="61"/>
      <c r="P201" s="61"/>
      <c r="Q201" s="61"/>
      <c r="R201" s="61"/>
      <c r="S201" s="61"/>
      <c r="T201" s="61"/>
      <c r="U201" s="61"/>
      <c r="V201" s="61"/>
      <c r="W201" s="61"/>
      <c r="X201" s="61"/>
      <c r="Y201" s="61"/>
      <c r="Z201" s="61"/>
    </row>
    <row r="202" spans="1:26" ht="18" customHeight="1">
      <c r="A202" s="142"/>
      <c r="B202" s="61"/>
      <c r="C202" s="143"/>
      <c r="D202" s="61"/>
      <c r="E202" s="142"/>
      <c r="F202" s="142"/>
      <c r="G202" s="61"/>
      <c r="H202" s="143"/>
      <c r="I202" s="143"/>
      <c r="J202" s="61"/>
      <c r="K202" s="61"/>
      <c r="L202" s="61"/>
      <c r="M202" s="61"/>
      <c r="N202" s="61"/>
      <c r="O202" s="61"/>
      <c r="P202" s="61"/>
      <c r="Q202" s="61"/>
      <c r="R202" s="61"/>
      <c r="S202" s="61"/>
      <c r="T202" s="61"/>
      <c r="U202" s="61"/>
      <c r="V202" s="61"/>
      <c r="W202" s="61"/>
      <c r="X202" s="61"/>
      <c r="Y202" s="61"/>
      <c r="Z202" s="61"/>
    </row>
    <row r="203" spans="1:26" ht="18" customHeight="1">
      <c r="A203" s="142"/>
      <c r="B203" s="61"/>
      <c r="C203" s="143"/>
      <c r="D203" s="61"/>
      <c r="E203" s="142"/>
      <c r="F203" s="142"/>
      <c r="G203" s="61"/>
      <c r="H203" s="143"/>
      <c r="I203" s="143"/>
      <c r="J203" s="61"/>
      <c r="K203" s="61"/>
      <c r="L203" s="61"/>
      <c r="M203" s="61"/>
      <c r="N203" s="61"/>
      <c r="O203" s="61"/>
      <c r="P203" s="61"/>
      <c r="Q203" s="61"/>
      <c r="R203" s="61"/>
      <c r="S203" s="61"/>
      <c r="T203" s="61"/>
      <c r="U203" s="61"/>
      <c r="V203" s="61"/>
      <c r="W203" s="61"/>
      <c r="X203" s="61"/>
      <c r="Y203" s="61"/>
      <c r="Z203" s="61"/>
    </row>
    <row r="204" spans="1:26" ht="18" customHeight="1">
      <c r="A204" s="142"/>
      <c r="B204" s="61"/>
      <c r="C204" s="143"/>
      <c r="D204" s="61"/>
      <c r="E204" s="142"/>
      <c r="F204" s="142"/>
      <c r="G204" s="61"/>
      <c r="H204" s="143"/>
      <c r="I204" s="143"/>
      <c r="J204" s="61"/>
      <c r="K204" s="61"/>
      <c r="L204" s="61"/>
      <c r="M204" s="61"/>
      <c r="N204" s="61"/>
      <c r="O204" s="61"/>
      <c r="P204" s="61"/>
      <c r="Q204" s="61"/>
      <c r="R204" s="61"/>
      <c r="S204" s="61"/>
      <c r="T204" s="61"/>
      <c r="U204" s="61"/>
      <c r="V204" s="61"/>
      <c r="W204" s="61"/>
      <c r="X204" s="61"/>
      <c r="Y204" s="61"/>
      <c r="Z204" s="61"/>
    </row>
    <row r="205" spans="1:26" ht="18" customHeight="1">
      <c r="A205" s="142"/>
      <c r="B205" s="61"/>
      <c r="C205" s="143"/>
      <c r="D205" s="61"/>
      <c r="E205" s="142"/>
      <c r="F205" s="142"/>
      <c r="G205" s="61"/>
      <c r="H205" s="143"/>
      <c r="I205" s="143"/>
      <c r="J205" s="61"/>
      <c r="K205" s="61"/>
      <c r="L205" s="61"/>
      <c r="M205" s="61"/>
      <c r="N205" s="61"/>
      <c r="O205" s="61"/>
      <c r="P205" s="61"/>
      <c r="Q205" s="61"/>
      <c r="R205" s="61"/>
      <c r="S205" s="61"/>
      <c r="T205" s="61"/>
      <c r="U205" s="61"/>
      <c r="V205" s="61"/>
      <c r="W205" s="61"/>
      <c r="X205" s="61"/>
      <c r="Y205" s="61"/>
      <c r="Z205" s="61"/>
    </row>
    <row r="206" spans="1:26" ht="18" customHeight="1">
      <c r="A206" s="142"/>
      <c r="B206" s="61"/>
      <c r="C206" s="143"/>
      <c r="D206" s="61"/>
      <c r="E206" s="142"/>
      <c r="F206" s="142"/>
      <c r="G206" s="61"/>
      <c r="H206" s="143"/>
      <c r="I206" s="143"/>
      <c r="J206" s="61"/>
      <c r="K206" s="61"/>
      <c r="L206" s="61"/>
      <c r="M206" s="61"/>
      <c r="N206" s="61"/>
      <c r="O206" s="61"/>
      <c r="P206" s="61"/>
      <c r="Q206" s="61"/>
      <c r="R206" s="61"/>
      <c r="S206" s="61"/>
      <c r="T206" s="61"/>
      <c r="U206" s="61"/>
      <c r="V206" s="61"/>
      <c r="W206" s="61"/>
      <c r="X206" s="61"/>
      <c r="Y206" s="61"/>
      <c r="Z206" s="61"/>
    </row>
    <row r="207" spans="1:26" ht="18" customHeight="1">
      <c r="A207" s="142"/>
      <c r="B207" s="61"/>
      <c r="C207" s="143"/>
      <c r="D207" s="61"/>
      <c r="E207" s="142"/>
      <c r="F207" s="142"/>
      <c r="G207" s="61"/>
      <c r="H207" s="143"/>
      <c r="I207" s="143"/>
      <c r="J207" s="61"/>
      <c r="K207" s="61"/>
      <c r="L207" s="61"/>
      <c r="M207" s="61"/>
      <c r="N207" s="61"/>
      <c r="O207" s="61"/>
      <c r="P207" s="61"/>
      <c r="Q207" s="61"/>
      <c r="R207" s="61"/>
      <c r="S207" s="61"/>
      <c r="T207" s="61"/>
      <c r="U207" s="61"/>
      <c r="V207" s="61"/>
      <c r="W207" s="61"/>
      <c r="X207" s="61"/>
      <c r="Y207" s="61"/>
      <c r="Z207" s="61"/>
    </row>
    <row r="208" spans="1:26" ht="18" customHeight="1">
      <c r="A208" s="142"/>
      <c r="B208" s="61"/>
      <c r="C208" s="143"/>
      <c r="D208" s="61"/>
      <c r="E208" s="142"/>
      <c r="F208" s="142"/>
      <c r="G208" s="61"/>
      <c r="H208" s="143"/>
      <c r="I208" s="143"/>
      <c r="J208" s="61"/>
      <c r="K208" s="61"/>
      <c r="L208" s="61"/>
      <c r="M208" s="61"/>
      <c r="N208" s="61"/>
      <c r="O208" s="61"/>
      <c r="P208" s="61"/>
      <c r="Q208" s="61"/>
      <c r="R208" s="61"/>
      <c r="S208" s="61"/>
      <c r="T208" s="61"/>
      <c r="U208" s="61"/>
      <c r="V208" s="61"/>
      <c r="W208" s="61"/>
      <c r="X208" s="61"/>
      <c r="Y208" s="61"/>
      <c r="Z208" s="61"/>
    </row>
    <row r="209" spans="1:26" ht="18" customHeight="1">
      <c r="A209" s="142"/>
      <c r="B209" s="61"/>
      <c r="C209" s="143"/>
      <c r="D209" s="61"/>
      <c r="E209" s="142"/>
      <c r="F209" s="142"/>
      <c r="G209" s="61"/>
      <c r="H209" s="143"/>
      <c r="I209" s="143"/>
      <c r="J209" s="61"/>
      <c r="K209" s="61"/>
      <c r="L209" s="61"/>
      <c r="M209" s="61"/>
      <c r="N209" s="61"/>
      <c r="O209" s="61"/>
      <c r="P209" s="61"/>
      <c r="Q209" s="61"/>
      <c r="R209" s="61"/>
      <c r="S209" s="61"/>
      <c r="T209" s="61"/>
      <c r="U209" s="61"/>
      <c r="V209" s="61"/>
      <c r="W209" s="61"/>
      <c r="X209" s="61"/>
      <c r="Y209" s="61"/>
      <c r="Z209" s="61"/>
    </row>
    <row r="210" spans="1:26" ht="18" customHeight="1">
      <c r="A210" s="142"/>
      <c r="B210" s="61"/>
      <c r="C210" s="143"/>
      <c r="D210" s="61"/>
      <c r="E210" s="142"/>
      <c r="F210" s="142"/>
      <c r="G210" s="61"/>
      <c r="H210" s="143"/>
      <c r="I210" s="143"/>
      <c r="J210" s="61"/>
      <c r="K210" s="61"/>
      <c r="L210" s="61"/>
      <c r="M210" s="61"/>
      <c r="N210" s="61"/>
      <c r="O210" s="61"/>
      <c r="P210" s="61"/>
      <c r="Q210" s="61"/>
      <c r="R210" s="61"/>
      <c r="S210" s="61"/>
      <c r="T210" s="61"/>
      <c r="U210" s="61"/>
      <c r="V210" s="61"/>
      <c r="W210" s="61"/>
      <c r="X210" s="61"/>
      <c r="Y210" s="61"/>
      <c r="Z210" s="61"/>
    </row>
    <row r="211" spans="1:26" ht="18" customHeight="1">
      <c r="A211" s="142"/>
      <c r="B211" s="61"/>
      <c r="C211" s="143"/>
      <c r="D211" s="61"/>
      <c r="E211" s="142"/>
      <c r="F211" s="142"/>
      <c r="G211" s="61"/>
      <c r="H211" s="143"/>
      <c r="I211" s="143"/>
      <c r="J211" s="61"/>
      <c r="K211" s="61"/>
      <c r="L211" s="61"/>
      <c r="M211" s="61"/>
      <c r="N211" s="61"/>
      <c r="O211" s="61"/>
      <c r="P211" s="61"/>
      <c r="Q211" s="61"/>
      <c r="R211" s="61"/>
      <c r="S211" s="61"/>
      <c r="T211" s="61"/>
      <c r="U211" s="61"/>
      <c r="V211" s="61"/>
      <c r="W211" s="61"/>
      <c r="X211" s="61"/>
      <c r="Y211" s="61"/>
      <c r="Z211" s="61"/>
    </row>
    <row r="212" spans="1:26" ht="18" customHeight="1">
      <c r="A212" s="142"/>
      <c r="B212" s="61"/>
      <c r="C212" s="143"/>
      <c r="D212" s="61"/>
      <c r="E212" s="142"/>
      <c r="F212" s="142"/>
      <c r="G212" s="61"/>
      <c r="H212" s="143"/>
      <c r="I212" s="143"/>
      <c r="J212" s="61"/>
      <c r="K212" s="61"/>
      <c r="L212" s="61"/>
      <c r="M212" s="61"/>
      <c r="N212" s="61"/>
      <c r="O212" s="61"/>
      <c r="P212" s="61"/>
      <c r="Q212" s="61"/>
      <c r="R212" s="61"/>
      <c r="S212" s="61"/>
      <c r="T212" s="61"/>
      <c r="U212" s="61"/>
      <c r="V212" s="61"/>
      <c r="W212" s="61"/>
      <c r="X212" s="61"/>
      <c r="Y212" s="61"/>
      <c r="Z212" s="61"/>
    </row>
    <row r="213" spans="1:26" ht="18" customHeight="1">
      <c r="A213" s="142"/>
      <c r="B213" s="61"/>
      <c r="C213" s="143"/>
      <c r="D213" s="61"/>
      <c r="E213" s="142"/>
      <c r="F213" s="142"/>
      <c r="G213" s="61"/>
      <c r="H213" s="143"/>
      <c r="I213" s="143"/>
      <c r="J213" s="61"/>
      <c r="K213" s="61"/>
      <c r="L213" s="61"/>
      <c r="M213" s="61"/>
      <c r="N213" s="61"/>
      <c r="O213" s="61"/>
      <c r="P213" s="61"/>
      <c r="Q213" s="61"/>
      <c r="R213" s="61"/>
      <c r="S213" s="61"/>
      <c r="T213" s="61"/>
      <c r="U213" s="61"/>
      <c r="V213" s="61"/>
      <c r="W213" s="61"/>
      <c r="X213" s="61"/>
      <c r="Y213" s="61"/>
      <c r="Z213" s="61"/>
    </row>
    <row r="214" spans="1:26" ht="18" customHeight="1">
      <c r="A214" s="142"/>
      <c r="B214" s="61"/>
      <c r="C214" s="143"/>
      <c r="D214" s="61"/>
      <c r="E214" s="142"/>
      <c r="F214" s="142"/>
      <c r="G214" s="61"/>
      <c r="H214" s="143"/>
      <c r="I214" s="143"/>
      <c r="J214" s="61"/>
      <c r="K214" s="61"/>
      <c r="L214" s="61"/>
      <c r="M214" s="61"/>
      <c r="N214" s="61"/>
      <c r="O214" s="61"/>
      <c r="P214" s="61"/>
      <c r="Q214" s="61"/>
      <c r="R214" s="61"/>
      <c r="S214" s="61"/>
      <c r="T214" s="61"/>
      <c r="U214" s="61"/>
      <c r="V214" s="61"/>
      <c r="W214" s="61"/>
      <c r="X214" s="61"/>
      <c r="Y214" s="61"/>
      <c r="Z214" s="61"/>
    </row>
    <row r="215" spans="1:26" ht="18" customHeight="1">
      <c r="A215" s="142"/>
      <c r="B215" s="61"/>
      <c r="C215" s="143"/>
      <c r="D215" s="61"/>
      <c r="E215" s="142"/>
      <c r="F215" s="142"/>
      <c r="G215" s="61"/>
      <c r="H215" s="143"/>
      <c r="I215" s="143"/>
      <c r="J215" s="61"/>
      <c r="K215" s="61"/>
      <c r="L215" s="61"/>
      <c r="M215" s="61"/>
      <c r="N215" s="61"/>
      <c r="O215" s="61"/>
      <c r="P215" s="61"/>
      <c r="Q215" s="61"/>
      <c r="R215" s="61"/>
      <c r="S215" s="61"/>
      <c r="T215" s="61"/>
      <c r="U215" s="61"/>
      <c r="V215" s="61"/>
      <c r="W215" s="61"/>
      <c r="X215" s="61"/>
      <c r="Y215" s="61"/>
      <c r="Z215" s="61"/>
    </row>
    <row r="216" spans="1:26" ht="18" customHeight="1">
      <c r="A216" s="142"/>
      <c r="B216" s="61"/>
      <c r="C216" s="143"/>
      <c r="D216" s="61"/>
      <c r="E216" s="142"/>
      <c r="F216" s="142"/>
      <c r="G216" s="61"/>
      <c r="H216" s="143"/>
      <c r="I216" s="143"/>
      <c r="J216" s="61"/>
      <c r="K216" s="61"/>
      <c r="L216" s="61"/>
      <c r="M216" s="61"/>
      <c r="N216" s="61"/>
      <c r="O216" s="61"/>
      <c r="P216" s="61"/>
      <c r="Q216" s="61"/>
      <c r="R216" s="61"/>
      <c r="S216" s="61"/>
      <c r="T216" s="61"/>
      <c r="U216" s="61"/>
      <c r="V216" s="61"/>
      <c r="W216" s="61"/>
      <c r="X216" s="61"/>
      <c r="Y216" s="61"/>
      <c r="Z216" s="61"/>
    </row>
    <row r="217" spans="1:26" ht="18" customHeight="1">
      <c r="A217" s="142"/>
      <c r="B217" s="61"/>
      <c r="C217" s="143"/>
      <c r="D217" s="61"/>
      <c r="E217" s="142"/>
      <c r="F217" s="142"/>
      <c r="G217" s="61"/>
      <c r="H217" s="143"/>
      <c r="I217" s="143"/>
      <c r="J217" s="61"/>
      <c r="K217" s="61"/>
      <c r="L217" s="61"/>
      <c r="M217" s="61"/>
      <c r="N217" s="61"/>
      <c r="O217" s="61"/>
      <c r="P217" s="61"/>
      <c r="Q217" s="61"/>
      <c r="R217" s="61"/>
      <c r="S217" s="61"/>
      <c r="T217" s="61"/>
      <c r="U217" s="61"/>
      <c r="V217" s="61"/>
      <c r="W217" s="61"/>
      <c r="X217" s="61"/>
      <c r="Y217" s="61"/>
      <c r="Z217" s="61"/>
    </row>
    <row r="218" spans="1:26" ht="18" customHeight="1">
      <c r="A218" s="142"/>
      <c r="B218" s="61"/>
      <c r="C218" s="143"/>
      <c r="D218" s="61"/>
      <c r="E218" s="142"/>
      <c r="F218" s="142"/>
      <c r="G218" s="61"/>
      <c r="H218" s="143"/>
      <c r="I218" s="143"/>
      <c r="J218" s="61"/>
      <c r="K218" s="61"/>
      <c r="L218" s="61"/>
      <c r="M218" s="61"/>
      <c r="N218" s="61"/>
      <c r="O218" s="61"/>
      <c r="P218" s="61"/>
      <c r="Q218" s="61"/>
      <c r="R218" s="61"/>
      <c r="S218" s="61"/>
      <c r="T218" s="61"/>
      <c r="U218" s="61"/>
      <c r="V218" s="61"/>
      <c r="W218" s="61"/>
      <c r="X218" s="61"/>
      <c r="Y218" s="61"/>
      <c r="Z218" s="61"/>
    </row>
    <row r="219" spans="1:26" ht="18" customHeight="1">
      <c r="A219" s="142"/>
      <c r="B219" s="61"/>
      <c r="C219" s="143"/>
      <c r="D219" s="61"/>
      <c r="E219" s="142"/>
      <c r="F219" s="142"/>
      <c r="G219" s="61"/>
      <c r="H219" s="143"/>
      <c r="I219" s="143"/>
      <c r="J219" s="61"/>
      <c r="K219" s="61"/>
      <c r="L219" s="61"/>
      <c r="M219" s="61"/>
      <c r="N219" s="61"/>
      <c r="O219" s="61"/>
      <c r="P219" s="61"/>
      <c r="Q219" s="61"/>
      <c r="R219" s="61"/>
      <c r="S219" s="61"/>
      <c r="T219" s="61"/>
      <c r="U219" s="61"/>
      <c r="V219" s="61"/>
      <c r="W219" s="61"/>
      <c r="X219" s="61"/>
      <c r="Y219" s="61"/>
      <c r="Z219" s="61"/>
    </row>
    <row r="220" spans="1:26" ht="18" customHeight="1">
      <c r="A220" s="142"/>
      <c r="B220" s="61"/>
      <c r="C220" s="143"/>
      <c r="D220" s="61"/>
      <c r="E220" s="142"/>
      <c r="F220" s="142"/>
      <c r="G220" s="61"/>
      <c r="H220" s="143"/>
      <c r="I220" s="143"/>
      <c r="J220" s="61"/>
      <c r="K220" s="61"/>
      <c r="L220" s="61"/>
      <c r="M220" s="61"/>
      <c r="N220" s="61"/>
      <c r="O220" s="61"/>
      <c r="P220" s="61"/>
      <c r="Q220" s="61"/>
      <c r="R220" s="61"/>
      <c r="S220" s="61"/>
      <c r="T220" s="61"/>
      <c r="U220" s="61"/>
      <c r="V220" s="61"/>
      <c r="W220" s="61"/>
      <c r="X220" s="61"/>
      <c r="Y220" s="61"/>
      <c r="Z220" s="61"/>
    </row>
    <row r="221" spans="1:26" ht="18" customHeight="1">
      <c r="A221" s="142"/>
      <c r="B221" s="61"/>
      <c r="C221" s="143"/>
      <c r="D221" s="61"/>
      <c r="E221" s="142"/>
      <c r="F221" s="142"/>
      <c r="G221" s="61"/>
      <c r="H221" s="143"/>
      <c r="I221" s="143"/>
      <c r="J221" s="61"/>
      <c r="K221" s="61"/>
      <c r="L221" s="61"/>
      <c r="M221" s="61"/>
      <c r="N221" s="61"/>
      <c r="O221" s="61"/>
      <c r="P221" s="61"/>
      <c r="Q221" s="61"/>
      <c r="R221" s="61"/>
      <c r="S221" s="61"/>
      <c r="T221" s="61"/>
      <c r="U221" s="61"/>
      <c r="V221" s="61"/>
      <c r="W221" s="61"/>
      <c r="X221" s="61"/>
      <c r="Y221" s="61"/>
      <c r="Z221" s="61"/>
    </row>
    <row r="222" spans="1:26" ht="18" customHeight="1">
      <c r="A222" s="142"/>
      <c r="B222" s="61"/>
      <c r="C222" s="143"/>
      <c r="D222" s="61"/>
      <c r="E222" s="142"/>
      <c r="F222" s="142"/>
      <c r="G222" s="61"/>
      <c r="H222" s="143"/>
      <c r="I222" s="143"/>
      <c r="J222" s="61"/>
      <c r="K222" s="61"/>
      <c r="L222" s="61"/>
      <c r="M222" s="61"/>
      <c r="N222" s="61"/>
      <c r="O222" s="61"/>
      <c r="P222" s="61"/>
      <c r="Q222" s="61"/>
      <c r="R222" s="61"/>
      <c r="S222" s="61"/>
      <c r="T222" s="61"/>
      <c r="U222" s="61"/>
      <c r="V222" s="61"/>
      <c r="W222" s="61"/>
      <c r="X222" s="61"/>
      <c r="Y222" s="61"/>
      <c r="Z222" s="61"/>
    </row>
    <row r="223" spans="1:26" ht="18" customHeight="1">
      <c r="A223" s="142"/>
      <c r="B223" s="61"/>
      <c r="C223" s="143"/>
      <c r="D223" s="61"/>
      <c r="E223" s="142"/>
      <c r="F223" s="142"/>
      <c r="G223" s="61"/>
      <c r="H223" s="143"/>
      <c r="I223" s="143"/>
      <c r="J223" s="61"/>
      <c r="K223" s="61"/>
      <c r="L223" s="61"/>
      <c r="M223" s="61"/>
      <c r="N223" s="61"/>
      <c r="O223" s="61"/>
      <c r="P223" s="61"/>
      <c r="Q223" s="61"/>
      <c r="R223" s="61"/>
      <c r="S223" s="61"/>
      <c r="T223" s="61"/>
      <c r="U223" s="61"/>
      <c r="V223" s="61"/>
      <c r="W223" s="61"/>
      <c r="X223" s="61"/>
      <c r="Y223" s="61"/>
      <c r="Z223" s="61"/>
    </row>
    <row r="224" spans="1:26" ht="18" customHeight="1">
      <c r="A224" s="142"/>
      <c r="B224" s="61"/>
      <c r="C224" s="143"/>
      <c r="D224" s="61"/>
      <c r="E224" s="142"/>
      <c r="F224" s="142"/>
      <c r="G224" s="61"/>
      <c r="H224" s="143"/>
      <c r="I224" s="143"/>
      <c r="J224" s="61"/>
      <c r="K224" s="61"/>
      <c r="L224" s="61"/>
      <c r="M224" s="61"/>
      <c r="N224" s="61"/>
      <c r="O224" s="61"/>
      <c r="P224" s="61"/>
      <c r="Q224" s="61"/>
      <c r="R224" s="61"/>
      <c r="S224" s="61"/>
      <c r="T224" s="61"/>
      <c r="U224" s="61"/>
      <c r="V224" s="61"/>
      <c r="W224" s="61"/>
      <c r="X224" s="61"/>
      <c r="Y224" s="61"/>
      <c r="Z224" s="61"/>
    </row>
    <row r="225" spans="1:26" ht="18" customHeight="1">
      <c r="A225" s="142"/>
      <c r="B225" s="61"/>
      <c r="C225" s="143"/>
      <c r="D225" s="61"/>
      <c r="E225" s="142"/>
      <c r="F225" s="142"/>
      <c r="G225" s="61"/>
      <c r="H225" s="143"/>
      <c r="I225" s="143"/>
      <c r="J225" s="61"/>
      <c r="K225" s="61"/>
      <c r="L225" s="61"/>
      <c r="M225" s="61"/>
      <c r="N225" s="61"/>
      <c r="O225" s="61"/>
      <c r="P225" s="61"/>
      <c r="Q225" s="61"/>
      <c r="R225" s="61"/>
      <c r="S225" s="61"/>
      <c r="T225" s="61"/>
      <c r="U225" s="61"/>
      <c r="V225" s="61"/>
      <c r="W225" s="61"/>
      <c r="X225" s="61"/>
      <c r="Y225" s="61"/>
      <c r="Z225" s="61"/>
    </row>
    <row r="226" spans="1:26" ht="18" customHeight="1">
      <c r="A226" s="142"/>
      <c r="B226" s="61"/>
      <c r="C226" s="143"/>
      <c r="D226" s="61"/>
      <c r="E226" s="142"/>
      <c r="F226" s="142"/>
      <c r="G226" s="61"/>
      <c r="H226" s="143"/>
      <c r="I226" s="143"/>
      <c r="J226" s="61"/>
      <c r="K226" s="61"/>
      <c r="L226" s="61"/>
      <c r="M226" s="61"/>
      <c r="N226" s="61"/>
      <c r="O226" s="61"/>
      <c r="P226" s="61"/>
      <c r="Q226" s="61"/>
      <c r="R226" s="61"/>
      <c r="S226" s="61"/>
      <c r="T226" s="61"/>
      <c r="U226" s="61"/>
      <c r="V226" s="61"/>
      <c r="W226" s="61"/>
      <c r="X226" s="61"/>
      <c r="Y226" s="61"/>
      <c r="Z226" s="61"/>
    </row>
    <row r="227" spans="1:26" ht="18" customHeight="1">
      <c r="A227" s="142"/>
      <c r="B227" s="61"/>
      <c r="C227" s="143"/>
      <c r="D227" s="61"/>
      <c r="E227" s="142"/>
      <c r="F227" s="142"/>
      <c r="G227" s="61"/>
      <c r="H227" s="143"/>
      <c r="I227" s="143"/>
      <c r="J227" s="61"/>
      <c r="K227" s="61"/>
      <c r="L227" s="61"/>
      <c r="M227" s="61"/>
      <c r="N227" s="61"/>
      <c r="O227" s="61"/>
      <c r="P227" s="61"/>
      <c r="Q227" s="61"/>
      <c r="R227" s="61"/>
      <c r="S227" s="61"/>
      <c r="T227" s="61"/>
      <c r="U227" s="61"/>
      <c r="V227" s="61"/>
      <c r="W227" s="61"/>
      <c r="X227" s="61"/>
      <c r="Y227" s="61"/>
      <c r="Z227" s="61"/>
    </row>
    <row r="228" spans="1:26" ht="18" customHeight="1">
      <c r="A228" s="142"/>
      <c r="B228" s="61"/>
      <c r="C228" s="143"/>
      <c r="D228" s="61"/>
      <c r="E228" s="142"/>
      <c r="F228" s="142"/>
      <c r="G228" s="61"/>
      <c r="H228" s="143"/>
      <c r="I228" s="143"/>
      <c r="J228" s="61"/>
      <c r="K228" s="61"/>
      <c r="L228" s="61"/>
      <c r="M228" s="61"/>
      <c r="N228" s="61"/>
      <c r="O228" s="61"/>
      <c r="P228" s="61"/>
      <c r="Q228" s="61"/>
      <c r="R228" s="61"/>
      <c r="S228" s="61"/>
      <c r="T228" s="61"/>
      <c r="U228" s="61"/>
      <c r="V228" s="61"/>
      <c r="W228" s="61"/>
      <c r="X228" s="61"/>
      <c r="Y228" s="61"/>
      <c r="Z228" s="61"/>
    </row>
    <row r="229" spans="1:26" ht="18" customHeight="1">
      <c r="A229" s="142"/>
      <c r="B229" s="61"/>
      <c r="C229" s="143"/>
      <c r="D229" s="61"/>
      <c r="E229" s="142"/>
      <c r="F229" s="142"/>
      <c r="G229" s="61"/>
      <c r="H229" s="143"/>
      <c r="I229" s="143"/>
      <c r="J229" s="61"/>
      <c r="K229" s="61"/>
      <c r="L229" s="61"/>
      <c r="M229" s="61"/>
      <c r="N229" s="61"/>
      <c r="O229" s="61"/>
      <c r="P229" s="61"/>
      <c r="Q229" s="61"/>
      <c r="R229" s="61"/>
      <c r="S229" s="61"/>
      <c r="T229" s="61"/>
      <c r="U229" s="61"/>
      <c r="V229" s="61"/>
      <c r="W229" s="61"/>
      <c r="X229" s="61"/>
      <c r="Y229" s="61"/>
      <c r="Z229" s="61"/>
    </row>
    <row r="230" spans="1:26" ht="18" customHeight="1">
      <c r="A230" s="142"/>
      <c r="B230" s="61"/>
      <c r="C230" s="143"/>
      <c r="D230" s="61"/>
      <c r="E230" s="142"/>
      <c r="F230" s="142"/>
      <c r="G230" s="61"/>
      <c r="H230" s="143"/>
      <c r="I230" s="143"/>
      <c r="J230" s="61"/>
      <c r="K230" s="61"/>
      <c r="L230" s="61"/>
      <c r="M230" s="61"/>
      <c r="N230" s="61"/>
      <c r="O230" s="61"/>
      <c r="P230" s="61"/>
      <c r="Q230" s="61"/>
      <c r="R230" s="61"/>
      <c r="S230" s="61"/>
      <c r="T230" s="61"/>
      <c r="U230" s="61"/>
      <c r="V230" s="61"/>
      <c r="W230" s="61"/>
      <c r="X230" s="61"/>
      <c r="Y230" s="61"/>
      <c r="Z230" s="61"/>
    </row>
    <row r="231" spans="1:26" ht="18" customHeight="1">
      <c r="A231" s="142"/>
      <c r="B231" s="61"/>
      <c r="C231" s="143"/>
      <c r="D231" s="61"/>
      <c r="E231" s="142"/>
      <c r="F231" s="142"/>
      <c r="G231" s="61"/>
      <c r="H231" s="143"/>
      <c r="I231" s="143"/>
      <c r="J231" s="61"/>
      <c r="K231" s="61"/>
      <c r="L231" s="61"/>
      <c r="M231" s="61"/>
      <c r="N231" s="61"/>
      <c r="O231" s="61"/>
      <c r="P231" s="61"/>
      <c r="Q231" s="61"/>
      <c r="R231" s="61"/>
      <c r="S231" s="61"/>
      <c r="T231" s="61"/>
      <c r="U231" s="61"/>
      <c r="V231" s="61"/>
      <c r="W231" s="61"/>
      <c r="X231" s="61"/>
      <c r="Y231" s="61"/>
      <c r="Z231" s="61"/>
    </row>
    <row r="232" spans="1:26" ht="18" customHeight="1">
      <c r="A232" s="142"/>
      <c r="B232" s="61"/>
      <c r="C232" s="143"/>
      <c r="D232" s="61"/>
      <c r="E232" s="142"/>
      <c r="F232" s="142"/>
      <c r="G232" s="61"/>
      <c r="H232" s="143"/>
      <c r="I232" s="143"/>
      <c r="J232" s="61"/>
      <c r="K232" s="61"/>
      <c r="L232" s="61"/>
      <c r="M232" s="61"/>
      <c r="N232" s="61"/>
      <c r="O232" s="61"/>
      <c r="P232" s="61"/>
      <c r="Q232" s="61"/>
      <c r="R232" s="61"/>
      <c r="S232" s="61"/>
      <c r="T232" s="61"/>
      <c r="U232" s="61"/>
      <c r="V232" s="61"/>
      <c r="W232" s="61"/>
      <c r="X232" s="61"/>
      <c r="Y232" s="61"/>
      <c r="Z232" s="61"/>
    </row>
    <row r="233" spans="1:26" ht="18" customHeight="1">
      <c r="A233" s="142"/>
      <c r="B233" s="61"/>
      <c r="C233" s="143"/>
      <c r="D233" s="61"/>
      <c r="E233" s="142"/>
      <c r="F233" s="142"/>
      <c r="G233" s="61"/>
      <c r="H233" s="143"/>
      <c r="I233" s="143"/>
      <c r="J233" s="61"/>
      <c r="K233" s="61"/>
      <c r="L233" s="61"/>
      <c r="M233" s="61"/>
      <c r="N233" s="61"/>
      <c r="O233" s="61"/>
      <c r="P233" s="61"/>
      <c r="Q233" s="61"/>
      <c r="R233" s="61"/>
      <c r="S233" s="61"/>
      <c r="T233" s="61"/>
      <c r="U233" s="61"/>
      <c r="V233" s="61"/>
      <c r="W233" s="61"/>
      <c r="X233" s="61"/>
      <c r="Y233" s="61"/>
      <c r="Z233" s="61"/>
    </row>
    <row r="234" spans="1:26" ht="18" customHeight="1">
      <c r="A234" s="142"/>
      <c r="B234" s="61"/>
      <c r="C234" s="143"/>
      <c r="D234" s="61"/>
      <c r="E234" s="142"/>
      <c r="F234" s="142"/>
      <c r="G234" s="61"/>
      <c r="H234" s="143"/>
      <c r="I234" s="143"/>
      <c r="J234" s="61"/>
      <c r="K234" s="61"/>
      <c r="L234" s="61"/>
      <c r="M234" s="61"/>
      <c r="N234" s="61"/>
      <c r="O234" s="61"/>
      <c r="P234" s="61"/>
      <c r="Q234" s="61"/>
      <c r="R234" s="61"/>
      <c r="S234" s="61"/>
      <c r="T234" s="61"/>
      <c r="U234" s="61"/>
      <c r="V234" s="61"/>
      <c r="W234" s="61"/>
      <c r="X234" s="61"/>
      <c r="Y234" s="61"/>
      <c r="Z234" s="61"/>
    </row>
    <row r="235" spans="1:26" ht="18" customHeight="1">
      <c r="A235" s="142"/>
      <c r="B235" s="61"/>
      <c r="C235" s="143"/>
      <c r="D235" s="61"/>
      <c r="E235" s="142"/>
      <c r="F235" s="142"/>
      <c r="G235" s="61"/>
      <c r="H235" s="143"/>
      <c r="I235" s="143"/>
      <c r="J235" s="61"/>
      <c r="K235" s="61"/>
      <c r="L235" s="61"/>
      <c r="M235" s="61"/>
      <c r="N235" s="61"/>
      <c r="O235" s="61"/>
      <c r="P235" s="61"/>
      <c r="Q235" s="61"/>
      <c r="R235" s="61"/>
      <c r="S235" s="61"/>
      <c r="T235" s="61"/>
      <c r="U235" s="61"/>
      <c r="V235" s="61"/>
      <c r="W235" s="61"/>
      <c r="X235" s="61"/>
      <c r="Y235" s="61"/>
      <c r="Z235" s="61"/>
    </row>
    <row r="236" spans="1:26" ht="18" customHeight="1">
      <c r="A236" s="142"/>
      <c r="B236" s="61"/>
      <c r="C236" s="143"/>
      <c r="D236" s="61"/>
      <c r="E236" s="142"/>
      <c r="F236" s="142"/>
      <c r="G236" s="61"/>
      <c r="H236" s="143"/>
      <c r="I236" s="143"/>
      <c r="J236" s="61"/>
      <c r="K236" s="61"/>
      <c r="L236" s="61"/>
      <c r="M236" s="61"/>
      <c r="N236" s="61"/>
      <c r="O236" s="61"/>
      <c r="P236" s="61"/>
      <c r="Q236" s="61"/>
      <c r="R236" s="61"/>
      <c r="S236" s="61"/>
      <c r="T236" s="61"/>
      <c r="U236" s="61"/>
      <c r="V236" s="61"/>
      <c r="W236" s="61"/>
      <c r="X236" s="61"/>
      <c r="Y236" s="61"/>
      <c r="Z236" s="61"/>
    </row>
    <row r="237" spans="1:26" ht="18" customHeight="1">
      <c r="A237" s="142"/>
      <c r="B237" s="61"/>
      <c r="C237" s="143"/>
      <c r="D237" s="61"/>
      <c r="E237" s="142"/>
      <c r="F237" s="142"/>
      <c r="G237" s="61"/>
      <c r="H237" s="143"/>
      <c r="I237" s="143"/>
      <c r="J237" s="61"/>
      <c r="K237" s="61"/>
      <c r="L237" s="61"/>
      <c r="M237" s="61"/>
      <c r="N237" s="61"/>
      <c r="O237" s="61"/>
      <c r="P237" s="61"/>
      <c r="Q237" s="61"/>
      <c r="R237" s="61"/>
      <c r="S237" s="61"/>
      <c r="T237" s="61"/>
      <c r="U237" s="61"/>
      <c r="V237" s="61"/>
      <c r="W237" s="61"/>
      <c r="X237" s="61"/>
      <c r="Y237" s="61"/>
      <c r="Z237" s="61"/>
    </row>
    <row r="238" spans="1:26" ht="18" customHeight="1">
      <c r="A238" s="142"/>
      <c r="B238" s="61"/>
      <c r="C238" s="143"/>
      <c r="D238" s="61"/>
      <c r="E238" s="142"/>
      <c r="F238" s="142"/>
      <c r="G238" s="61"/>
      <c r="H238" s="143"/>
      <c r="I238" s="143"/>
      <c r="J238" s="61"/>
      <c r="K238" s="61"/>
      <c r="L238" s="61"/>
      <c r="M238" s="61"/>
      <c r="N238" s="61"/>
      <c r="O238" s="61"/>
      <c r="P238" s="61"/>
      <c r="Q238" s="61"/>
      <c r="R238" s="61"/>
      <c r="S238" s="61"/>
      <c r="T238" s="61"/>
      <c r="U238" s="61"/>
      <c r="V238" s="61"/>
      <c r="W238" s="61"/>
      <c r="X238" s="61"/>
      <c r="Y238" s="61"/>
      <c r="Z238" s="61"/>
    </row>
    <row r="239" spans="1:26" ht="18" customHeight="1">
      <c r="A239" s="142"/>
      <c r="B239" s="61"/>
      <c r="C239" s="143"/>
      <c r="D239" s="61"/>
      <c r="E239" s="142"/>
      <c r="F239" s="142"/>
      <c r="G239" s="61"/>
      <c r="H239" s="143"/>
      <c r="I239" s="143"/>
      <c r="J239" s="61"/>
      <c r="K239" s="61"/>
      <c r="L239" s="61"/>
      <c r="M239" s="61"/>
      <c r="N239" s="61"/>
      <c r="O239" s="61"/>
      <c r="P239" s="61"/>
      <c r="Q239" s="61"/>
      <c r="R239" s="61"/>
      <c r="S239" s="61"/>
      <c r="T239" s="61"/>
      <c r="U239" s="61"/>
      <c r="V239" s="61"/>
      <c r="W239" s="61"/>
      <c r="X239" s="61"/>
      <c r="Y239" s="61"/>
      <c r="Z239" s="61"/>
    </row>
    <row r="240" spans="1:26" ht="18" customHeight="1">
      <c r="A240" s="142"/>
      <c r="B240" s="61"/>
      <c r="C240" s="143"/>
      <c r="D240" s="61"/>
      <c r="E240" s="142"/>
      <c r="F240" s="142"/>
      <c r="G240" s="61"/>
      <c r="H240" s="143"/>
      <c r="I240" s="143"/>
      <c r="J240" s="61"/>
      <c r="K240" s="61"/>
      <c r="L240" s="61"/>
      <c r="M240" s="61"/>
      <c r="N240" s="61"/>
      <c r="O240" s="61"/>
      <c r="P240" s="61"/>
      <c r="Q240" s="61"/>
      <c r="R240" s="61"/>
      <c r="S240" s="61"/>
      <c r="T240" s="61"/>
      <c r="U240" s="61"/>
      <c r="V240" s="61"/>
      <c r="W240" s="61"/>
      <c r="X240" s="61"/>
      <c r="Y240" s="61"/>
      <c r="Z240" s="61"/>
    </row>
    <row r="241" spans="1:26" ht="18" customHeight="1">
      <c r="A241" s="142"/>
      <c r="B241" s="61"/>
      <c r="C241" s="143"/>
      <c r="D241" s="61"/>
      <c r="E241" s="142"/>
      <c r="F241" s="142"/>
      <c r="G241" s="61"/>
      <c r="H241" s="143"/>
      <c r="I241" s="143"/>
      <c r="J241" s="61"/>
      <c r="K241" s="61"/>
      <c r="L241" s="61"/>
      <c r="M241" s="61"/>
      <c r="N241" s="61"/>
      <c r="O241" s="61"/>
      <c r="P241" s="61"/>
      <c r="Q241" s="61"/>
      <c r="R241" s="61"/>
      <c r="S241" s="61"/>
      <c r="T241" s="61"/>
      <c r="U241" s="61"/>
      <c r="V241" s="61"/>
      <c r="W241" s="61"/>
      <c r="X241" s="61"/>
      <c r="Y241" s="61"/>
      <c r="Z241" s="61"/>
    </row>
    <row r="242" spans="1:26" ht="18" customHeight="1">
      <c r="A242" s="142"/>
      <c r="B242" s="61"/>
      <c r="C242" s="143"/>
      <c r="D242" s="61"/>
      <c r="E242" s="142"/>
      <c r="F242" s="142"/>
      <c r="G242" s="61"/>
      <c r="H242" s="143"/>
      <c r="I242" s="143"/>
      <c r="J242" s="61"/>
      <c r="K242" s="61"/>
      <c r="L242" s="61"/>
      <c r="M242" s="61"/>
      <c r="N242" s="61"/>
      <c r="O242" s="61"/>
      <c r="P242" s="61"/>
      <c r="Q242" s="61"/>
      <c r="R242" s="61"/>
      <c r="S242" s="61"/>
      <c r="T242" s="61"/>
      <c r="U242" s="61"/>
      <c r="V242" s="61"/>
      <c r="W242" s="61"/>
      <c r="X242" s="61"/>
      <c r="Y242" s="61"/>
      <c r="Z242" s="61"/>
    </row>
    <row r="243" spans="1:26" ht="18" customHeight="1">
      <c r="A243" s="142"/>
      <c r="B243" s="61"/>
      <c r="C243" s="143"/>
      <c r="D243" s="61"/>
      <c r="E243" s="142"/>
      <c r="F243" s="142"/>
      <c r="G243" s="61"/>
      <c r="H243" s="143"/>
      <c r="I243" s="143"/>
      <c r="J243" s="61"/>
      <c r="K243" s="61"/>
      <c r="L243" s="61"/>
      <c r="M243" s="61"/>
      <c r="N243" s="61"/>
      <c r="O243" s="61"/>
      <c r="P243" s="61"/>
      <c r="Q243" s="61"/>
      <c r="R243" s="61"/>
      <c r="S243" s="61"/>
      <c r="T243" s="61"/>
      <c r="U243" s="61"/>
      <c r="V243" s="61"/>
      <c r="W243" s="61"/>
      <c r="X243" s="61"/>
      <c r="Y243" s="61"/>
      <c r="Z243" s="61"/>
    </row>
    <row r="244" spans="1:26" ht="18" customHeight="1">
      <c r="A244" s="142"/>
      <c r="B244" s="61"/>
      <c r="C244" s="143"/>
      <c r="D244" s="61"/>
      <c r="E244" s="142"/>
      <c r="F244" s="142"/>
      <c r="G244" s="61"/>
      <c r="H244" s="143"/>
      <c r="I244" s="143"/>
      <c r="J244" s="61"/>
      <c r="K244" s="61"/>
      <c r="L244" s="61"/>
      <c r="M244" s="61"/>
      <c r="N244" s="61"/>
      <c r="O244" s="61"/>
      <c r="P244" s="61"/>
      <c r="Q244" s="61"/>
      <c r="R244" s="61"/>
      <c r="S244" s="61"/>
      <c r="T244" s="61"/>
      <c r="U244" s="61"/>
      <c r="V244" s="61"/>
      <c r="W244" s="61"/>
      <c r="X244" s="61"/>
      <c r="Y244" s="61"/>
      <c r="Z244" s="61"/>
    </row>
    <row r="245" spans="1:26" ht="18" customHeight="1">
      <c r="A245" s="142"/>
      <c r="B245" s="61"/>
      <c r="C245" s="143"/>
      <c r="D245" s="61"/>
      <c r="E245" s="142"/>
      <c r="F245" s="142"/>
      <c r="G245" s="61"/>
      <c r="H245" s="143"/>
      <c r="I245" s="143"/>
      <c r="J245" s="61"/>
      <c r="K245" s="61"/>
      <c r="L245" s="61"/>
      <c r="M245" s="61"/>
      <c r="N245" s="61"/>
      <c r="O245" s="61"/>
      <c r="P245" s="61"/>
      <c r="Q245" s="61"/>
      <c r="R245" s="61"/>
      <c r="S245" s="61"/>
      <c r="T245" s="61"/>
      <c r="U245" s="61"/>
      <c r="V245" s="61"/>
      <c r="W245" s="61"/>
      <c r="X245" s="61"/>
      <c r="Y245" s="61"/>
      <c r="Z245" s="61"/>
    </row>
    <row r="246" spans="1:26" ht="18" customHeight="1">
      <c r="A246" s="142"/>
      <c r="B246" s="61"/>
      <c r="C246" s="143"/>
      <c r="D246" s="61"/>
      <c r="E246" s="142"/>
      <c r="F246" s="142"/>
      <c r="G246" s="61"/>
      <c r="H246" s="143"/>
      <c r="I246" s="143"/>
      <c r="J246" s="61"/>
      <c r="K246" s="61"/>
      <c r="L246" s="61"/>
      <c r="M246" s="61"/>
      <c r="N246" s="61"/>
      <c r="O246" s="61"/>
      <c r="P246" s="61"/>
      <c r="Q246" s="61"/>
      <c r="R246" s="61"/>
      <c r="S246" s="61"/>
      <c r="T246" s="61"/>
      <c r="U246" s="61"/>
      <c r="V246" s="61"/>
      <c r="W246" s="61"/>
      <c r="X246" s="61"/>
      <c r="Y246" s="61"/>
      <c r="Z246" s="61"/>
    </row>
    <row r="247" spans="1:26" ht="18" customHeight="1">
      <c r="A247" s="142"/>
      <c r="B247" s="61"/>
      <c r="C247" s="143"/>
      <c r="D247" s="61"/>
      <c r="E247" s="142"/>
      <c r="F247" s="142"/>
      <c r="G247" s="61"/>
      <c r="H247" s="143"/>
      <c r="I247" s="143"/>
      <c r="J247" s="61"/>
      <c r="K247" s="61"/>
      <c r="L247" s="61"/>
      <c r="M247" s="61"/>
      <c r="N247" s="61"/>
      <c r="O247" s="61"/>
      <c r="P247" s="61"/>
      <c r="Q247" s="61"/>
      <c r="R247" s="61"/>
      <c r="S247" s="61"/>
      <c r="T247" s="61"/>
      <c r="U247" s="61"/>
      <c r="V247" s="61"/>
      <c r="W247" s="61"/>
      <c r="X247" s="61"/>
      <c r="Y247" s="61"/>
      <c r="Z247" s="61"/>
    </row>
    <row r="248" spans="1:26" ht="18" customHeight="1">
      <c r="A248" s="142"/>
      <c r="B248" s="61"/>
      <c r="C248" s="143"/>
      <c r="D248" s="61"/>
      <c r="E248" s="142"/>
      <c r="F248" s="142"/>
      <c r="G248" s="61"/>
      <c r="H248" s="143"/>
      <c r="I248" s="143"/>
      <c r="J248" s="61"/>
      <c r="K248" s="61"/>
      <c r="L248" s="61"/>
      <c r="M248" s="61"/>
      <c r="N248" s="61"/>
      <c r="O248" s="61"/>
      <c r="P248" s="61"/>
      <c r="Q248" s="61"/>
      <c r="R248" s="61"/>
      <c r="S248" s="61"/>
      <c r="T248" s="61"/>
      <c r="U248" s="61"/>
      <c r="V248" s="61"/>
      <c r="W248" s="61"/>
      <c r="X248" s="61"/>
      <c r="Y248" s="61"/>
      <c r="Z248" s="61"/>
    </row>
    <row r="249" spans="1:26" ht="18" customHeight="1">
      <c r="A249" s="142"/>
      <c r="B249" s="61"/>
      <c r="C249" s="143"/>
      <c r="D249" s="61"/>
      <c r="E249" s="142"/>
      <c r="F249" s="142"/>
      <c r="G249" s="61"/>
      <c r="H249" s="143"/>
      <c r="I249" s="143"/>
      <c r="J249" s="61"/>
      <c r="K249" s="61"/>
      <c r="L249" s="61"/>
      <c r="M249" s="61"/>
      <c r="N249" s="61"/>
      <c r="O249" s="61"/>
      <c r="P249" s="61"/>
      <c r="Q249" s="61"/>
      <c r="R249" s="61"/>
      <c r="S249" s="61"/>
      <c r="T249" s="61"/>
      <c r="U249" s="61"/>
      <c r="V249" s="61"/>
      <c r="W249" s="61"/>
      <c r="X249" s="61"/>
      <c r="Y249" s="61"/>
      <c r="Z249" s="61"/>
    </row>
    <row r="250" spans="1:26" ht="18" customHeight="1">
      <c r="A250" s="142"/>
      <c r="B250" s="61"/>
      <c r="C250" s="143"/>
      <c r="D250" s="61"/>
      <c r="E250" s="142"/>
      <c r="F250" s="142"/>
      <c r="G250" s="61"/>
      <c r="H250" s="143"/>
      <c r="I250" s="143"/>
      <c r="J250" s="61"/>
      <c r="K250" s="61"/>
      <c r="L250" s="61"/>
      <c r="M250" s="61"/>
      <c r="N250" s="61"/>
      <c r="O250" s="61"/>
      <c r="P250" s="61"/>
      <c r="Q250" s="61"/>
      <c r="R250" s="61"/>
      <c r="S250" s="61"/>
      <c r="T250" s="61"/>
      <c r="U250" s="61"/>
      <c r="V250" s="61"/>
      <c r="W250" s="61"/>
      <c r="X250" s="61"/>
      <c r="Y250" s="61"/>
      <c r="Z250" s="61"/>
    </row>
    <row r="251" spans="1:26" ht="18" customHeight="1">
      <c r="A251" s="142"/>
      <c r="B251" s="61"/>
      <c r="C251" s="143"/>
      <c r="D251" s="61"/>
      <c r="E251" s="142"/>
      <c r="F251" s="142"/>
      <c r="G251" s="61"/>
      <c r="H251" s="143"/>
      <c r="I251" s="143"/>
      <c r="J251" s="61"/>
      <c r="K251" s="61"/>
      <c r="L251" s="61"/>
      <c r="M251" s="61"/>
      <c r="N251" s="61"/>
      <c r="O251" s="61"/>
      <c r="P251" s="61"/>
      <c r="Q251" s="61"/>
      <c r="R251" s="61"/>
      <c r="S251" s="61"/>
      <c r="T251" s="61"/>
      <c r="U251" s="61"/>
      <c r="V251" s="61"/>
      <c r="W251" s="61"/>
      <c r="X251" s="61"/>
      <c r="Y251" s="61"/>
      <c r="Z251" s="61"/>
    </row>
    <row r="252" spans="1:26" ht="18" customHeight="1">
      <c r="A252" s="142"/>
      <c r="B252" s="61"/>
      <c r="C252" s="143"/>
      <c r="D252" s="61"/>
      <c r="E252" s="142"/>
      <c r="F252" s="142"/>
      <c r="G252" s="61"/>
      <c r="H252" s="143"/>
      <c r="I252" s="143"/>
      <c r="J252" s="61"/>
      <c r="K252" s="61"/>
      <c r="L252" s="61"/>
      <c r="M252" s="61"/>
      <c r="N252" s="61"/>
      <c r="O252" s="61"/>
      <c r="P252" s="61"/>
      <c r="Q252" s="61"/>
      <c r="R252" s="61"/>
      <c r="S252" s="61"/>
      <c r="T252" s="61"/>
      <c r="U252" s="61"/>
      <c r="V252" s="61"/>
      <c r="W252" s="61"/>
      <c r="X252" s="61"/>
      <c r="Y252" s="61"/>
      <c r="Z252" s="61"/>
    </row>
    <row r="253" spans="1:26" ht="18" customHeight="1">
      <c r="A253" s="142"/>
      <c r="B253" s="61"/>
      <c r="C253" s="143"/>
      <c r="D253" s="61"/>
      <c r="E253" s="142"/>
      <c r="F253" s="142"/>
      <c r="G253" s="61"/>
      <c r="H253" s="143"/>
      <c r="I253" s="143"/>
      <c r="J253" s="61"/>
      <c r="K253" s="61"/>
      <c r="L253" s="61"/>
      <c r="M253" s="61"/>
      <c r="N253" s="61"/>
      <c r="O253" s="61"/>
      <c r="P253" s="61"/>
      <c r="Q253" s="61"/>
      <c r="R253" s="61"/>
      <c r="S253" s="61"/>
      <c r="T253" s="61"/>
      <c r="U253" s="61"/>
      <c r="V253" s="61"/>
      <c r="W253" s="61"/>
      <c r="X253" s="61"/>
      <c r="Y253" s="61"/>
      <c r="Z253" s="61"/>
    </row>
    <row r="254" spans="1:26" ht="18" customHeight="1">
      <c r="A254" s="142"/>
      <c r="B254" s="61"/>
      <c r="C254" s="143"/>
      <c r="D254" s="61"/>
      <c r="E254" s="142"/>
      <c r="F254" s="142"/>
      <c r="G254" s="61"/>
      <c r="H254" s="143"/>
      <c r="I254" s="143"/>
      <c r="J254" s="61"/>
      <c r="K254" s="61"/>
      <c r="L254" s="61"/>
      <c r="M254" s="61"/>
      <c r="N254" s="61"/>
      <c r="O254" s="61"/>
      <c r="P254" s="61"/>
      <c r="Q254" s="61"/>
      <c r="R254" s="61"/>
      <c r="S254" s="61"/>
      <c r="T254" s="61"/>
      <c r="U254" s="61"/>
      <c r="V254" s="61"/>
      <c r="W254" s="61"/>
      <c r="X254" s="61"/>
      <c r="Y254" s="61"/>
      <c r="Z254" s="61"/>
    </row>
    <row r="255" spans="1:26" ht="18" customHeight="1">
      <c r="A255" s="142"/>
      <c r="B255" s="61"/>
      <c r="C255" s="143"/>
      <c r="D255" s="61"/>
      <c r="E255" s="142"/>
      <c r="F255" s="142"/>
      <c r="G255" s="61"/>
      <c r="H255" s="143"/>
      <c r="I255" s="143"/>
      <c r="J255" s="61"/>
      <c r="K255" s="61"/>
      <c r="L255" s="61"/>
      <c r="M255" s="61"/>
      <c r="N255" s="61"/>
      <c r="O255" s="61"/>
      <c r="P255" s="61"/>
      <c r="Q255" s="61"/>
      <c r="R255" s="61"/>
      <c r="S255" s="61"/>
      <c r="T255" s="61"/>
      <c r="U255" s="61"/>
      <c r="V255" s="61"/>
      <c r="W255" s="61"/>
      <c r="X255" s="61"/>
      <c r="Y255" s="61"/>
      <c r="Z255" s="61"/>
    </row>
    <row r="256" spans="1:26" ht="18" customHeight="1">
      <c r="A256" s="142"/>
      <c r="B256" s="61"/>
      <c r="C256" s="143"/>
      <c r="D256" s="61"/>
      <c r="E256" s="142"/>
      <c r="F256" s="142"/>
      <c r="G256" s="61"/>
      <c r="H256" s="143"/>
      <c r="I256" s="143"/>
      <c r="J256" s="61"/>
      <c r="K256" s="61"/>
      <c r="L256" s="61"/>
      <c r="M256" s="61"/>
      <c r="N256" s="61"/>
      <c r="O256" s="61"/>
      <c r="P256" s="61"/>
      <c r="Q256" s="61"/>
      <c r="R256" s="61"/>
      <c r="S256" s="61"/>
      <c r="T256" s="61"/>
      <c r="U256" s="61"/>
      <c r="V256" s="61"/>
      <c r="W256" s="61"/>
      <c r="X256" s="61"/>
      <c r="Y256" s="61"/>
      <c r="Z256" s="61"/>
    </row>
    <row r="257" spans="1:26" ht="18" customHeight="1">
      <c r="A257" s="142"/>
      <c r="B257" s="61"/>
      <c r="C257" s="143"/>
      <c r="D257" s="61"/>
      <c r="E257" s="142"/>
      <c r="F257" s="142"/>
      <c r="G257" s="61"/>
      <c r="H257" s="143"/>
      <c r="I257" s="143"/>
      <c r="J257" s="61"/>
      <c r="K257" s="61"/>
      <c r="L257" s="61"/>
      <c r="M257" s="61"/>
      <c r="N257" s="61"/>
      <c r="O257" s="61"/>
      <c r="P257" s="61"/>
      <c r="Q257" s="61"/>
      <c r="R257" s="61"/>
      <c r="S257" s="61"/>
      <c r="T257" s="61"/>
      <c r="U257" s="61"/>
      <c r="V257" s="61"/>
      <c r="W257" s="61"/>
      <c r="X257" s="61"/>
      <c r="Y257" s="61"/>
      <c r="Z257" s="61"/>
    </row>
    <row r="258" spans="1:26" ht="18" customHeight="1">
      <c r="A258" s="142"/>
      <c r="B258" s="61"/>
      <c r="C258" s="143"/>
      <c r="D258" s="61"/>
      <c r="E258" s="142"/>
      <c r="F258" s="142"/>
      <c r="G258" s="61"/>
      <c r="H258" s="143"/>
      <c r="I258" s="143"/>
      <c r="J258" s="61"/>
      <c r="K258" s="61"/>
      <c r="L258" s="61"/>
      <c r="M258" s="61"/>
      <c r="N258" s="61"/>
      <c r="O258" s="61"/>
      <c r="P258" s="61"/>
      <c r="Q258" s="61"/>
      <c r="R258" s="61"/>
      <c r="S258" s="61"/>
      <c r="T258" s="61"/>
      <c r="U258" s="61"/>
      <c r="V258" s="61"/>
      <c r="W258" s="61"/>
      <c r="X258" s="61"/>
      <c r="Y258" s="61"/>
      <c r="Z258" s="61"/>
    </row>
    <row r="259" spans="1:26" ht="18" customHeight="1">
      <c r="A259" s="142"/>
      <c r="B259" s="61"/>
      <c r="C259" s="143"/>
      <c r="D259" s="61"/>
      <c r="E259" s="142"/>
      <c r="F259" s="142"/>
      <c r="G259" s="61"/>
      <c r="H259" s="143"/>
      <c r="I259" s="143"/>
      <c r="J259" s="61"/>
      <c r="K259" s="61"/>
      <c r="L259" s="61"/>
      <c r="M259" s="61"/>
      <c r="N259" s="61"/>
      <c r="O259" s="61"/>
      <c r="P259" s="61"/>
      <c r="Q259" s="61"/>
      <c r="R259" s="61"/>
      <c r="S259" s="61"/>
      <c r="T259" s="61"/>
      <c r="U259" s="61"/>
      <c r="V259" s="61"/>
      <c r="W259" s="61"/>
      <c r="X259" s="61"/>
      <c r="Y259" s="61"/>
      <c r="Z259" s="61"/>
    </row>
    <row r="260" spans="1:26" ht="18" customHeight="1">
      <c r="A260" s="142"/>
      <c r="B260" s="61"/>
      <c r="C260" s="143"/>
      <c r="D260" s="61"/>
      <c r="E260" s="142"/>
      <c r="F260" s="142"/>
      <c r="G260" s="61"/>
      <c r="H260" s="143"/>
      <c r="I260" s="143"/>
      <c r="J260" s="61"/>
      <c r="K260" s="61"/>
      <c r="L260" s="61"/>
      <c r="M260" s="61"/>
      <c r="N260" s="61"/>
      <c r="O260" s="61"/>
      <c r="P260" s="61"/>
      <c r="Q260" s="61"/>
      <c r="R260" s="61"/>
      <c r="S260" s="61"/>
      <c r="T260" s="61"/>
      <c r="U260" s="61"/>
      <c r="V260" s="61"/>
      <c r="W260" s="61"/>
      <c r="X260" s="61"/>
      <c r="Y260" s="61"/>
      <c r="Z260" s="61"/>
    </row>
    <row r="261" spans="1:26" ht="18" customHeight="1">
      <c r="A261" s="142"/>
      <c r="B261" s="61"/>
      <c r="C261" s="143"/>
      <c r="D261" s="61"/>
      <c r="E261" s="142"/>
      <c r="F261" s="142"/>
      <c r="G261" s="61"/>
      <c r="H261" s="143"/>
      <c r="I261" s="143"/>
      <c r="J261" s="61"/>
      <c r="K261" s="61"/>
      <c r="L261" s="61"/>
      <c r="M261" s="61"/>
      <c r="N261" s="61"/>
      <c r="O261" s="61"/>
      <c r="P261" s="61"/>
      <c r="Q261" s="61"/>
      <c r="R261" s="61"/>
      <c r="S261" s="61"/>
      <c r="T261" s="61"/>
      <c r="U261" s="61"/>
      <c r="V261" s="61"/>
      <c r="W261" s="61"/>
      <c r="X261" s="61"/>
      <c r="Y261" s="61"/>
      <c r="Z261" s="61"/>
    </row>
    <row r="262" spans="1:26" ht="18" customHeight="1">
      <c r="A262" s="142"/>
      <c r="B262" s="61"/>
      <c r="C262" s="143"/>
      <c r="D262" s="61"/>
      <c r="E262" s="142"/>
      <c r="F262" s="142"/>
      <c r="G262" s="61"/>
      <c r="H262" s="143"/>
      <c r="I262" s="143"/>
      <c r="J262" s="61"/>
      <c r="K262" s="61"/>
      <c r="L262" s="61"/>
      <c r="M262" s="61"/>
      <c r="N262" s="61"/>
      <c r="O262" s="61"/>
      <c r="P262" s="61"/>
      <c r="Q262" s="61"/>
      <c r="R262" s="61"/>
      <c r="S262" s="61"/>
      <c r="T262" s="61"/>
      <c r="U262" s="61"/>
      <c r="V262" s="61"/>
      <c r="W262" s="61"/>
      <c r="X262" s="61"/>
      <c r="Y262" s="61"/>
      <c r="Z262" s="61"/>
    </row>
    <row r="263" spans="1:26" ht="18" customHeight="1">
      <c r="A263" s="142"/>
      <c r="B263" s="61"/>
      <c r="C263" s="143"/>
      <c r="D263" s="61"/>
      <c r="E263" s="142"/>
      <c r="F263" s="142"/>
      <c r="G263" s="61"/>
      <c r="H263" s="143"/>
      <c r="I263" s="143"/>
      <c r="J263" s="61"/>
      <c r="K263" s="61"/>
      <c r="L263" s="61"/>
      <c r="M263" s="61"/>
      <c r="N263" s="61"/>
      <c r="O263" s="61"/>
      <c r="P263" s="61"/>
      <c r="Q263" s="61"/>
      <c r="R263" s="61"/>
      <c r="S263" s="61"/>
      <c r="T263" s="61"/>
      <c r="U263" s="61"/>
      <c r="V263" s="61"/>
      <c r="W263" s="61"/>
      <c r="X263" s="61"/>
      <c r="Y263" s="61"/>
      <c r="Z263" s="61"/>
    </row>
    <row r="264" spans="1:26" ht="18" customHeight="1">
      <c r="A264" s="142"/>
      <c r="B264" s="61"/>
      <c r="C264" s="143"/>
      <c r="D264" s="61"/>
      <c r="E264" s="142"/>
      <c r="F264" s="142"/>
      <c r="G264" s="61"/>
      <c r="H264" s="143"/>
      <c r="I264" s="143"/>
      <c r="J264" s="61"/>
      <c r="K264" s="61"/>
      <c r="L264" s="61"/>
      <c r="M264" s="61"/>
      <c r="N264" s="61"/>
      <c r="O264" s="61"/>
      <c r="P264" s="61"/>
      <c r="Q264" s="61"/>
      <c r="R264" s="61"/>
      <c r="S264" s="61"/>
      <c r="T264" s="61"/>
      <c r="U264" s="61"/>
      <c r="V264" s="61"/>
      <c r="W264" s="61"/>
      <c r="X264" s="61"/>
      <c r="Y264" s="61"/>
      <c r="Z264" s="61"/>
    </row>
    <row r="265" spans="1:26" ht="18" customHeight="1">
      <c r="A265" s="142"/>
      <c r="B265" s="61"/>
      <c r="C265" s="143"/>
      <c r="D265" s="61"/>
      <c r="E265" s="142"/>
      <c r="F265" s="142"/>
      <c r="G265" s="61"/>
      <c r="H265" s="143"/>
      <c r="I265" s="143"/>
      <c r="J265" s="61"/>
      <c r="K265" s="61"/>
      <c r="L265" s="61"/>
      <c r="M265" s="61"/>
      <c r="N265" s="61"/>
      <c r="O265" s="61"/>
      <c r="P265" s="61"/>
      <c r="Q265" s="61"/>
      <c r="R265" s="61"/>
      <c r="S265" s="61"/>
      <c r="T265" s="61"/>
      <c r="U265" s="61"/>
      <c r="V265" s="61"/>
      <c r="W265" s="61"/>
      <c r="X265" s="61"/>
      <c r="Y265" s="61"/>
      <c r="Z265" s="61"/>
    </row>
    <row r="266" spans="1:26" ht="18" customHeight="1">
      <c r="A266" s="142"/>
      <c r="B266" s="61"/>
      <c r="C266" s="143"/>
      <c r="D266" s="61"/>
      <c r="E266" s="142"/>
      <c r="F266" s="142"/>
      <c r="G266" s="61"/>
      <c r="H266" s="143"/>
      <c r="I266" s="143"/>
      <c r="J266" s="61"/>
      <c r="K266" s="61"/>
      <c r="L266" s="61"/>
      <c r="M266" s="61"/>
      <c r="N266" s="61"/>
      <c r="O266" s="61"/>
      <c r="P266" s="61"/>
      <c r="Q266" s="61"/>
      <c r="R266" s="61"/>
      <c r="S266" s="61"/>
      <c r="T266" s="61"/>
      <c r="U266" s="61"/>
      <c r="V266" s="61"/>
      <c r="W266" s="61"/>
      <c r="X266" s="61"/>
      <c r="Y266" s="61"/>
      <c r="Z266" s="61"/>
    </row>
    <row r="267" spans="1:26" ht="18" customHeight="1">
      <c r="A267" s="142"/>
      <c r="B267" s="61"/>
      <c r="C267" s="143"/>
      <c r="D267" s="61"/>
      <c r="E267" s="142"/>
      <c r="F267" s="142"/>
      <c r="G267" s="61"/>
      <c r="H267" s="143"/>
      <c r="I267" s="143"/>
      <c r="J267" s="61"/>
      <c r="K267" s="61"/>
      <c r="L267" s="61"/>
      <c r="M267" s="61"/>
      <c r="N267" s="61"/>
      <c r="O267" s="61"/>
      <c r="P267" s="61"/>
      <c r="Q267" s="61"/>
      <c r="R267" s="61"/>
      <c r="S267" s="61"/>
      <c r="T267" s="61"/>
      <c r="U267" s="61"/>
      <c r="V267" s="61"/>
      <c r="W267" s="61"/>
      <c r="X267" s="61"/>
      <c r="Y267" s="61"/>
      <c r="Z267" s="61"/>
    </row>
    <row r="268" spans="1:26" ht="18" customHeight="1">
      <c r="A268" s="142"/>
      <c r="B268" s="61"/>
      <c r="C268" s="143"/>
      <c r="D268" s="61"/>
      <c r="E268" s="142"/>
      <c r="F268" s="142"/>
      <c r="G268" s="61"/>
      <c r="H268" s="143"/>
      <c r="I268" s="143"/>
      <c r="J268" s="61"/>
      <c r="K268" s="61"/>
      <c r="L268" s="61"/>
      <c r="M268" s="61"/>
      <c r="N268" s="61"/>
      <c r="O268" s="61"/>
      <c r="P268" s="61"/>
      <c r="Q268" s="61"/>
      <c r="R268" s="61"/>
      <c r="S268" s="61"/>
      <c r="T268" s="61"/>
      <c r="U268" s="61"/>
      <c r="V268" s="61"/>
      <c r="W268" s="61"/>
      <c r="X268" s="61"/>
      <c r="Y268" s="61"/>
      <c r="Z268" s="61"/>
    </row>
    <row r="269" spans="1:26" ht="18" customHeight="1">
      <c r="A269" s="142"/>
      <c r="B269" s="61"/>
      <c r="C269" s="143"/>
      <c r="D269" s="61"/>
      <c r="E269" s="142"/>
      <c r="F269" s="142"/>
      <c r="G269" s="61"/>
      <c r="H269" s="143"/>
      <c r="I269" s="143"/>
      <c r="J269" s="61"/>
      <c r="K269" s="61"/>
      <c r="L269" s="61"/>
      <c r="M269" s="61"/>
      <c r="N269" s="61"/>
      <c r="O269" s="61"/>
      <c r="P269" s="61"/>
      <c r="Q269" s="61"/>
      <c r="R269" s="61"/>
      <c r="S269" s="61"/>
      <c r="T269" s="61"/>
      <c r="U269" s="61"/>
      <c r="V269" s="61"/>
      <c r="W269" s="61"/>
      <c r="X269" s="61"/>
      <c r="Y269" s="61"/>
      <c r="Z269" s="61"/>
    </row>
    <row r="270" spans="1:26" ht="18" customHeight="1">
      <c r="A270" s="142"/>
      <c r="B270" s="61"/>
      <c r="C270" s="143"/>
      <c r="D270" s="61"/>
      <c r="E270" s="142"/>
      <c r="F270" s="142"/>
      <c r="G270" s="61"/>
      <c r="H270" s="143"/>
      <c r="I270" s="143"/>
      <c r="J270" s="61"/>
      <c r="K270" s="61"/>
      <c r="L270" s="61"/>
      <c r="M270" s="61"/>
      <c r="N270" s="61"/>
      <c r="O270" s="61"/>
      <c r="P270" s="61"/>
      <c r="Q270" s="61"/>
      <c r="R270" s="61"/>
      <c r="S270" s="61"/>
      <c r="T270" s="61"/>
      <c r="U270" s="61"/>
      <c r="V270" s="61"/>
      <c r="W270" s="61"/>
      <c r="X270" s="61"/>
      <c r="Y270" s="61"/>
      <c r="Z270" s="61"/>
    </row>
    <row r="271" spans="1:26" ht="18" customHeight="1">
      <c r="A271" s="142"/>
      <c r="B271" s="61"/>
      <c r="C271" s="143"/>
      <c r="D271" s="61"/>
      <c r="E271" s="142"/>
      <c r="F271" s="142"/>
      <c r="G271" s="61"/>
      <c r="H271" s="143"/>
      <c r="I271" s="143"/>
      <c r="J271" s="61"/>
      <c r="K271" s="61"/>
      <c r="L271" s="61"/>
      <c r="M271" s="61"/>
      <c r="N271" s="61"/>
      <c r="O271" s="61"/>
      <c r="P271" s="61"/>
      <c r="Q271" s="61"/>
      <c r="R271" s="61"/>
      <c r="S271" s="61"/>
      <c r="T271" s="61"/>
      <c r="U271" s="61"/>
      <c r="V271" s="61"/>
      <c r="W271" s="61"/>
      <c r="X271" s="61"/>
      <c r="Y271" s="61"/>
      <c r="Z271" s="61"/>
    </row>
    <row r="272" spans="1:26" ht="18" customHeight="1">
      <c r="A272" s="142"/>
      <c r="B272" s="61"/>
      <c r="C272" s="143"/>
      <c r="D272" s="61"/>
      <c r="E272" s="142"/>
      <c r="F272" s="142"/>
      <c r="G272" s="61"/>
      <c r="H272" s="143"/>
      <c r="I272" s="143"/>
      <c r="J272" s="61"/>
      <c r="K272" s="61"/>
      <c r="L272" s="61"/>
      <c r="M272" s="61"/>
      <c r="N272" s="61"/>
      <c r="O272" s="61"/>
      <c r="P272" s="61"/>
      <c r="Q272" s="61"/>
      <c r="R272" s="61"/>
      <c r="S272" s="61"/>
      <c r="T272" s="61"/>
      <c r="U272" s="61"/>
      <c r="V272" s="61"/>
      <c r="W272" s="61"/>
      <c r="X272" s="61"/>
      <c r="Y272" s="61"/>
      <c r="Z272" s="61"/>
    </row>
    <row r="273" spans="1:26" ht="18" customHeight="1">
      <c r="A273" s="142"/>
      <c r="B273" s="61"/>
      <c r="C273" s="143"/>
      <c r="D273" s="61"/>
      <c r="E273" s="142"/>
      <c r="F273" s="142"/>
      <c r="G273" s="61"/>
      <c r="H273" s="143"/>
      <c r="I273" s="143"/>
      <c r="J273" s="61"/>
      <c r="K273" s="61"/>
      <c r="L273" s="61"/>
      <c r="M273" s="61"/>
      <c r="N273" s="61"/>
      <c r="O273" s="61"/>
      <c r="P273" s="61"/>
      <c r="Q273" s="61"/>
      <c r="R273" s="61"/>
      <c r="S273" s="61"/>
      <c r="T273" s="61"/>
      <c r="U273" s="61"/>
      <c r="V273" s="61"/>
      <c r="W273" s="61"/>
      <c r="X273" s="61"/>
      <c r="Y273" s="61"/>
      <c r="Z273" s="61"/>
    </row>
    <row r="274" spans="1:26" ht="18" customHeight="1">
      <c r="A274" s="142"/>
      <c r="B274" s="61"/>
      <c r="C274" s="143"/>
      <c r="D274" s="61"/>
      <c r="E274" s="142"/>
      <c r="F274" s="142"/>
      <c r="G274" s="61"/>
      <c r="H274" s="143"/>
      <c r="I274" s="143"/>
      <c r="J274" s="61"/>
      <c r="K274" s="61"/>
      <c r="L274" s="61"/>
      <c r="M274" s="61"/>
      <c r="N274" s="61"/>
      <c r="O274" s="61"/>
      <c r="P274" s="61"/>
      <c r="Q274" s="61"/>
      <c r="R274" s="61"/>
      <c r="S274" s="61"/>
      <c r="T274" s="61"/>
      <c r="U274" s="61"/>
      <c r="V274" s="61"/>
      <c r="W274" s="61"/>
      <c r="X274" s="61"/>
      <c r="Y274" s="61"/>
      <c r="Z274" s="61"/>
    </row>
    <row r="275" spans="1:26" ht="18" customHeight="1">
      <c r="A275" s="142"/>
      <c r="B275" s="61"/>
      <c r="C275" s="143"/>
      <c r="D275" s="61"/>
      <c r="E275" s="142"/>
      <c r="F275" s="142"/>
      <c r="G275" s="61"/>
      <c r="H275" s="143"/>
      <c r="I275" s="143"/>
      <c r="J275" s="61"/>
      <c r="K275" s="61"/>
      <c r="L275" s="61"/>
      <c r="M275" s="61"/>
      <c r="N275" s="61"/>
      <c r="O275" s="61"/>
      <c r="P275" s="61"/>
      <c r="Q275" s="61"/>
      <c r="R275" s="61"/>
      <c r="S275" s="61"/>
      <c r="T275" s="61"/>
      <c r="U275" s="61"/>
      <c r="V275" s="61"/>
      <c r="W275" s="61"/>
      <c r="X275" s="61"/>
      <c r="Y275" s="61"/>
      <c r="Z275" s="61"/>
    </row>
    <row r="276" spans="1:26" ht="18" customHeight="1">
      <c r="A276" s="142"/>
      <c r="B276" s="61"/>
      <c r="C276" s="143"/>
      <c r="D276" s="61"/>
      <c r="E276" s="142"/>
      <c r="F276" s="142"/>
      <c r="G276" s="61"/>
      <c r="H276" s="143"/>
      <c r="I276" s="143"/>
      <c r="J276" s="61"/>
      <c r="K276" s="61"/>
      <c r="L276" s="61"/>
      <c r="M276" s="61"/>
      <c r="N276" s="61"/>
      <c r="O276" s="61"/>
      <c r="P276" s="61"/>
      <c r="Q276" s="61"/>
      <c r="R276" s="61"/>
      <c r="S276" s="61"/>
      <c r="T276" s="61"/>
      <c r="U276" s="61"/>
      <c r="V276" s="61"/>
      <c r="W276" s="61"/>
      <c r="X276" s="61"/>
      <c r="Y276" s="61"/>
      <c r="Z276" s="61"/>
    </row>
    <row r="277" spans="1:26" ht="18" customHeight="1">
      <c r="A277" s="142"/>
      <c r="B277" s="61"/>
      <c r="C277" s="143"/>
      <c r="D277" s="61"/>
      <c r="E277" s="142"/>
      <c r="F277" s="142"/>
      <c r="G277" s="61"/>
      <c r="H277" s="143"/>
      <c r="I277" s="143"/>
      <c r="J277" s="61"/>
      <c r="K277" s="61"/>
      <c r="L277" s="61"/>
      <c r="M277" s="61"/>
      <c r="N277" s="61"/>
      <c r="O277" s="61"/>
      <c r="P277" s="61"/>
      <c r="Q277" s="61"/>
      <c r="R277" s="61"/>
      <c r="S277" s="61"/>
      <c r="T277" s="61"/>
      <c r="U277" s="61"/>
      <c r="V277" s="61"/>
      <c r="W277" s="61"/>
      <c r="X277" s="61"/>
      <c r="Y277" s="61"/>
      <c r="Z277" s="61"/>
    </row>
    <row r="278" spans="1:26" ht="18" customHeight="1">
      <c r="A278" s="142"/>
      <c r="B278" s="61"/>
      <c r="C278" s="143"/>
      <c r="D278" s="61"/>
      <c r="E278" s="142"/>
      <c r="F278" s="142"/>
      <c r="G278" s="61"/>
      <c r="H278" s="143"/>
      <c r="I278" s="143"/>
      <c r="J278" s="61"/>
      <c r="K278" s="61"/>
      <c r="L278" s="61"/>
      <c r="M278" s="61"/>
      <c r="N278" s="61"/>
      <c r="O278" s="61"/>
      <c r="P278" s="61"/>
      <c r="Q278" s="61"/>
      <c r="R278" s="61"/>
      <c r="S278" s="61"/>
      <c r="T278" s="61"/>
      <c r="U278" s="61"/>
      <c r="V278" s="61"/>
      <c r="W278" s="61"/>
      <c r="X278" s="61"/>
      <c r="Y278" s="61"/>
      <c r="Z278" s="61"/>
    </row>
    <row r="279" spans="1:26" ht="18" customHeight="1">
      <c r="A279" s="142"/>
      <c r="B279" s="61"/>
      <c r="C279" s="143"/>
      <c r="D279" s="61"/>
      <c r="E279" s="142"/>
      <c r="F279" s="142"/>
      <c r="G279" s="61"/>
      <c r="H279" s="143"/>
      <c r="I279" s="143"/>
      <c r="J279" s="61"/>
      <c r="K279" s="61"/>
      <c r="L279" s="61"/>
      <c r="M279" s="61"/>
      <c r="N279" s="61"/>
      <c r="O279" s="61"/>
      <c r="P279" s="61"/>
      <c r="Q279" s="61"/>
      <c r="R279" s="61"/>
      <c r="S279" s="61"/>
      <c r="T279" s="61"/>
      <c r="U279" s="61"/>
      <c r="V279" s="61"/>
      <c r="W279" s="61"/>
      <c r="X279" s="61"/>
      <c r="Y279" s="61"/>
      <c r="Z279" s="61"/>
    </row>
    <row r="280" spans="1:26" ht="18" customHeight="1">
      <c r="A280" s="142"/>
      <c r="B280" s="61"/>
      <c r="C280" s="143"/>
      <c r="D280" s="61"/>
      <c r="E280" s="142"/>
      <c r="F280" s="142"/>
      <c r="G280" s="61"/>
      <c r="H280" s="143"/>
      <c r="I280" s="143"/>
      <c r="J280" s="61"/>
      <c r="K280" s="61"/>
      <c r="L280" s="61"/>
      <c r="M280" s="61"/>
      <c r="N280" s="61"/>
      <c r="O280" s="61"/>
      <c r="P280" s="61"/>
      <c r="Q280" s="61"/>
      <c r="R280" s="61"/>
      <c r="S280" s="61"/>
      <c r="T280" s="61"/>
      <c r="U280" s="61"/>
      <c r="V280" s="61"/>
      <c r="W280" s="61"/>
      <c r="X280" s="61"/>
      <c r="Y280" s="61"/>
      <c r="Z280" s="61"/>
    </row>
    <row r="281" spans="1:26" ht="18" customHeight="1">
      <c r="A281" s="142"/>
      <c r="B281" s="61"/>
      <c r="C281" s="143"/>
      <c r="D281" s="61"/>
      <c r="E281" s="142"/>
      <c r="F281" s="142"/>
      <c r="G281" s="61"/>
      <c r="H281" s="143"/>
      <c r="I281" s="143"/>
      <c r="J281" s="61"/>
      <c r="K281" s="61"/>
      <c r="L281" s="61"/>
      <c r="M281" s="61"/>
      <c r="N281" s="61"/>
      <c r="O281" s="61"/>
      <c r="P281" s="61"/>
      <c r="Q281" s="61"/>
      <c r="R281" s="61"/>
      <c r="S281" s="61"/>
      <c r="T281" s="61"/>
      <c r="U281" s="61"/>
      <c r="V281" s="61"/>
      <c r="W281" s="61"/>
      <c r="X281" s="61"/>
      <c r="Y281" s="61"/>
      <c r="Z281" s="61"/>
    </row>
    <row r="282" spans="1:26" ht="18" customHeight="1">
      <c r="A282" s="142"/>
      <c r="B282" s="61"/>
      <c r="C282" s="143"/>
      <c r="D282" s="61"/>
      <c r="E282" s="142"/>
      <c r="F282" s="142"/>
      <c r="G282" s="61"/>
      <c r="H282" s="143"/>
      <c r="I282" s="143"/>
      <c r="J282" s="61"/>
      <c r="K282" s="61"/>
      <c r="L282" s="61"/>
      <c r="M282" s="61"/>
      <c r="N282" s="61"/>
      <c r="O282" s="61"/>
      <c r="P282" s="61"/>
      <c r="Q282" s="61"/>
      <c r="R282" s="61"/>
      <c r="S282" s="61"/>
      <c r="T282" s="61"/>
      <c r="U282" s="61"/>
      <c r="V282" s="61"/>
      <c r="W282" s="61"/>
      <c r="X282" s="61"/>
      <c r="Y282" s="61"/>
      <c r="Z282" s="61"/>
    </row>
    <row r="283" spans="1:26" ht="18" customHeight="1">
      <c r="A283" s="142"/>
      <c r="B283" s="61"/>
      <c r="C283" s="143"/>
      <c r="D283" s="61"/>
      <c r="E283" s="142"/>
      <c r="F283" s="142"/>
      <c r="G283" s="61"/>
      <c r="H283" s="143"/>
      <c r="I283" s="143"/>
      <c r="J283" s="61"/>
      <c r="K283" s="61"/>
      <c r="L283" s="61"/>
      <c r="M283" s="61"/>
      <c r="N283" s="61"/>
      <c r="O283" s="61"/>
      <c r="P283" s="61"/>
      <c r="Q283" s="61"/>
      <c r="R283" s="61"/>
      <c r="S283" s="61"/>
      <c r="T283" s="61"/>
      <c r="U283" s="61"/>
      <c r="V283" s="61"/>
      <c r="W283" s="61"/>
      <c r="X283" s="61"/>
      <c r="Y283" s="61"/>
      <c r="Z283" s="61"/>
    </row>
    <row r="284" spans="1:26" ht="18" customHeight="1">
      <c r="A284" s="142"/>
      <c r="B284" s="61"/>
      <c r="C284" s="143"/>
      <c r="D284" s="61"/>
      <c r="E284" s="142"/>
      <c r="F284" s="142"/>
      <c r="G284" s="61"/>
      <c r="H284" s="143"/>
      <c r="I284" s="143"/>
      <c r="J284" s="61"/>
      <c r="K284" s="61"/>
      <c r="L284" s="61"/>
      <c r="M284" s="61"/>
      <c r="N284" s="61"/>
      <c r="O284" s="61"/>
      <c r="P284" s="61"/>
      <c r="Q284" s="61"/>
      <c r="R284" s="61"/>
      <c r="S284" s="61"/>
      <c r="T284" s="61"/>
      <c r="U284" s="61"/>
      <c r="V284" s="61"/>
      <c r="W284" s="61"/>
      <c r="X284" s="61"/>
      <c r="Y284" s="61"/>
      <c r="Z284" s="61"/>
    </row>
    <row r="285" spans="1:26" ht="18" customHeight="1">
      <c r="A285" s="142"/>
      <c r="B285" s="61"/>
      <c r="C285" s="143"/>
      <c r="D285" s="61"/>
      <c r="E285" s="142"/>
      <c r="F285" s="142"/>
      <c r="G285" s="61"/>
      <c r="H285" s="143"/>
      <c r="I285" s="143"/>
      <c r="J285" s="61"/>
      <c r="K285" s="61"/>
      <c r="L285" s="61"/>
      <c r="M285" s="61"/>
      <c r="N285" s="61"/>
      <c r="O285" s="61"/>
      <c r="P285" s="61"/>
      <c r="Q285" s="61"/>
      <c r="R285" s="61"/>
      <c r="S285" s="61"/>
      <c r="T285" s="61"/>
      <c r="U285" s="61"/>
      <c r="V285" s="61"/>
      <c r="W285" s="61"/>
      <c r="X285" s="61"/>
      <c r="Y285" s="61"/>
      <c r="Z285" s="61"/>
    </row>
    <row r="286" spans="1:26" ht="18" customHeight="1">
      <c r="A286" s="142"/>
      <c r="B286" s="61"/>
      <c r="C286" s="143"/>
      <c r="D286" s="61"/>
      <c r="E286" s="142"/>
      <c r="F286" s="142"/>
      <c r="G286" s="61"/>
      <c r="H286" s="143"/>
      <c r="I286" s="143"/>
      <c r="J286" s="61"/>
      <c r="K286" s="61"/>
      <c r="L286" s="61"/>
      <c r="M286" s="61"/>
      <c r="N286" s="61"/>
      <c r="O286" s="61"/>
      <c r="P286" s="61"/>
      <c r="Q286" s="61"/>
      <c r="R286" s="61"/>
      <c r="S286" s="61"/>
      <c r="T286" s="61"/>
      <c r="U286" s="61"/>
      <c r="V286" s="61"/>
      <c r="W286" s="61"/>
      <c r="X286" s="61"/>
      <c r="Y286" s="61"/>
      <c r="Z286" s="61"/>
    </row>
    <row r="287" spans="1:26" ht="18" customHeight="1">
      <c r="A287" s="142"/>
      <c r="B287" s="61"/>
      <c r="C287" s="143"/>
      <c r="D287" s="61"/>
      <c r="E287" s="142"/>
      <c r="F287" s="142"/>
      <c r="G287" s="61"/>
      <c r="H287" s="143"/>
      <c r="I287" s="143"/>
      <c r="J287" s="61"/>
      <c r="K287" s="61"/>
      <c r="L287" s="61"/>
      <c r="M287" s="61"/>
      <c r="N287" s="61"/>
      <c r="O287" s="61"/>
      <c r="P287" s="61"/>
      <c r="Q287" s="61"/>
      <c r="R287" s="61"/>
      <c r="S287" s="61"/>
      <c r="T287" s="61"/>
      <c r="U287" s="61"/>
      <c r="V287" s="61"/>
      <c r="W287" s="61"/>
      <c r="X287" s="61"/>
      <c r="Y287" s="61"/>
      <c r="Z287" s="61"/>
    </row>
    <row r="288" spans="1:26" ht="18" customHeight="1">
      <c r="A288" s="142"/>
      <c r="B288" s="61"/>
      <c r="C288" s="143"/>
      <c r="D288" s="61"/>
      <c r="E288" s="142"/>
      <c r="F288" s="142"/>
      <c r="G288" s="61"/>
      <c r="H288" s="143"/>
      <c r="I288" s="143"/>
      <c r="J288" s="61"/>
      <c r="K288" s="61"/>
      <c r="L288" s="61"/>
      <c r="M288" s="61"/>
      <c r="N288" s="61"/>
      <c r="O288" s="61"/>
      <c r="P288" s="61"/>
      <c r="Q288" s="61"/>
      <c r="R288" s="61"/>
      <c r="S288" s="61"/>
      <c r="T288" s="61"/>
      <c r="U288" s="61"/>
      <c r="V288" s="61"/>
      <c r="W288" s="61"/>
      <c r="X288" s="61"/>
      <c r="Y288" s="61"/>
      <c r="Z288" s="61"/>
    </row>
    <row r="289" spans="1:26" ht="18" customHeight="1">
      <c r="A289" s="142"/>
      <c r="B289" s="61"/>
      <c r="C289" s="143"/>
      <c r="D289" s="61"/>
      <c r="E289" s="142"/>
      <c r="F289" s="142"/>
      <c r="G289" s="61"/>
      <c r="H289" s="143"/>
      <c r="I289" s="143"/>
      <c r="J289" s="61"/>
      <c r="K289" s="61"/>
      <c r="L289" s="61"/>
      <c r="M289" s="61"/>
      <c r="N289" s="61"/>
      <c r="O289" s="61"/>
      <c r="P289" s="61"/>
      <c r="Q289" s="61"/>
      <c r="R289" s="61"/>
      <c r="S289" s="61"/>
      <c r="T289" s="61"/>
      <c r="U289" s="61"/>
      <c r="V289" s="61"/>
      <c r="W289" s="61"/>
      <c r="X289" s="61"/>
      <c r="Y289" s="61"/>
      <c r="Z289" s="61"/>
    </row>
    <row r="290" spans="1:26" ht="18" customHeight="1">
      <c r="A290" s="142"/>
      <c r="B290" s="61"/>
      <c r="C290" s="143"/>
      <c r="D290" s="61"/>
      <c r="E290" s="142"/>
      <c r="F290" s="142"/>
      <c r="G290" s="61"/>
      <c r="H290" s="143"/>
      <c r="I290" s="143"/>
      <c r="J290" s="61"/>
      <c r="K290" s="61"/>
      <c r="L290" s="61"/>
      <c r="M290" s="61"/>
      <c r="N290" s="61"/>
      <c r="O290" s="61"/>
      <c r="P290" s="61"/>
      <c r="Q290" s="61"/>
      <c r="R290" s="61"/>
      <c r="S290" s="61"/>
      <c r="T290" s="61"/>
      <c r="U290" s="61"/>
      <c r="V290" s="61"/>
      <c r="W290" s="61"/>
      <c r="X290" s="61"/>
      <c r="Y290" s="61"/>
      <c r="Z290" s="61"/>
    </row>
    <row r="291" spans="1:26" ht="18" customHeight="1">
      <c r="A291" s="142"/>
      <c r="B291" s="61"/>
      <c r="C291" s="143"/>
      <c r="D291" s="61"/>
      <c r="E291" s="142"/>
      <c r="F291" s="142"/>
      <c r="G291" s="61"/>
      <c r="H291" s="143"/>
      <c r="I291" s="143"/>
      <c r="J291" s="61"/>
      <c r="K291" s="61"/>
      <c r="L291" s="61"/>
      <c r="M291" s="61"/>
      <c r="N291" s="61"/>
      <c r="O291" s="61"/>
      <c r="P291" s="61"/>
      <c r="Q291" s="61"/>
      <c r="R291" s="61"/>
      <c r="S291" s="61"/>
      <c r="T291" s="61"/>
      <c r="U291" s="61"/>
      <c r="V291" s="61"/>
      <c r="W291" s="61"/>
      <c r="X291" s="61"/>
      <c r="Y291" s="61"/>
      <c r="Z291" s="61"/>
    </row>
    <row r="292" spans="1:26" ht="18" customHeight="1">
      <c r="A292" s="142"/>
      <c r="B292" s="61"/>
      <c r="C292" s="143"/>
      <c r="D292" s="61"/>
      <c r="E292" s="142"/>
      <c r="F292" s="142"/>
      <c r="G292" s="61"/>
      <c r="H292" s="143"/>
      <c r="I292" s="143"/>
      <c r="J292" s="61"/>
      <c r="K292" s="61"/>
      <c r="L292" s="61"/>
      <c r="M292" s="61"/>
      <c r="N292" s="61"/>
      <c r="O292" s="61"/>
      <c r="P292" s="61"/>
      <c r="Q292" s="61"/>
      <c r="R292" s="61"/>
      <c r="S292" s="61"/>
      <c r="T292" s="61"/>
      <c r="U292" s="61"/>
      <c r="V292" s="61"/>
      <c r="W292" s="61"/>
      <c r="X292" s="61"/>
      <c r="Y292" s="61"/>
      <c r="Z292" s="61"/>
    </row>
    <row r="293" spans="1:26" ht="18" customHeight="1">
      <c r="A293" s="142"/>
      <c r="B293" s="61"/>
      <c r="C293" s="143"/>
      <c r="D293" s="61"/>
      <c r="E293" s="142"/>
      <c r="F293" s="142"/>
      <c r="G293" s="61"/>
      <c r="H293" s="143"/>
      <c r="I293" s="143"/>
      <c r="J293" s="61"/>
      <c r="K293" s="61"/>
      <c r="L293" s="61"/>
      <c r="M293" s="61"/>
      <c r="N293" s="61"/>
      <c r="O293" s="61"/>
      <c r="P293" s="61"/>
      <c r="Q293" s="61"/>
      <c r="R293" s="61"/>
      <c r="S293" s="61"/>
      <c r="T293" s="61"/>
      <c r="U293" s="61"/>
      <c r="V293" s="61"/>
      <c r="W293" s="61"/>
      <c r="X293" s="61"/>
      <c r="Y293" s="61"/>
      <c r="Z293" s="61"/>
    </row>
    <row r="294" spans="1:26" ht="18" customHeight="1">
      <c r="A294" s="142"/>
      <c r="B294" s="61"/>
      <c r="C294" s="143"/>
      <c r="D294" s="61"/>
      <c r="E294" s="142"/>
      <c r="F294" s="142"/>
      <c r="G294" s="61"/>
      <c r="H294" s="143"/>
      <c r="I294" s="143"/>
      <c r="J294" s="61"/>
      <c r="K294" s="61"/>
      <c r="L294" s="61"/>
      <c r="M294" s="61"/>
      <c r="N294" s="61"/>
      <c r="O294" s="61"/>
      <c r="P294" s="61"/>
      <c r="Q294" s="61"/>
      <c r="R294" s="61"/>
      <c r="S294" s="61"/>
      <c r="T294" s="61"/>
      <c r="U294" s="61"/>
      <c r="V294" s="61"/>
      <c r="W294" s="61"/>
      <c r="X294" s="61"/>
      <c r="Y294" s="61"/>
      <c r="Z294" s="61"/>
    </row>
    <row r="295" spans="1:26" ht="18" customHeight="1">
      <c r="A295" s="142"/>
      <c r="B295" s="61"/>
      <c r="C295" s="143"/>
      <c r="D295" s="61"/>
      <c r="E295" s="142"/>
      <c r="F295" s="142"/>
      <c r="G295" s="61"/>
      <c r="H295" s="143"/>
      <c r="I295" s="143"/>
      <c r="J295" s="61"/>
      <c r="K295" s="61"/>
      <c r="L295" s="61"/>
      <c r="M295" s="61"/>
      <c r="N295" s="61"/>
      <c r="O295" s="61"/>
      <c r="P295" s="61"/>
      <c r="Q295" s="61"/>
      <c r="R295" s="61"/>
      <c r="S295" s="61"/>
      <c r="T295" s="61"/>
      <c r="U295" s="61"/>
      <c r="V295" s="61"/>
      <c r="W295" s="61"/>
      <c r="X295" s="61"/>
      <c r="Y295" s="61"/>
      <c r="Z295" s="61"/>
    </row>
    <row r="296" spans="1:26" ht="18" customHeight="1">
      <c r="A296" s="142"/>
      <c r="B296" s="61"/>
      <c r="C296" s="143"/>
      <c r="D296" s="61"/>
      <c r="E296" s="142"/>
      <c r="F296" s="142"/>
      <c r="G296" s="61"/>
      <c r="H296" s="143"/>
      <c r="I296" s="143"/>
      <c r="J296" s="61"/>
      <c r="K296" s="61"/>
      <c r="L296" s="61"/>
      <c r="M296" s="61"/>
      <c r="N296" s="61"/>
      <c r="O296" s="61"/>
      <c r="P296" s="61"/>
      <c r="Q296" s="61"/>
      <c r="R296" s="61"/>
      <c r="S296" s="61"/>
      <c r="T296" s="61"/>
      <c r="U296" s="61"/>
      <c r="V296" s="61"/>
      <c r="W296" s="61"/>
      <c r="X296" s="61"/>
      <c r="Y296" s="61"/>
      <c r="Z296" s="61"/>
    </row>
    <row r="297" spans="1:26" ht="18" customHeight="1">
      <c r="A297" s="142"/>
      <c r="B297" s="61"/>
      <c r="C297" s="143"/>
      <c r="D297" s="61"/>
      <c r="E297" s="142"/>
      <c r="F297" s="142"/>
      <c r="G297" s="61"/>
      <c r="H297" s="143"/>
      <c r="I297" s="143"/>
      <c r="J297" s="61"/>
      <c r="K297" s="61"/>
      <c r="L297" s="61"/>
      <c r="M297" s="61"/>
      <c r="N297" s="61"/>
      <c r="O297" s="61"/>
      <c r="P297" s="61"/>
      <c r="Q297" s="61"/>
      <c r="R297" s="61"/>
      <c r="S297" s="61"/>
      <c r="T297" s="61"/>
      <c r="U297" s="61"/>
      <c r="V297" s="61"/>
      <c r="W297" s="61"/>
      <c r="X297" s="61"/>
      <c r="Y297" s="61"/>
      <c r="Z297" s="61"/>
    </row>
    <row r="298" spans="1:26" ht="18" customHeight="1">
      <c r="A298" s="142"/>
      <c r="B298" s="61"/>
      <c r="C298" s="143"/>
      <c r="D298" s="61"/>
      <c r="E298" s="142"/>
      <c r="F298" s="142"/>
      <c r="G298" s="61"/>
      <c r="H298" s="143"/>
      <c r="I298" s="143"/>
      <c r="J298" s="61"/>
      <c r="K298" s="61"/>
      <c r="L298" s="61"/>
      <c r="M298" s="61"/>
      <c r="N298" s="61"/>
      <c r="O298" s="61"/>
      <c r="P298" s="61"/>
      <c r="Q298" s="61"/>
      <c r="R298" s="61"/>
      <c r="S298" s="61"/>
      <c r="T298" s="61"/>
      <c r="U298" s="61"/>
      <c r="V298" s="61"/>
      <c r="W298" s="61"/>
      <c r="X298" s="61"/>
      <c r="Y298" s="61"/>
      <c r="Z298" s="61"/>
    </row>
    <row r="299" spans="1:26" ht="18" customHeight="1">
      <c r="A299" s="142"/>
      <c r="B299" s="61"/>
      <c r="C299" s="143"/>
      <c r="D299" s="61"/>
      <c r="E299" s="142"/>
      <c r="F299" s="142"/>
      <c r="G299" s="61"/>
      <c r="H299" s="143"/>
      <c r="I299" s="143"/>
      <c r="J299" s="61"/>
      <c r="K299" s="61"/>
      <c r="L299" s="61"/>
      <c r="M299" s="61"/>
      <c r="N299" s="61"/>
      <c r="O299" s="61"/>
      <c r="P299" s="61"/>
      <c r="Q299" s="61"/>
      <c r="R299" s="61"/>
      <c r="S299" s="61"/>
      <c r="T299" s="61"/>
      <c r="U299" s="61"/>
      <c r="V299" s="61"/>
      <c r="W299" s="61"/>
      <c r="X299" s="61"/>
      <c r="Y299" s="61"/>
      <c r="Z299" s="61"/>
    </row>
    <row r="300" spans="1:26" ht="18" customHeight="1">
      <c r="A300" s="142"/>
      <c r="B300" s="61"/>
      <c r="C300" s="143"/>
      <c r="D300" s="61"/>
      <c r="E300" s="142"/>
      <c r="F300" s="142"/>
      <c r="G300" s="61"/>
      <c r="H300" s="143"/>
      <c r="I300" s="143"/>
      <c r="J300" s="61"/>
      <c r="K300" s="61"/>
      <c r="L300" s="61"/>
      <c r="M300" s="61"/>
      <c r="N300" s="61"/>
      <c r="O300" s="61"/>
      <c r="P300" s="61"/>
      <c r="Q300" s="61"/>
      <c r="R300" s="61"/>
      <c r="S300" s="61"/>
      <c r="T300" s="61"/>
      <c r="U300" s="61"/>
      <c r="V300" s="61"/>
      <c r="W300" s="61"/>
      <c r="X300" s="61"/>
      <c r="Y300" s="61"/>
      <c r="Z300" s="61"/>
    </row>
    <row r="301" spans="1:26" ht="18" customHeight="1">
      <c r="A301" s="142"/>
      <c r="B301" s="61"/>
      <c r="C301" s="143"/>
      <c r="D301" s="61"/>
      <c r="E301" s="142"/>
      <c r="F301" s="142"/>
      <c r="G301" s="61"/>
      <c r="H301" s="143"/>
      <c r="I301" s="143"/>
      <c r="J301" s="61"/>
      <c r="K301" s="61"/>
      <c r="L301" s="61"/>
      <c r="M301" s="61"/>
      <c r="N301" s="61"/>
      <c r="O301" s="61"/>
      <c r="P301" s="61"/>
      <c r="Q301" s="61"/>
      <c r="R301" s="61"/>
      <c r="S301" s="61"/>
      <c r="T301" s="61"/>
      <c r="U301" s="61"/>
      <c r="V301" s="61"/>
      <c r="W301" s="61"/>
      <c r="X301" s="61"/>
      <c r="Y301" s="61"/>
      <c r="Z301" s="61"/>
    </row>
    <row r="302" spans="1:26" ht="18" customHeight="1">
      <c r="A302" s="142"/>
      <c r="B302" s="61"/>
      <c r="C302" s="143"/>
      <c r="D302" s="61"/>
      <c r="E302" s="142"/>
      <c r="F302" s="142"/>
      <c r="G302" s="61"/>
      <c r="H302" s="143"/>
      <c r="I302" s="143"/>
      <c r="J302" s="61"/>
      <c r="K302" s="61"/>
      <c r="L302" s="61"/>
      <c r="M302" s="61"/>
      <c r="N302" s="61"/>
      <c r="O302" s="61"/>
      <c r="P302" s="61"/>
      <c r="Q302" s="61"/>
      <c r="R302" s="61"/>
      <c r="S302" s="61"/>
      <c r="T302" s="61"/>
      <c r="U302" s="61"/>
      <c r="V302" s="61"/>
      <c r="W302" s="61"/>
      <c r="X302" s="61"/>
      <c r="Y302" s="61"/>
      <c r="Z302" s="61"/>
    </row>
    <row r="303" spans="1:26" ht="18" customHeight="1">
      <c r="A303" s="142"/>
      <c r="B303" s="61"/>
      <c r="C303" s="143"/>
      <c r="D303" s="61"/>
      <c r="E303" s="142"/>
      <c r="F303" s="142"/>
      <c r="G303" s="61"/>
      <c r="H303" s="143"/>
      <c r="I303" s="143"/>
      <c r="J303" s="61"/>
      <c r="K303" s="61"/>
      <c r="L303" s="61"/>
      <c r="M303" s="61"/>
      <c r="N303" s="61"/>
      <c r="O303" s="61"/>
      <c r="P303" s="61"/>
      <c r="Q303" s="61"/>
      <c r="R303" s="61"/>
      <c r="S303" s="61"/>
      <c r="T303" s="61"/>
      <c r="U303" s="61"/>
      <c r="V303" s="61"/>
      <c r="W303" s="61"/>
      <c r="X303" s="61"/>
      <c r="Y303" s="61"/>
      <c r="Z303" s="61"/>
    </row>
    <row r="304" spans="1:26" ht="18" customHeight="1">
      <c r="A304" s="142"/>
      <c r="B304" s="61"/>
      <c r="C304" s="143"/>
      <c r="D304" s="61"/>
      <c r="E304" s="142"/>
      <c r="F304" s="142"/>
      <c r="G304" s="61"/>
      <c r="H304" s="143"/>
      <c r="I304" s="143"/>
      <c r="J304" s="61"/>
      <c r="K304" s="61"/>
      <c r="L304" s="61"/>
      <c r="M304" s="61"/>
      <c r="N304" s="61"/>
      <c r="O304" s="61"/>
      <c r="P304" s="61"/>
      <c r="Q304" s="61"/>
      <c r="R304" s="61"/>
      <c r="S304" s="61"/>
      <c r="T304" s="61"/>
      <c r="U304" s="61"/>
      <c r="V304" s="61"/>
      <c r="W304" s="61"/>
      <c r="X304" s="61"/>
      <c r="Y304" s="61"/>
      <c r="Z304" s="61"/>
    </row>
    <row r="305" spans="1:26" ht="18" customHeight="1">
      <c r="A305" s="142"/>
      <c r="B305" s="61"/>
      <c r="C305" s="143"/>
      <c r="D305" s="61"/>
      <c r="E305" s="142"/>
      <c r="F305" s="142"/>
      <c r="G305" s="61"/>
      <c r="H305" s="143"/>
      <c r="I305" s="143"/>
      <c r="J305" s="61"/>
      <c r="K305" s="61"/>
      <c r="L305" s="61"/>
      <c r="M305" s="61"/>
      <c r="N305" s="61"/>
      <c r="O305" s="61"/>
      <c r="P305" s="61"/>
      <c r="Q305" s="61"/>
      <c r="R305" s="61"/>
      <c r="S305" s="61"/>
      <c r="T305" s="61"/>
      <c r="U305" s="61"/>
      <c r="V305" s="61"/>
      <c r="W305" s="61"/>
      <c r="X305" s="61"/>
      <c r="Y305" s="61"/>
      <c r="Z305" s="61"/>
    </row>
    <row r="306" spans="1:26" ht="18" customHeight="1">
      <c r="A306" s="142"/>
      <c r="B306" s="61"/>
      <c r="C306" s="143"/>
      <c r="D306" s="61"/>
      <c r="E306" s="142"/>
      <c r="F306" s="142"/>
      <c r="G306" s="61"/>
      <c r="H306" s="143"/>
      <c r="I306" s="143"/>
      <c r="J306" s="61"/>
      <c r="K306" s="61"/>
      <c r="L306" s="61"/>
      <c r="M306" s="61"/>
      <c r="N306" s="61"/>
      <c r="O306" s="61"/>
      <c r="P306" s="61"/>
      <c r="Q306" s="61"/>
      <c r="R306" s="61"/>
      <c r="S306" s="61"/>
      <c r="T306" s="61"/>
      <c r="U306" s="61"/>
      <c r="V306" s="61"/>
      <c r="W306" s="61"/>
      <c r="X306" s="61"/>
      <c r="Y306" s="61"/>
      <c r="Z306" s="61"/>
    </row>
    <row r="307" spans="1:26" ht="18" customHeight="1">
      <c r="A307" s="142"/>
      <c r="B307" s="61"/>
      <c r="C307" s="143"/>
      <c r="D307" s="61"/>
      <c r="E307" s="142"/>
      <c r="F307" s="142"/>
      <c r="G307" s="61"/>
      <c r="H307" s="143"/>
      <c r="I307" s="143"/>
      <c r="J307" s="61"/>
      <c r="K307" s="61"/>
      <c r="L307" s="61"/>
      <c r="M307" s="61"/>
      <c r="N307" s="61"/>
      <c r="O307" s="61"/>
      <c r="P307" s="61"/>
      <c r="Q307" s="61"/>
      <c r="R307" s="61"/>
      <c r="S307" s="61"/>
      <c r="T307" s="61"/>
      <c r="U307" s="61"/>
      <c r="V307" s="61"/>
      <c r="W307" s="61"/>
      <c r="X307" s="61"/>
      <c r="Y307" s="61"/>
      <c r="Z307" s="61"/>
    </row>
    <row r="308" spans="1:26" ht="18" customHeight="1">
      <c r="A308" s="142"/>
      <c r="B308" s="61"/>
      <c r="C308" s="143"/>
      <c r="D308" s="61"/>
      <c r="E308" s="142"/>
      <c r="F308" s="142"/>
      <c r="G308" s="61"/>
      <c r="H308" s="143"/>
      <c r="I308" s="143"/>
      <c r="J308" s="61"/>
      <c r="K308" s="61"/>
      <c r="L308" s="61"/>
      <c r="M308" s="61"/>
      <c r="N308" s="61"/>
      <c r="O308" s="61"/>
      <c r="P308" s="61"/>
      <c r="Q308" s="61"/>
      <c r="R308" s="61"/>
      <c r="S308" s="61"/>
      <c r="T308" s="61"/>
      <c r="U308" s="61"/>
      <c r="V308" s="61"/>
      <c r="W308" s="61"/>
      <c r="X308" s="61"/>
      <c r="Y308" s="61"/>
      <c r="Z308" s="61"/>
    </row>
    <row r="309" spans="1:26" ht="18" customHeight="1">
      <c r="A309" s="142"/>
      <c r="B309" s="61"/>
      <c r="C309" s="143"/>
      <c r="D309" s="61"/>
      <c r="E309" s="142"/>
      <c r="F309" s="142"/>
      <c r="G309" s="61"/>
      <c r="H309" s="143"/>
      <c r="I309" s="143"/>
      <c r="J309" s="61"/>
      <c r="K309" s="61"/>
      <c r="L309" s="61"/>
      <c r="M309" s="61"/>
      <c r="N309" s="61"/>
      <c r="O309" s="61"/>
      <c r="P309" s="61"/>
      <c r="Q309" s="61"/>
      <c r="R309" s="61"/>
      <c r="S309" s="61"/>
      <c r="T309" s="61"/>
      <c r="U309" s="61"/>
      <c r="V309" s="61"/>
      <c r="W309" s="61"/>
      <c r="X309" s="61"/>
      <c r="Y309" s="61"/>
      <c r="Z309" s="61"/>
    </row>
    <row r="310" spans="1:26" ht="18" customHeight="1">
      <c r="A310" s="142"/>
      <c r="B310" s="61"/>
      <c r="C310" s="143"/>
      <c r="D310" s="61"/>
      <c r="E310" s="142"/>
      <c r="F310" s="142"/>
      <c r="G310" s="61"/>
      <c r="H310" s="143"/>
      <c r="I310" s="143"/>
      <c r="J310" s="61"/>
      <c r="K310" s="61"/>
      <c r="L310" s="61"/>
      <c r="M310" s="61"/>
      <c r="N310" s="61"/>
      <c r="O310" s="61"/>
      <c r="P310" s="61"/>
      <c r="Q310" s="61"/>
      <c r="R310" s="61"/>
      <c r="S310" s="61"/>
      <c r="T310" s="61"/>
      <c r="U310" s="61"/>
      <c r="V310" s="61"/>
      <c r="W310" s="61"/>
      <c r="X310" s="61"/>
      <c r="Y310" s="61"/>
      <c r="Z310" s="61"/>
    </row>
    <row r="311" spans="1:26" ht="18" customHeight="1">
      <c r="A311" s="142"/>
      <c r="B311" s="61"/>
      <c r="C311" s="143"/>
      <c r="D311" s="61"/>
      <c r="E311" s="142"/>
      <c r="F311" s="142"/>
      <c r="G311" s="61"/>
      <c r="H311" s="143"/>
      <c r="I311" s="143"/>
      <c r="J311" s="61"/>
      <c r="K311" s="61"/>
      <c r="L311" s="61"/>
      <c r="M311" s="61"/>
      <c r="N311" s="61"/>
      <c r="O311" s="61"/>
      <c r="P311" s="61"/>
      <c r="Q311" s="61"/>
      <c r="R311" s="61"/>
      <c r="S311" s="61"/>
      <c r="T311" s="61"/>
      <c r="U311" s="61"/>
      <c r="V311" s="61"/>
      <c r="W311" s="61"/>
      <c r="X311" s="61"/>
      <c r="Y311" s="61"/>
      <c r="Z311" s="61"/>
    </row>
    <row r="312" spans="1:26" ht="18" customHeight="1">
      <c r="A312" s="142"/>
      <c r="B312" s="61"/>
      <c r="C312" s="143"/>
      <c r="D312" s="61"/>
      <c r="E312" s="142"/>
      <c r="F312" s="142"/>
      <c r="G312" s="61"/>
      <c r="H312" s="143"/>
      <c r="I312" s="143"/>
      <c r="J312" s="61"/>
      <c r="K312" s="61"/>
      <c r="L312" s="61"/>
      <c r="M312" s="61"/>
      <c r="N312" s="61"/>
      <c r="O312" s="61"/>
      <c r="P312" s="61"/>
      <c r="Q312" s="61"/>
      <c r="R312" s="61"/>
      <c r="S312" s="61"/>
      <c r="T312" s="61"/>
      <c r="U312" s="61"/>
      <c r="V312" s="61"/>
      <c r="W312" s="61"/>
      <c r="X312" s="61"/>
      <c r="Y312" s="61"/>
      <c r="Z312" s="61"/>
    </row>
    <row r="313" spans="1:26" ht="18" customHeight="1">
      <c r="A313" s="142"/>
      <c r="B313" s="61"/>
      <c r="C313" s="143"/>
      <c r="D313" s="61"/>
      <c r="E313" s="142"/>
      <c r="F313" s="142"/>
      <c r="G313" s="61"/>
      <c r="H313" s="143"/>
      <c r="I313" s="143"/>
      <c r="J313" s="61"/>
      <c r="K313" s="61"/>
      <c r="L313" s="61"/>
      <c r="M313" s="61"/>
      <c r="N313" s="61"/>
      <c r="O313" s="61"/>
      <c r="P313" s="61"/>
      <c r="Q313" s="61"/>
      <c r="R313" s="61"/>
      <c r="S313" s="61"/>
      <c r="T313" s="61"/>
      <c r="U313" s="61"/>
      <c r="V313" s="61"/>
      <c r="W313" s="61"/>
      <c r="X313" s="61"/>
      <c r="Y313" s="61"/>
      <c r="Z313" s="61"/>
    </row>
    <row r="314" spans="1:26" ht="18" customHeight="1">
      <c r="A314" s="142"/>
      <c r="B314" s="61"/>
      <c r="C314" s="143"/>
      <c r="D314" s="61"/>
      <c r="E314" s="142"/>
      <c r="F314" s="142"/>
      <c r="G314" s="61"/>
      <c r="H314" s="143"/>
      <c r="I314" s="143"/>
      <c r="J314" s="61"/>
      <c r="K314" s="61"/>
      <c r="L314" s="61"/>
      <c r="M314" s="61"/>
      <c r="N314" s="61"/>
      <c r="O314" s="61"/>
      <c r="P314" s="61"/>
      <c r="Q314" s="61"/>
      <c r="R314" s="61"/>
      <c r="S314" s="61"/>
      <c r="T314" s="61"/>
      <c r="U314" s="61"/>
      <c r="V314" s="61"/>
      <c r="W314" s="61"/>
      <c r="X314" s="61"/>
      <c r="Y314" s="61"/>
      <c r="Z314" s="61"/>
    </row>
    <row r="315" spans="1:26" ht="18" customHeight="1">
      <c r="A315" s="142"/>
      <c r="B315" s="61"/>
      <c r="C315" s="143"/>
      <c r="D315" s="61"/>
      <c r="E315" s="142"/>
      <c r="F315" s="142"/>
      <c r="G315" s="61"/>
      <c r="H315" s="143"/>
      <c r="I315" s="143"/>
      <c r="J315" s="61"/>
      <c r="K315" s="61"/>
      <c r="L315" s="61"/>
      <c r="M315" s="61"/>
      <c r="N315" s="61"/>
      <c r="O315" s="61"/>
      <c r="P315" s="61"/>
      <c r="Q315" s="61"/>
      <c r="R315" s="61"/>
      <c r="S315" s="61"/>
      <c r="T315" s="61"/>
      <c r="U315" s="61"/>
      <c r="V315" s="61"/>
      <c r="W315" s="61"/>
      <c r="X315" s="61"/>
      <c r="Y315" s="61"/>
      <c r="Z315" s="61"/>
    </row>
    <row r="316" spans="1:26" ht="18" customHeight="1">
      <c r="A316" s="142"/>
      <c r="B316" s="61"/>
      <c r="C316" s="143"/>
      <c r="D316" s="61"/>
      <c r="E316" s="142"/>
      <c r="F316" s="142"/>
      <c r="G316" s="61"/>
      <c r="H316" s="143"/>
      <c r="I316" s="143"/>
      <c r="J316" s="61"/>
      <c r="K316" s="61"/>
      <c r="L316" s="61"/>
      <c r="M316" s="61"/>
      <c r="N316" s="61"/>
      <c r="O316" s="61"/>
      <c r="P316" s="61"/>
      <c r="Q316" s="61"/>
      <c r="R316" s="61"/>
      <c r="S316" s="61"/>
      <c r="T316" s="61"/>
      <c r="U316" s="61"/>
      <c r="V316" s="61"/>
      <c r="W316" s="61"/>
      <c r="X316" s="61"/>
      <c r="Y316" s="61"/>
      <c r="Z316" s="61"/>
    </row>
    <row r="317" spans="1:26" ht="18" customHeight="1">
      <c r="A317" s="142"/>
      <c r="B317" s="61"/>
      <c r="C317" s="143"/>
      <c r="D317" s="61"/>
      <c r="E317" s="142"/>
      <c r="F317" s="142"/>
      <c r="G317" s="61"/>
      <c r="H317" s="143"/>
      <c r="I317" s="143"/>
      <c r="J317" s="61"/>
      <c r="K317" s="61"/>
      <c r="L317" s="61"/>
      <c r="M317" s="61"/>
      <c r="N317" s="61"/>
      <c r="O317" s="61"/>
      <c r="P317" s="61"/>
      <c r="Q317" s="61"/>
      <c r="R317" s="61"/>
      <c r="S317" s="61"/>
      <c r="T317" s="61"/>
      <c r="U317" s="61"/>
      <c r="V317" s="61"/>
      <c r="W317" s="61"/>
      <c r="X317" s="61"/>
      <c r="Y317" s="61"/>
      <c r="Z317" s="61"/>
    </row>
    <row r="318" spans="1:26" ht="18" customHeight="1">
      <c r="A318" s="142"/>
      <c r="B318" s="61"/>
      <c r="C318" s="143"/>
      <c r="D318" s="61"/>
      <c r="E318" s="142"/>
      <c r="F318" s="142"/>
      <c r="G318" s="61"/>
      <c r="H318" s="143"/>
      <c r="I318" s="143"/>
      <c r="J318" s="61"/>
      <c r="K318" s="61"/>
      <c r="L318" s="61"/>
      <c r="M318" s="61"/>
      <c r="N318" s="61"/>
      <c r="O318" s="61"/>
      <c r="P318" s="61"/>
      <c r="Q318" s="61"/>
      <c r="R318" s="61"/>
      <c r="S318" s="61"/>
      <c r="T318" s="61"/>
      <c r="U318" s="61"/>
      <c r="V318" s="61"/>
      <c r="W318" s="61"/>
      <c r="X318" s="61"/>
      <c r="Y318" s="61"/>
      <c r="Z318" s="61"/>
    </row>
    <row r="319" spans="1:26" ht="18" customHeight="1">
      <c r="A319" s="142"/>
      <c r="B319" s="61"/>
      <c r="C319" s="143"/>
      <c r="D319" s="61"/>
      <c r="E319" s="142"/>
      <c r="F319" s="142"/>
      <c r="G319" s="61"/>
      <c r="H319" s="143"/>
      <c r="I319" s="143"/>
      <c r="J319" s="61"/>
      <c r="K319" s="61"/>
      <c r="L319" s="61"/>
      <c r="M319" s="61"/>
      <c r="N319" s="61"/>
      <c r="O319" s="61"/>
      <c r="P319" s="61"/>
      <c r="Q319" s="61"/>
      <c r="R319" s="61"/>
      <c r="S319" s="61"/>
      <c r="T319" s="61"/>
      <c r="U319" s="61"/>
      <c r="V319" s="61"/>
      <c r="W319" s="61"/>
      <c r="X319" s="61"/>
      <c r="Y319" s="61"/>
      <c r="Z319" s="61"/>
    </row>
    <row r="320" spans="1:26" ht="18" customHeight="1">
      <c r="A320" s="142"/>
      <c r="B320" s="61"/>
      <c r="C320" s="143"/>
      <c r="D320" s="61"/>
      <c r="E320" s="142"/>
      <c r="F320" s="142"/>
      <c r="G320" s="61"/>
      <c r="H320" s="143"/>
      <c r="I320" s="143"/>
      <c r="J320" s="61"/>
      <c r="K320" s="61"/>
      <c r="L320" s="61"/>
      <c r="M320" s="61"/>
      <c r="N320" s="61"/>
      <c r="O320" s="61"/>
      <c r="P320" s="61"/>
      <c r="Q320" s="61"/>
      <c r="R320" s="61"/>
      <c r="S320" s="61"/>
      <c r="T320" s="61"/>
      <c r="U320" s="61"/>
      <c r="V320" s="61"/>
      <c r="W320" s="61"/>
      <c r="X320" s="61"/>
      <c r="Y320" s="61"/>
      <c r="Z320" s="61"/>
    </row>
    <row r="321" spans="1:26" ht="18" customHeight="1">
      <c r="A321" s="142"/>
      <c r="B321" s="61"/>
      <c r="C321" s="143"/>
      <c r="D321" s="61"/>
      <c r="E321" s="142"/>
      <c r="F321" s="142"/>
      <c r="G321" s="61"/>
      <c r="H321" s="143"/>
      <c r="I321" s="143"/>
      <c r="J321" s="61"/>
      <c r="K321" s="61"/>
      <c r="L321" s="61"/>
      <c r="M321" s="61"/>
      <c r="N321" s="61"/>
      <c r="O321" s="61"/>
      <c r="P321" s="61"/>
      <c r="Q321" s="61"/>
      <c r="R321" s="61"/>
      <c r="S321" s="61"/>
      <c r="T321" s="61"/>
      <c r="U321" s="61"/>
      <c r="V321" s="61"/>
      <c r="W321" s="61"/>
      <c r="X321" s="61"/>
      <c r="Y321" s="61"/>
      <c r="Z321" s="61"/>
    </row>
    <row r="322" spans="1:26" ht="18" customHeight="1">
      <c r="A322" s="142"/>
      <c r="B322" s="61"/>
      <c r="C322" s="143"/>
      <c r="D322" s="61"/>
      <c r="E322" s="142"/>
      <c r="F322" s="142"/>
      <c r="G322" s="61"/>
      <c r="H322" s="143"/>
      <c r="I322" s="143"/>
      <c r="J322" s="61"/>
      <c r="K322" s="61"/>
      <c r="L322" s="61"/>
      <c r="M322" s="61"/>
      <c r="N322" s="61"/>
      <c r="O322" s="61"/>
      <c r="P322" s="61"/>
      <c r="Q322" s="61"/>
      <c r="R322" s="61"/>
      <c r="S322" s="61"/>
      <c r="T322" s="61"/>
      <c r="U322" s="61"/>
      <c r="V322" s="61"/>
      <c r="W322" s="61"/>
      <c r="X322" s="61"/>
      <c r="Y322" s="61"/>
      <c r="Z322" s="61"/>
    </row>
    <row r="323" spans="1:26" ht="18" customHeight="1">
      <c r="A323" s="142"/>
      <c r="B323" s="61"/>
      <c r="C323" s="143"/>
      <c r="D323" s="61"/>
      <c r="E323" s="142"/>
      <c r="F323" s="142"/>
      <c r="G323" s="61"/>
      <c r="H323" s="143"/>
      <c r="I323" s="143"/>
      <c r="J323" s="61"/>
      <c r="K323" s="61"/>
      <c r="L323" s="61"/>
      <c r="M323" s="61"/>
      <c r="N323" s="61"/>
      <c r="O323" s="61"/>
      <c r="P323" s="61"/>
      <c r="Q323" s="61"/>
      <c r="R323" s="61"/>
      <c r="S323" s="61"/>
      <c r="T323" s="61"/>
      <c r="U323" s="61"/>
      <c r="V323" s="61"/>
      <c r="W323" s="61"/>
      <c r="X323" s="61"/>
      <c r="Y323" s="61"/>
      <c r="Z323" s="61"/>
    </row>
    <row r="324" spans="1:26" ht="18" customHeight="1">
      <c r="A324" s="142"/>
      <c r="B324" s="61"/>
      <c r="C324" s="143"/>
      <c r="D324" s="61"/>
      <c r="E324" s="142"/>
      <c r="F324" s="142"/>
      <c r="G324" s="61"/>
      <c r="H324" s="143"/>
      <c r="I324" s="143"/>
      <c r="J324" s="61"/>
      <c r="K324" s="61"/>
      <c r="L324" s="61"/>
      <c r="M324" s="61"/>
      <c r="N324" s="61"/>
      <c r="O324" s="61"/>
      <c r="P324" s="61"/>
      <c r="Q324" s="61"/>
      <c r="R324" s="61"/>
      <c r="S324" s="61"/>
      <c r="T324" s="61"/>
      <c r="U324" s="61"/>
      <c r="V324" s="61"/>
      <c r="W324" s="61"/>
      <c r="X324" s="61"/>
      <c r="Y324" s="61"/>
      <c r="Z324" s="61"/>
    </row>
    <row r="325" spans="1:26" ht="18" customHeight="1">
      <c r="A325" s="142"/>
      <c r="B325" s="61"/>
      <c r="C325" s="143"/>
      <c r="D325" s="61"/>
      <c r="E325" s="142"/>
      <c r="F325" s="142"/>
      <c r="G325" s="61"/>
      <c r="H325" s="143"/>
      <c r="I325" s="143"/>
      <c r="J325" s="61"/>
      <c r="K325" s="61"/>
      <c r="L325" s="61"/>
      <c r="M325" s="61"/>
      <c r="N325" s="61"/>
      <c r="O325" s="61"/>
      <c r="P325" s="61"/>
      <c r="Q325" s="61"/>
      <c r="R325" s="61"/>
      <c r="S325" s="61"/>
      <c r="T325" s="61"/>
      <c r="U325" s="61"/>
      <c r="V325" s="61"/>
      <c r="W325" s="61"/>
      <c r="X325" s="61"/>
      <c r="Y325" s="61"/>
      <c r="Z325" s="61"/>
    </row>
    <row r="326" spans="1:26" ht="18" customHeight="1">
      <c r="A326" s="142"/>
      <c r="B326" s="61"/>
      <c r="C326" s="143"/>
      <c r="D326" s="61"/>
      <c r="E326" s="142"/>
      <c r="F326" s="142"/>
      <c r="G326" s="61"/>
      <c r="H326" s="143"/>
      <c r="I326" s="143"/>
      <c r="J326" s="61"/>
      <c r="K326" s="61"/>
      <c r="L326" s="61"/>
      <c r="M326" s="61"/>
      <c r="N326" s="61"/>
      <c r="O326" s="61"/>
      <c r="P326" s="61"/>
      <c r="Q326" s="61"/>
      <c r="R326" s="61"/>
      <c r="S326" s="61"/>
      <c r="T326" s="61"/>
      <c r="U326" s="61"/>
      <c r="V326" s="61"/>
      <c r="W326" s="61"/>
      <c r="X326" s="61"/>
      <c r="Y326" s="61"/>
      <c r="Z326" s="61"/>
    </row>
    <row r="327" spans="1:26" ht="18" customHeight="1">
      <c r="A327" s="142"/>
      <c r="B327" s="61"/>
      <c r="C327" s="143"/>
      <c r="D327" s="61"/>
      <c r="E327" s="142"/>
      <c r="F327" s="142"/>
      <c r="G327" s="61"/>
      <c r="H327" s="143"/>
      <c r="I327" s="143"/>
      <c r="J327" s="61"/>
      <c r="K327" s="61"/>
      <c r="L327" s="61"/>
      <c r="M327" s="61"/>
      <c r="N327" s="61"/>
      <c r="O327" s="61"/>
      <c r="P327" s="61"/>
      <c r="Q327" s="61"/>
      <c r="R327" s="61"/>
      <c r="S327" s="61"/>
      <c r="T327" s="61"/>
      <c r="U327" s="61"/>
      <c r="V327" s="61"/>
      <c r="W327" s="61"/>
      <c r="X327" s="61"/>
      <c r="Y327" s="61"/>
      <c r="Z327" s="61"/>
    </row>
    <row r="328" spans="1:26" ht="18" customHeight="1">
      <c r="A328" s="142"/>
      <c r="B328" s="61"/>
      <c r="C328" s="143"/>
      <c r="D328" s="61"/>
      <c r="E328" s="142"/>
      <c r="F328" s="142"/>
      <c r="G328" s="61"/>
      <c r="H328" s="143"/>
      <c r="I328" s="143"/>
      <c r="J328" s="61"/>
      <c r="K328" s="61"/>
      <c r="L328" s="61"/>
      <c r="M328" s="61"/>
      <c r="N328" s="61"/>
      <c r="O328" s="61"/>
      <c r="P328" s="61"/>
      <c r="Q328" s="61"/>
      <c r="R328" s="61"/>
      <c r="S328" s="61"/>
      <c r="T328" s="61"/>
      <c r="U328" s="61"/>
      <c r="V328" s="61"/>
      <c r="W328" s="61"/>
      <c r="X328" s="61"/>
      <c r="Y328" s="61"/>
      <c r="Z328" s="61"/>
    </row>
    <row r="329" spans="1:26" ht="18" customHeight="1">
      <c r="A329" s="142"/>
      <c r="B329" s="61"/>
      <c r="C329" s="143"/>
      <c r="D329" s="61"/>
      <c r="E329" s="142"/>
      <c r="F329" s="142"/>
      <c r="G329" s="61"/>
      <c r="H329" s="143"/>
      <c r="I329" s="143"/>
      <c r="J329" s="61"/>
      <c r="K329" s="61"/>
      <c r="L329" s="61"/>
      <c r="M329" s="61"/>
      <c r="N329" s="61"/>
      <c r="O329" s="61"/>
      <c r="P329" s="61"/>
      <c r="Q329" s="61"/>
      <c r="R329" s="61"/>
      <c r="S329" s="61"/>
      <c r="T329" s="61"/>
      <c r="U329" s="61"/>
      <c r="V329" s="61"/>
      <c r="W329" s="61"/>
      <c r="X329" s="61"/>
      <c r="Y329" s="61"/>
      <c r="Z329" s="61"/>
    </row>
    <row r="330" spans="1:26" ht="18" customHeight="1">
      <c r="A330" s="142"/>
      <c r="B330" s="61"/>
      <c r="C330" s="143"/>
      <c r="D330" s="61"/>
      <c r="E330" s="142"/>
      <c r="F330" s="142"/>
      <c r="G330" s="61"/>
      <c r="H330" s="143"/>
      <c r="I330" s="143"/>
      <c r="J330" s="61"/>
      <c r="K330" s="61"/>
      <c r="L330" s="61"/>
      <c r="M330" s="61"/>
      <c r="N330" s="61"/>
      <c r="O330" s="61"/>
      <c r="P330" s="61"/>
      <c r="Q330" s="61"/>
      <c r="R330" s="61"/>
      <c r="S330" s="61"/>
      <c r="T330" s="61"/>
      <c r="U330" s="61"/>
      <c r="V330" s="61"/>
      <c r="W330" s="61"/>
      <c r="X330" s="61"/>
      <c r="Y330" s="61"/>
      <c r="Z330" s="61"/>
    </row>
    <row r="331" spans="1:26" ht="18" customHeight="1">
      <c r="A331" s="142"/>
      <c r="B331" s="61"/>
      <c r="C331" s="143"/>
      <c r="D331" s="61"/>
      <c r="E331" s="142"/>
      <c r="F331" s="142"/>
      <c r="G331" s="61"/>
      <c r="H331" s="143"/>
      <c r="I331" s="143"/>
      <c r="J331" s="61"/>
      <c r="K331" s="61"/>
      <c r="L331" s="61"/>
      <c r="M331" s="61"/>
      <c r="N331" s="61"/>
      <c r="O331" s="61"/>
      <c r="P331" s="61"/>
      <c r="Q331" s="61"/>
      <c r="R331" s="61"/>
      <c r="S331" s="61"/>
      <c r="T331" s="61"/>
      <c r="U331" s="61"/>
      <c r="V331" s="61"/>
      <c r="W331" s="61"/>
      <c r="X331" s="61"/>
      <c r="Y331" s="61"/>
      <c r="Z331" s="61"/>
    </row>
    <row r="332" spans="1:26" ht="18" customHeight="1">
      <c r="A332" s="142"/>
      <c r="B332" s="61"/>
      <c r="C332" s="143"/>
      <c r="D332" s="61"/>
      <c r="E332" s="142"/>
      <c r="F332" s="142"/>
      <c r="G332" s="61"/>
      <c r="H332" s="143"/>
      <c r="I332" s="143"/>
      <c r="J332" s="61"/>
      <c r="K332" s="61"/>
      <c r="L332" s="61"/>
      <c r="M332" s="61"/>
      <c r="N332" s="61"/>
      <c r="O332" s="61"/>
      <c r="P332" s="61"/>
      <c r="Q332" s="61"/>
      <c r="R332" s="61"/>
      <c r="S332" s="61"/>
      <c r="T332" s="61"/>
      <c r="U332" s="61"/>
      <c r="V332" s="61"/>
      <c r="W332" s="61"/>
      <c r="X332" s="61"/>
      <c r="Y332" s="61"/>
      <c r="Z332" s="61"/>
    </row>
    <row r="333" spans="1:26" ht="18" customHeight="1">
      <c r="A333" s="142"/>
      <c r="B333" s="61"/>
      <c r="C333" s="143"/>
      <c r="D333" s="61"/>
      <c r="E333" s="142"/>
      <c r="F333" s="142"/>
      <c r="G333" s="61"/>
      <c r="H333" s="143"/>
      <c r="I333" s="143"/>
      <c r="J333" s="61"/>
      <c r="K333" s="61"/>
      <c r="L333" s="61"/>
      <c r="M333" s="61"/>
      <c r="N333" s="61"/>
      <c r="O333" s="61"/>
      <c r="P333" s="61"/>
      <c r="Q333" s="61"/>
      <c r="R333" s="61"/>
      <c r="S333" s="61"/>
      <c r="T333" s="61"/>
      <c r="U333" s="61"/>
      <c r="V333" s="61"/>
      <c r="W333" s="61"/>
      <c r="X333" s="61"/>
      <c r="Y333" s="61"/>
      <c r="Z333" s="61"/>
    </row>
    <row r="334" spans="1:26" ht="18" customHeight="1">
      <c r="A334" s="142"/>
      <c r="B334" s="61"/>
      <c r="C334" s="143"/>
      <c r="D334" s="61"/>
      <c r="E334" s="142"/>
      <c r="F334" s="142"/>
      <c r="G334" s="61"/>
      <c r="H334" s="143"/>
      <c r="I334" s="143"/>
      <c r="J334" s="61"/>
      <c r="K334" s="61"/>
      <c r="L334" s="61"/>
      <c r="M334" s="61"/>
      <c r="N334" s="61"/>
      <c r="O334" s="61"/>
      <c r="P334" s="61"/>
      <c r="Q334" s="61"/>
      <c r="R334" s="61"/>
      <c r="S334" s="61"/>
      <c r="T334" s="61"/>
      <c r="U334" s="61"/>
      <c r="V334" s="61"/>
      <c r="W334" s="61"/>
      <c r="X334" s="61"/>
      <c r="Y334" s="61"/>
      <c r="Z334" s="61"/>
    </row>
    <row r="335" spans="1:26" ht="18" customHeight="1">
      <c r="A335" s="142"/>
      <c r="B335" s="61"/>
      <c r="C335" s="143"/>
      <c r="D335" s="61"/>
      <c r="E335" s="142"/>
      <c r="F335" s="142"/>
      <c r="G335" s="61"/>
      <c r="H335" s="143"/>
      <c r="I335" s="143"/>
      <c r="J335" s="61"/>
      <c r="K335" s="61"/>
      <c r="L335" s="61"/>
      <c r="M335" s="61"/>
      <c r="N335" s="61"/>
      <c r="O335" s="61"/>
      <c r="P335" s="61"/>
      <c r="Q335" s="61"/>
      <c r="R335" s="61"/>
      <c r="S335" s="61"/>
      <c r="T335" s="61"/>
      <c r="U335" s="61"/>
      <c r="V335" s="61"/>
      <c r="W335" s="61"/>
      <c r="X335" s="61"/>
      <c r="Y335" s="61"/>
      <c r="Z335" s="61"/>
    </row>
    <row r="336" spans="1:26" ht="18" customHeight="1">
      <c r="A336" s="142"/>
      <c r="B336" s="61"/>
      <c r="C336" s="143"/>
      <c r="D336" s="61"/>
      <c r="E336" s="142"/>
      <c r="F336" s="142"/>
      <c r="G336" s="61"/>
      <c r="H336" s="143"/>
      <c r="I336" s="143"/>
      <c r="J336" s="61"/>
      <c r="K336" s="61"/>
      <c r="L336" s="61"/>
      <c r="M336" s="61"/>
      <c r="N336" s="61"/>
      <c r="O336" s="61"/>
      <c r="P336" s="61"/>
      <c r="Q336" s="61"/>
      <c r="R336" s="61"/>
      <c r="S336" s="61"/>
      <c r="T336" s="61"/>
      <c r="U336" s="61"/>
      <c r="V336" s="61"/>
      <c r="W336" s="61"/>
      <c r="X336" s="61"/>
      <c r="Y336" s="61"/>
      <c r="Z336" s="61"/>
    </row>
    <row r="337" spans="1:26" ht="18" customHeight="1">
      <c r="A337" s="142"/>
      <c r="B337" s="61"/>
      <c r="C337" s="143"/>
      <c r="D337" s="61"/>
      <c r="E337" s="142"/>
      <c r="F337" s="142"/>
      <c r="G337" s="61"/>
      <c r="H337" s="143"/>
      <c r="I337" s="143"/>
      <c r="J337" s="61"/>
      <c r="K337" s="61"/>
      <c r="L337" s="61"/>
      <c r="M337" s="61"/>
      <c r="N337" s="61"/>
      <c r="O337" s="61"/>
      <c r="P337" s="61"/>
      <c r="Q337" s="61"/>
      <c r="R337" s="61"/>
      <c r="S337" s="61"/>
      <c r="T337" s="61"/>
      <c r="U337" s="61"/>
      <c r="V337" s="61"/>
      <c r="W337" s="61"/>
      <c r="X337" s="61"/>
      <c r="Y337" s="61"/>
      <c r="Z337" s="61"/>
    </row>
    <row r="338" spans="1:26" ht="18" customHeight="1">
      <c r="A338" s="142"/>
      <c r="B338" s="61"/>
      <c r="C338" s="143"/>
      <c r="D338" s="61"/>
      <c r="E338" s="142"/>
      <c r="F338" s="142"/>
      <c r="G338" s="61"/>
      <c r="H338" s="143"/>
      <c r="I338" s="143"/>
      <c r="J338" s="61"/>
      <c r="K338" s="61"/>
      <c r="L338" s="61"/>
      <c r="M338" s="61"/>
      <c r="N338" s="61"/>
      <c r="O338" s="61"/>
      <c r="P338" s="61"/>
      <c r="Q338" s="61"/>
      <c r="R338" s="61"/>
      <c r="S338" s="61"/>
      <c r="T338" s="61"/>
      <c r="U338" s="61"/>
      <c r="V338" s="61"/>
      <c r="W338" s="61"/>
      <c r="X338" s="61"/>
      <c r="Y338" s="61"/>
      <c r="Z338" s="61"/>
    </row>
    <row r="339" spans="1:26" ht="18" customHeight="1">
      <c r="A339" s="142"/>
      <c r="B339" s="61"/>
      <c r="C339" s="143"/>
      <c r="D339" s="61"/>
      <c r="E339" s="142"/>
      <c r="F339" s="142"/>
      <c r="G339" s="61"/>
      <c r="H339" s="143"/>
      <c r="I339" s="143"/>
      <c r="J339" s="61"/>
      <c r="K339" s="61"/>
      <c r="L339" s="61"/>
      <c r="M339" s="61"/>
      <c r="N339" s="61"/>
      <c r="O339" s="61"/>
      <c r="P339" s="61"/>
      <c r="Q339" s="61"/>
      <c r="R339" s="61"/>
      <c r="S339" s="61"/>
      <c r="T339" s="61"/>
      <c r="U339" s="61"/>
      <c r="V339" s="61"/>
      <c r="W339" s="61"/>
      <c r="X339" s="61"/>
      <c r="Y339" s="61"/>
      <c r="Z339" s="61"/>
    </row>
    <row r="340" spans="1:26" ht="18" customHeight="1">
      <c r="A340" s="142"/>
      <c r="B340" s="61"/>
      <c r="C340" s="143"/>
      <c r="D340" s="61"/>
      <c r="E340" s="142"/>
      <c r="F340" s="142"/>
      <c r="G340" s="61"/>
      <c r="H340" s="143"/>
      <c r="I340" s="143"/>
      <c r="J340" s="61"/>
      <c r="K340" s="61"/>
      <c r="L340" s="61"/>
      <c r="M340" s="61"/>
      <c r="N340" s="61"/>
      <c r="O340" s="61"/>
      <c r="P340" s="61"/>
      <c r="Q340" s="61"/>
      <c r="R340" s="61"/>
      <c r="S340" s="61"/>
      <c r="T340" s="61"/>
      <c r="U340" s="61"/>
      <c r="V340" s="61"/>
      <c r="W340" s="61"/>
      <c r="X340" s="61"/>
      <c r="Y340" s="61"/>
      <c r="Z340" s="61"/>
    </row>
    <row r="341" spans="1:26" ht="18" customHeight="1">
      <c r="A341" s="142"/>
      <c r="B341" s="61"/>
      <c r="C341" s="143"/>
      <c r="D341" s="61"/>
      <c r="E341" s="142"/>
      <c r="F341" s="142"/>
      <c r="G341" s="61"/>
      <c r="H341" s="143"/>
      <c r="I341" s="143"/>
      <c r="J341" s="61"/>
      <c r="K341" s="61"/>
      <c r="L341" s="61"/>
      <c r="M341" s="61"/>
      <c r="N341" s="61"/>
      <c r="O341" s="61"/>
      <c r="P341" s="61"/>
      <c r="Q341" s="61"/>
      <c r="R341" s="61"/>
      <c r="S341" s="61"/>
      <c r="T341" s="61"/>
      <c r="U341" s="61"/>
      <c r="V341" s="61"/>
      <c r="W341" s="61"/>
      <c r="X341" s="61"/>
      <c r="Y341" s="61"/>
      <c r="Z341" s="61"/>
    </row>
    <row r="342" spans="1:26" ht="18" customHeight="1">
      <c r="A342" s="142"/>
      <c r="B342" s="61"/>
      <c r="C342" s="143"/>
      <c r="D342" s="61"/>
      <c r="E342" s="142"/>
      <c r="F342" s="142"/>
      <c r="G342" s="61"/>
      <c r="H342" s="143"/>
      <c r="I342" s="143"/>
      <c r="J342" s="61"/>
      <c r="K342" s="61"/>
      <c r="L342" s="61"/>
      <c r="M342" s="61"/>
      <c r="N342" s="61"/>
      <c r="O342" s="61"/>
      <c r="P342" s="61"/>
      <c r="Q342" s="61"/>
      <c r="R342" s="61"/>
      <c r="S342" s="61"/>
      <c r="T342" s="61"/>
      <c r="U342" s="61"/>
      <c r="V342" s="61"/>
      <c r="W342" s="61"/>
      <c r="X342" s="61"/>
      <c r="Y342" s="61"/>
      <c r="Z342" s="61"/>
    </row>
    <row r="343" spans="1:26" ht="18" customHeight="1">
      <c r="A343" s="142"/>
      <c r="B343" s="61"/>
      <c r="C343" s="143"/>
      <c r="D343" s="61"/>
      <c r="E343" s="142"/>
      <c r="F343" s="142"/>
      <c r="G343" s="61"/>
      <c r="H343" s="143"/>
      <c r="I343" s="143"/>
      <c r="J343" s="61"/>
      <c r="K343" s="61"/>
      <c r="L343" s="61"/>
      <c r="M343" s="61"/>
      <c r="N343" s="61"/>
      <c r="O343" s="61"/>
      <c r="P343" s="61"/>
      <c r="Q343" s="61"/>
      <c r="R343" s="61"/>
      <c r="S343" s="61"/>
      <c r="T343" s="61"/>
      <c r="U343" s="61"/>
      <c r="V343" s="61"/>
      <c r="W343" s="61"/>
      <c r="X343" s="61"/>
      <c r="Y343" s="61"/>
      <c r="Z343" s="61"/>
    </row>
    <row r="344" spans="1:26" ht="18" customHeight="1">
      <c r="A344" s="142"/>
      <c r="B344" s="61"/>
      <c r="C344" s="143"/>
      <c r="D344" s="61"/>
      <c r="E344" s="142"/>
      <c r="F344" s="142"/>
      <c r="G344" s="61"/>
      <c r="H344" s="143"/>
      <c r="I344" s="143"/>
      <c r="J344" s="61"/>
      <c r="K344" s="61"/>
      <c r="L344" s="61"/>
      <c r="M344" s="61"/>
      <c r="N344" s="61"/>
      <c r="O344" s="61"/>
      <c r="P344" s="61"/>
      <c r="Q344" s="61"/>
      <c r="R344" s="61"/>
      <c r="S344" s="61"/>
      <c r="T344" s="61"/>
      <c r="U344" s="61"/>
      <c r="V344" s="61"/>
      <c r="W344" s="61"/>
      <c r="X344" s="61"/>
      <c r="Y344" s="61"/>
      <c r="Z344" s="61"/>
    </row>
    <row r="345" spans="1:26" ht="18" customHeight="1">
      <c r="A345" s="142"/>
      <c r="B345" s="61"/>
      <c r="C345" s="143"/>
      <c r="D345" s="61"/>
      <c r="E345" s="142"/>
      <c r="F345" s="142"/>
      <c r="G345" s="61"/>
      <c r="H345" s="143"/>
      <c r="I345" s="143"/>
      <c r="J345" s="61"/>
      <c r="K345" s="61"/>
      <c r="L345" s="61"/>
      <c r="M345" s="61"/>
      <c r="N345" s="61"/>
      <c r="O345" s="61"/>
      <c r="P345" s="61"/>
      <c r="Q345" s="61"/>
      <c r="R345" s="61"/>
      <c r="S345" s="61"/>
      <c r="T345" s="61"/>
      <c r="U345" s="61"/>
      <c r="V345" s="61"/>
      <c r="W345" s="61"/>
      <c r="X345" s="61"/>
      <c r="Y345" s="61"/>
      <c r="Z345" s="61"/>
    </row>
    <row r="346" spans="1:26" ht="18" customHeight="1">
      <c r="A346" s="142"/>
      <c r="B346" s="61"/>
      <c r="C346" s="143"/>
      <c r="D346" s="61"/>
      <c r="E346" s="142"/>
      <c r="F346" s="142"/>
      <c r="G346" s="61"/>
      <c r="H346" s="143"/>
      <c r="I346" s="143"/>
      <c r="J346" s="61"/>
      <c r="K346" s="61"/>
      <c r="L346" s="61"/>
      <c r="M346" s="61"/>
      <c r="N346" s="61"/>
      <c r="O346" s="61"/>
      <c r="P346" s="61"/>
      <c r="Q346" s="61"/>
      <c r="R346" s="61"/>
      <c r="S346" s="61"/>
      <c r="T346" s="61"/>
      <c r="U346" s="61"/>
      <c r="V346" s="61"/>
      <c r="W346" s="61"/>
      <c r="X346" s="61"/>
      <c r="Y346" s="61"/>
      <c r="Z346" s="61"/>
    </row>
    <row r="347" spans="1:26" ht="18" customHeight="1">
      <c r="A347" s="142"/>
      <c r="B347" s="61"/>
      <c r="C347" s="143"/>
      <c r="D347" s="61"/>
      <c r="E347" s="142"/>
      <c r="F347" s="142"/>
      <c r="G347" s="61"/>
      <c r="H347" s="143"/>
      <c r="I347" s="143"/>
      <c r="J347" s="61"/>
      <c r="K347" s="61"/>
      <c r="L347" s="61"/>
      <c r="M347" s="61"/>
      <c r="N347" s="61"/>
      <c r="O347" s="61"/>
      <c r="P347" s="61"/>
      <c r="Q347" s="61"/>
      <c r="R347" s="61"/>
      <c r="S347" s="61"/>
      <c r="T347" s="61"/>
      <c r="U347" s="61"/>
      <c r="V347" s="61"/>
      <c r="W347" s="61"/>
      <c r="X347" s="61"/>
      <c r="Y347" s="61"/>
      <c r="Z347" s="61"/>
    </row>
    <row r="348" spans="1:26" ht="18" customHeight="1">
      <c r="A348" s="142"/>
      <c r="B348" s="61"/>
      <c r="C348" s="143"/>
      <c r="D348" s="61"/>
      <c r="E348" s="142"/>
      <c r="F348" s="142"/>
      <c r="G348" s="61"/>
      <c r="H348" s="143"/>
      <c r="I348" s="143"/>
      <c r="J348" s="61"/>
      <c r="K348" s="61"/>
      <c r="L348" s="61"/>
      <c r="M348" s="61"/>
      <c r="N348" s="61"/>
      <c r="O348" s="61"/>
      <c r="P348" s="61"/>
      <c r="Q348" s="61"/>
      <c r="R348" s="61"/>
      <c r="S348" s="61"/>
      <c r="T348" s="61"/>
      <c r="U348" s="61"/>
      <c r="V348" s="61"/>
      <c r="W348" s="61"/>
      <c r="X348" s="61"/>
      <c r="Y348" s="61"/>
      <c r="Z348" s="61"/>
    </row>
    <row r="349" spans="1:26" ht="18" customHeight="1">
      <c r="A349" s="142"/>
      <c r="B349" s="61"/>
      <c r="C349" s="143"/>
      <c r="D349" s="61"/>
      <c r="E349" s="142"/>
      <c r="F349" s="142"/>
      <c r="G349" s="61"/>
      <c r="H349" s="143"/>
      <c r="I349" s="143"/>
      <c r="J349" s="61"/>
      <c r="K349" s="61"/>
      <c r="L349" s="61"/>
      <c r="M349" s="61"/>
      <c r="N349" s="61"/>
      <c r="O349" s="61"/>
      <c r="P349" s="61"/>
      <c r="Q349" s="61"/>
      <c r="R349" s="61"/>
      <c r="S349" s="61"/>
      <c r="T349" s="61"/>
      <c r="U349" s="61"/>
      <c r="V349" s="61"/>
      <c r="W349" s="61"/>
      <c r="X349" s="61"/>
      <c r="Y349" s="61"/>
      <c r="Z349" s="61"/>
    </row>
    <row r="350" spans="1:26" ht="18" customHeight="1">
      <c r="A350" s="142"/>
      <c r="B350" s="61"/>
      <c r="C350" s="143"/>
      <c r="D350" s="61"/>
      <c r="E350" s="142"/>
      <c r="F350" s="142"/>
      <c r="G350" s="61"/>
      <c r="H350" s="143"/>
      <c r="I350" s="143"/>
      <c r="J350" s="61"/>
      <c r="K350" s="61"/>
      <c r="L350" s="61"/>
      <c r="M350" s="61"/>
      <c r="N350" s="61"/>
      <c r="O350" s="61"/>
      <c r="P350" s="61"/>
      <c r="Q350" s="61"/>
      <c r="R350" s="61"/>
      <c r="S350" s="61"/>
      <c r="T350" s="61"/>
      <c r="U350" s="61"/>
      <c r="V350" s="61"/>
      <c r="W350" s="61"/>
      <c r="X350" s="61"/>
      <c r="Y350" s="61"/>
      <c r="Z350" s="61"/>
    </row>
    <row r="351" spans="1:26" ht="18" customHeight="1">
      <c r="A351" s="142"/>
      <c r="B351" s="61"/>
      <c r="C351" s="143"/>
      <c r="D351" s="61"/>
      <c r="E351" s="142"/>
      <c r="F351" s="142"/>
      <c r="G351" s="61"/>
      <c r="H351" s="143"/>
      <c r="I351" s="143"/>
      <c r="J351" s="61"/>
      <c r="K351" s="61"/>
      <c r="L351" s="61"/>
      <c r="M351" s="61"/>
      <c r="N351" s="61"/>
      <c r="O351" s="61"/>
      <c r="P351" s="61"/>
      <c r="Q351" s="61"/>
      <c r="R351" s="61"/>
      <c r="S351" s="61"/>
      <c r="T351" s="61"/>
      <c r="U351" s="61"/>
      <c r="V351" s="61"/>
      <c r="W351" s="61"/>
      <c r="X351" s="61"/>
      <c r="Y351" s="61"/>
      <c r="Z351" s="61"/>
    </row>
    <row r="352" spans="1:26" ht="18" customHeight="1">
      <c r="A352" s="142"/>
      <c r="B352" s="61"/>
      <c r="C352" s="143"/>
      <c r="D352" s="61"/>
      <c r="E352" s="142"/>
      <c r="F352" s="142"/>
      <c r="G352" s="61"/>
      <c r="H352" s="143"/>
      <c r="I352" s="143"/>
      <c r="J352" s="61"/>
      <c r="K352" s="61"/>
      <c r="L352" s="61"/>
      <c r="M352" s="61"/>
      <c r="N352" s="61"/>
      <c r="O352" s="61"/>
      <c r="P352" s="61"/>
      <c r="Q352" s="61"/>
      <c r="R352" s="61"/>
      <c r="S352" s="61"/>
      <c r="T352" s="61"/>
      <c r="U352" s="61"/>
      <c r="V352" s="61"/>
      <c r="W352" s="61"/>
      <c r="X352" s="61"/>
      <c r="Y352" s="61"/>
      <c r="Z352" s="61"/>
    </row>
    <row r="353" spans="1:26" ht="18" customHeight="1">
      <c r="A353" s="142"/>
      <c r="B353" s="61"/>
      <c r="C353" s="143"/>
      <c r="D353" s="61"/>
      <c r="E353" s="142"/>
      <c r="F353" s="142"/>
      <c r="G353" s="61"/>
      <c r="H353" s="143"/>
      <c r="I353" s="143"/>
      <c r="J353" s="61"/>
      <c r="K353" s="61"/>
      <c r="L353" s="61"/>
      <c r="M353" s="61"/>
      <c r="N353" s="61"/>
      <c r="O353" s="61"/>
      <c r="P353" s="61"/>
      <c r="Q353" s="61"/>
      <c r="R353" s="61"/>
      <c r="S353" s="61"/>
      <c r="T353" s="61"/>
      <c r="U353" s="61"/>
      <c r="V353" s="61"/>
      <c r="W353" s="61"/>
      <c r="X353" s="61"/>
      <c r="Y353" s="61"/>
      <c r="Z353" s="61"/>
    </row>
    <row r="354" spans="1:26" ht="18" customHeight="1">
      <c r="A354" s="142"/>
      <c r="B354" s="61"/>
      <c r="C354" s="143"/>
      <c r="D354" s="61"/>
      <c r="E354" s="142"/>
      <c r="F354" s="142"/>
      <c r="G354" s="61"/>
      <c r="H354" s="143"/>
      <c r="I354" s="143"/>
      <c r="J354" s="61"/>
      <c r="K354" s="61"/>
      <c r="L354" s="61"/>
      <c r="M354" s="61"/>
      <c r="N354" s="61"/>
      <c r="O354" s="61"/>
      <c r="P354" s="61"/>
      <c r="Q354" s="61"/>
      <c r="R354" s="61"/>
      <c r="S354" s="61"/>
      <c r="T354" s="61"/>
      <c r="U354" s="61"/>
      <c r="V354" s="61"/>
      <c r="W354" s="61"/>
      <c r="X354" s="61"/>
      <c r="Y354" s="61"/>
      <c r="Z354" s="61"/>
    </row>
    <row r="355" spans="1:26" ht="18" customHeight="1">
      <c r="A355" s="142"/>
      <c r="B355" s="61"/>
      <c r="C355" s="143"/>
      <c r="D355" s="61"/>
      <c r="E355" s="142"/>
      <c r="F355" s="142"/>
      <c r="G355" s="61"/>
      <c r="H355" s="143"/>
      <c r="I355" s="143"/>
      <c r="J355" s="61"/>
      <c r="K355" s="61"/>
      <c r="L355" s="61"/>
      <c r="M355" s="61"/>
      <c r="N355" s="61"/>
      <c r="O355" s="61"/>
      <c r="P355" s="61"/>
      <c r="Q355" s="61"/>
      <c r="R355" s="61"/>
      <c r="S355" s="61"/>
      <c r="T355" s="61"/>
      <c r="U355" s="61"/>
      <c r="V355" s="61"/>
      <c r="W355" s="61"/>
      <c r="X355" s="61"/>
      <c r="Y355" s="61"/>
      <c r="Z355" s="61"/>
    </row>
    <row r="356" spans="1:26" ht="18" customHeight="1">
      <c r="A356" s="142"/>
      <c r="B356" s="61"/>
      <c r="C356" s="143"/>
      <c r="D356" s="61"/>
      <c r="E356" s="142"/>
      <c r="F356" s="142"/>
      <c r="G356" s="61"/>
      <c r="H356" s="143"/>
      <c r="I356" s="143"/>
      <c r="J356" s="61"/>
      <c r="K356" s="61"/>
      <c r="L356" s="61"/>
      <c r="M356" s="61"/>
      <c r="N356" s="61"/>
      <c r="O356" s="61"/>
      <c r="P356" s="61"/>
      <c r="Q356" s="61"/>
      <c r="R356" s="61"/>
      <c r="S356" s="61"/>
      <c r="T356" s="61"/>
      <c r="U356" s="61"/>
      <c r="V356" s="61"/>
      <c r="W356" s="61"/>
      <c r="X356" s="61"/>
      <c r="Y356" s="61"/>
      <c r="Z356" s="61"/>
    </row>
    <row r="357" spans="1:26" ht="18" customHeight="1">
      <c r="A357" s="142"/>
      <c r="B357" s="61"/>
      <c r="C357" s="143"/>
      <c r="D357" s="61"/>
      <c r="E357" s="142"/>
      <c r="F357" s="142"/>
      <c r="G357" s="61"/>
      <c r="H357" s="143"/>
      <c r="I357" s="143"/>
      <c r="J357" s="61"/>
      <c r="K357" s="61"/>
      <c r="L357" s="61"/>
      <c r="M357" s="61"/>
      <c r="N357" s="61"/>
      <c r="O357" s="61"/>
      <c r="P357" s="61"/>
      <c r="Q357" s="61"/>
      <c r="R357" s="61"/>
      <c r="S357" s="61"/>
      <c r="T357" s="61"/>
      <c r="U357" s="61"/>
      <c r="V357" s="61"/>
      <c r="W357" s="61"/>
      <c r="X357" s="61"/>
      <c r="Y357" s="61"/>
      <c r="Z357" s="61"/>
    </row>
    <row r="358" spans="1:26" ht="18" customHeight="1">
      <c r="A358" s="142"/>
      <c r="B358" s="61"/>
      <c r="C358" s="143"/>
      <c r="D358" s="61"/>
      <c r="E358" s="142"/>
      <c r="F358" s="142"/>
      <c r="G358" s="61"/>
      <c r="H358" s="143"/>
      <c r="I358" s="143"/>
      <c r="J358" s="61"/>
      <c r="K358" s="61"/>
      <c r="L358" s="61"/>
      <c r="M358" s="61"/>
      <c r="N358" s="61"/>
      <c r="O358" s="61"/>
      <c r="P358" s="61"/>
      <c r="Q358" s="61"/>
      <c r="R358" s="61"/>
      <c r="S358" s="61"/>
      <c r="T358" s="61"/>
      <c r="U358" s="61"/>
      <c r="V358" s="61"/>
      <c r="W358" s="61"/>
      <c r="X358" s="61"/>
      <c r="Y358" s="61"/>
      <c r="Z358" s="61"/>
    </row>
    <row r="359" spans="1:26" ht="18" customHeight="1">
      <c r="A359" s="142"/>
      <c r="B359" s="61"/>
      <c r="C359" s="143"/>
      <c r="D359" s="61"/>
      <c r="E359" s="142"/>
      <c r="F359" s="142"/>
      <c r="G359" s="61"/>
      <c r="H359" s="143"/>
      <c r="I359" s="143"/>
      <c r="J359" s="61"/>
      <c r="K359" s="61"/>
      <c r="L359" s="61"/>
      <c r="M359" s="61"/>
      <c r="N359" s="61"/>
      <c r="O359" s="61"/>
      <c r="P359" s="61"/>
      <c r="Q359" s="61"/>
      <c r="R359" s="61"/>
      <c r="S359" s="61"/>
      <c r="T359" s="61"/>
      <c r="U359" s="61"/>
      <c r="V359" s="61"/>
      <c r="W359" s="61"/>
      <c r="X359" s="61"/>
      <c r="Y359" s="61"/>
      <c r="Z359" s="61"/>
    </row>
    <row r="360" spans="1:26" ht="18" customHeight="1">
      <c r="A360" s="142"/>
      <c r="B360" s="61"/>
      <c r="C360" s="143"/>
      <c r="D360" s="61"/>
      <c r="E360" s="142"/>
      <c r="F360" s="142"/>
      <c r="G360" s="61"/>
      <c r="H360" s="143"/>
      <c r="I360" s="143"/>
      <c r="J360" s="61"/>
      <c r="K360" s="61"/>
      <c r="L360" s="61"/>
      <c r="M360" s="61"/>
      <c r="N360" s="61"/>
      <c r="O360" s="61"/>
      <c r="P360" s="61"/>
      <c r="Q360" s="61"/>
      <c r="R360" s="61"/>
      <c r="S360" s="61"/>
      <c r="T360" s="61"/>
      <c r="U360" s="61"/>
      <c r="V360" s="61"/>
      <c r="W360" s="61"/>
      <c r="X360" s="61"/>
      <c r="Y360" s="61"/>
      <c r="Z360" s="61"/>
    </row>
    <row r="361" spans="1:26" ht="18" customHeight="1">
      <c r="A361" s="142"/>
      <c r="B361" s="61"/>
      <c r="C361" s="143"/>
      <c r="D361" s="61"/>
      <c r="E361" s="142"/>
      <c r="F361" s="142"/>
      <c r="G361" s="61"/>
      <c r="H361" s="143"/>
      <c r="I361" s="143"/>
      <c r="J361" s="61"/>
      <c r="K361" s="61"/>
      <c r="L361" s="61"/>
      <c r="M361" s="61"/>
      <c r="N361" s="61"/>
      <c r="O361" s="61"/>
      <c r="P361" s="61"/>
      <c r="Q361" s="61"/>
      <c r="R361" s="61"/>
      <c r="S361" s="61"/>
      <c r="T361" s="61"/>
      <c r="U361" s="61"/>
      <c r="V361" s="61"/>
      <c r="W361" s="61"/>
      <c r="X361" s="61"/>
      <c r="Y361" s="61"/>
      <c r="Z361" s="61"/>
    </row>
    <row r="362" spans="1:26" ht="18" customHeight="1">
      <c r="A362" s="142"/>
      <c r="B362" s="61"/>
      <c r="C362" s="143"/>
      <c r="D362" s="61"/>
      <c r="E362" s="142"/>
      <c r="F362" s="142"/>
      <c r="G362" s="61"/>
      <c r="H362" s="143"/>
      <c r="I362" s="143"/>
      <c r="J362" s="61"/>
      <c r="K362" s="61"/>
      <c r="L362" s="61"/>
      <c r="M362" s="61"/>
      <c r="N362" s="61"/>
      <c r="O362" s="61"/>
      <c r="P362" s="61"/>
      <c r="Q362" s="61"/>
      <c r="R362" s="61"/>
      <c r="S362" s="61"/>
      <c r="T362" s="61"/>
      <c r="U362" s="61"/>
      <c r="V362" s="61"/>
      <c r="W362" s="61"/>
      <c r="X362" s="61"/>
      <c r="Y362" s="61"/>
      <c r="Z362" s="61"/>
    </row>
    <row r="363" spans="1:26" ht="18" customHeight="1">
      <c r="A363" s="142"/>
      <c r="B363" s="61"/>
      <c r="C363" s="143"/>
      <c r="D363" s="61"/>
      <c r="E363" s="142"/>
      <c r="F363" s="142"/>
      <c r="G363" s="61"/>
      <c r="H363" s="143"/>
      <c r="I363" s="143"/>
      <c r="J363" s="61"/>
      <c r="K363" s="61"/>
      <c r="L363" s="61"/>
      <c r="M363" s="61"/>
      <c r="N363" s="61"/>
      <c r="O363" s="61"/>
      <c r="P363" s="61"/>
      <c r="Q363" s="61"/>
      <c r="R363" s="61"/>
      <c r="S363" s="61"/>
      <c r="T363" s="61"/>
      <c r="U363" s="61"/>
      <c r="V363" s="61"/>
      <c r="W363" s="61"/>
      <c r="X363" s="61"/>
      <c r="Y363" s="61"/>
      <c r="Z363" s="61"/>
    </row>
    <row r="364" spans="1:26" ht="18" customHeight="1">
      <c r="A364" s="142"/>
      <c r="B364" s="61"/>
      <c r="C364" s="143"/>
      <c r="D364" s="61"/>
      <c r="E364" s="142"/>
      <c r="F364" s="142"/>
      <c r="G364" s="61"/>
      <c r="H364" s="143"/>
      <c r="I364" s="143"/>
      <c r="J364" s="61"/>
      <c r="K364" s="61"/>
      <c r="L364" s="61"/>
      <c r="M364" s="61"/>
      <c r="N364" s="61"/>
      <c r="O364" s="61"/>
      <c r="P364" s="61"/>
      <c r="Q364" s="61"/>
      <c r="R364" s="61"/>
      <c r="S364" s="61"/>
      <c r="T364" s="61"/>
      <c r="U364" s="61"/>
      <c r="V364" s="61"/>
      <c r="W364" s="61"/>
      <c r="X364" s="61"/>
      <c r="Y364" s="61"/>
      <c r="Z364" s="61"/>
    </row>
    <row r="365" spans="1:26" ht="18" customHeight="1">
      <c r="A365" s="142"/>
      <c r="B365" s="61"/>
      <c r="C365" s="143"/>
      <c r="D365" s="61"/>
      <c r="E365" s="142"/>
      <c r="F365" s="142"/>
      <c r="G365" s="61"/>
      <c r="H365" s="143"/>
      <c r="I365" s="143"/>
      <c r="J365" s="61"/>
      <c r="K365" s="61"/>
      <c r="L365" s="61"/>
      <c r="M365" s="61"/>
      <c r="N365" s="61"/>
      <c r="O365" s="61"/>
      <c r="P365" s="61"/>
      <c r="Q365" s="61"/>
      <c r="R365" s="61"/>
      <c r="S365" s="61"/>
      <c r="T365" s="61"/>
      <c r="U365" s="61"/>
      <c r="V365" s="61"/>
      <c r="W365" s="61"/>
      <c r="X365" s="61"/>
      <c r="Y365" s="61"/>
      <c r="Z365" s="61"/>
    </row>
    <row r="366" spans="1:26" ht="18" customHeight="1">
      <c r="A366" s="142"/>
      <c r="B366" s="61"/>
      <c r="C366" s="143"/>
      <c r="D366" s="61"/>
      <c r="E366" s="142"/>
      <c r="F366" s="142"/>
      <c r="G366" s="61"/>
      <c r="H366" s="143"/>
      <c r="I366" s="143"/>
      <c r="J366" s="61"/>
      <c r="K366" s="61"/>
      <c r="L366" s="61"/>
      <c r="M366" s="61"/>
      <c r="N366" s="61"/>
      <c r="O366" s="61"/>
      <c r="P366" s="61"/>
      <c r="Q366" s="61"/>
      <c r="R366" s="61"/>
      <c r="S366" s="61"/>
      <c r="T366" s="61"/>
      <c r="U366" s="61"/>
      <c r="V366" s="61"/>
      <c r="W366" s="61"/>
      <c r="X366" s="61"/>
      <c r="Y366" s="61"/>
      <c r="Z366" s="61"/>
    </row>
    <row r="367" spans="1:26" ht="18" customHeight="1">
      <c r="A367" s="142"/>
      <c r="B367" s="61"/>
      <c r="C367" s="143"/>
      <c r="D367" s="61"/>
      <c r="E367" s="142"/>
      <c r="F367" s="142"/>
      <c r="G367" s="61"/>
      <c r="H367" s="143"/>
      <c r="I367" s="143"/>
      <c r="J367" s="61"/>
      <c r="K367" s="61"/>
      <c r="L367" s="61"/>
      <c r="M367" s="61"/>
      <c r="N367" s="61"/>
      <c r="O367" s="61"/>
      <c r="P367" s="61"/>
      <c r="Q367" s="61"/>
      <c r="R367" s="61"/>
      <c r="S367" s="61"/>
      <c r="T367" s="61"/>
      <c r="U367" s="61"/>
      <c r="V367" s="61"/>
      <c r="W367" s="61"/>
      <c r="X367" s="61"/>
      <c r="Y367" s="61"/>
      <c r="Z367" s="61"/>
    </row>
    <row r="368" spans="1:26" ht="18" customHeight="1">
      <c r="A368" s="142"/>
      <c r="B368" s="61"/>
      <c r="C368" s="143"/>
      <c r="D368" s="61"/>
      <c r="E368" s="142"/>
      <c r="F368" s="142"/>
      <c r="G368" s="61"/>
      <c r="H368" s="143"/>
      <c r="I368" s="143"/>
      <c r="J368" s="61"/>
      <c r="K368" s="61"/>
      <c r="L368" s="61"/>
      <c r="M368" s="61"/>
      <c r="N368" s="61"/>
      <c r="O368" s="61"/>
      <c r="P368" s="61"/>
      <c r="Q368" s="61"/>
      <c r="R368" s="61"/>
      <c r="S368" s="61"/>
      <c r="T368" s="61"/>
      <c r="U368" s="61"/>
      <c r="V368" s="61"/>
      <c r="W368" s="61"/>
      <c r="X368" s="61"/>
      <c r="Y368" s="61"/>
      <c r="Z368" s="61"/>
    </row>
    <row r="369" spans="1:26" ht="18" customHeight="1">
      <c r="A369" s="142"/>
      <c r="B369" s="61"/>
      <c r="C369" s="143"/>
      <c r="D369" s="61"/>
      <c r="E369" s="142"/>
      <c r="F369" s="142"/>
      <c r="G369" s="61"/>
      <c r="H369" s="143"/>
      <c r="I369" s="143"/>
      <c r="J369" s="61"/>
      <c r="K369" s="61"/>
      <c r="L369" s="61"/>
      <c r="M369" s="61"/>
      <c r="N369" s="61"/>
      <c r="O369" s="61"/>
      <c r="P369" s="61"/>
      <c r="Q369" s="61"/>
      <c r="R369" s="61"/>
      <c r="S369" s="61"/>
      <c r="T369" s="61"/>
      <c r="U369" s="61"/>
      <c r="V369" s="61"/>
      <c r="W369" s="61"/>
      <c r="X369" s="61"/>
      <c r="Y369" s="61"/>
      <c r="Z369" s="61"/>
    </row>
    <row r="370" spans="1:26" ht="18" customHeight="1">
      <c r="A370" s="142"/>
      <c r="B370" s="61"/>
      <c r="C370" s="143"/>
      <c r="D370" s="61"/>
      <c r="E370" s="142"/>
      <c r="F370" s="142"/>
      <c r="G370" s="61"/>
      <c r="H370" s="143"/>
      <c r="I370" s="143"/>
      <c r="J370" s="61"/>
      <c r="K370" s="61"/>
      <c r="L370" s="61"/>
      <c r="M370" s="61"/>
      <c r="N370" s="61"/>
      <c r="O370" s="61"/>
      <c r="P370" s="61"/>
      <c r="Q370" s="61"/>
      <c r="R370" s="61"/>
      <c r="S370" s="61"/>
      <c r="T370" s="61"/>
      <c r="U370" s="61"/>
      <c r="V370" s="61"/>
      <c r="W370" s="61"/>
      <c r="X370" s="61"/>
      <c r="Y370" s="61"/>
      <c r="Z370" s="61"/>
    </row>
    <row r="371" spans="1:26" ht="18" customHeight="1">
      <c r="A371" s="142"/>
      <c r="B371" s="61"/>
      <c r="C371" s="143"/>
      <c r="D371" s="61"/>
      <c r="E371" s="142"/>
      <c r="F371" s="142"/>
      <c r="G371" s="61"/>
      <c r="H371" s="143"/>
      <c r="I371" s="143"/>
      <c r="J371" s="61"/>
      <c r="K371" s="61"/>
      <c r="L371" s="61"/>
      <c r="M371" s="61"/>
      <c r="N371" s="61"/>
      <c r="O371" s="61"/>
      <c r="P371" s="61"/>
      <c r="Q371" s="61"/>
      <c r="R371" s="61"/>
      <c r="S371" s="61"/>
      <c r="T371" s="61"/>
      <c r="U371" s="61"/>
      <c r="V371" s="61"/>
      <c r="W371" s="61"/>
      <c r="X371" s="61"/>
      <c r="Y371" s="61"/>
      <c r="Z371" s="61"/>
    </row>
    <row r="372" spans="1:26" ht="18" customHeight="1">
      <c r="A372" s="142"/>
      <c r="B372" s="61"/>
      <c r="C372" s="143"/>
      <c r="D372" s="61"/>
      <c r="E372" s="142"/>
      <c r="F372" s="142"/>
      <c r="G372" s="61"/>
      <c r="H372" s="143"/>
      <c r="I372" s="143"/>
      <c r="J372" s="61"/>
      <c r="K372" s="61"/>
      <c r="L372" s="61"/>
      <c r="M372" s="61"/>
      <c r="N372" s="61"/>
      <c r="O372" s="61"/>
      <c r="P372" s="61"/>
      <c r="Q372" s="61"/>
      <c r="R372" s="61"/>
      <c r="S372" s="61"/>
      <c r="T372" s="61"/>
      <c r="U372" s="61"/>
      <c r="V372" s="61"/>
      <c r="W372" s="61"/>
      <c r="X372" s="61"/>
      <c r="Y372" s="61"/>
      <c r="Z372" s="61"/>
    </row>
    <row r="373" spans="1:26" ht="18" customHeight="1">
      <c r="A373" s="142"/>
      <c r="B373" s="61"/>
      <c r="C373" s="143"/>
      <c r="D373" s="61"/>
      <c r="E373" s="142"/>
      <c r="F373" s="142"/>
      <c r="G373" s="61"/>
      <c r="H373" s="143"/>
      <c r="I373" s="143"/>
      <c r="J373" s="61"/>
      <c r="K373" s="61"/>
      <c r="L373" s="61"/>
      <c r="M373" s="61"/>
      <c r="N373" s="61"/>
      <c r="O373" s="61"/>
      <c r="P373" s="61"/>
      <c r="Q373" s="61"/>
      <c r="R373" s="61"/>
      <c r="S373" s="61"/>
      <c r="T373" s="61"/>
      <c r="U373" s="61"/>
      <c r="V373" s="61"/>
      <c r="W373" s="61"/>
      <c r="X373" s="61"/>
      <c r="Y373" s="61"/>
      <c r="Z373" s="61"/>
    </row>
    <row r="374" spans="1:26" ht="18" customHeight="1">
      <c r="A374" s="142"/>
      <c r="B374" s="61"/>
      <c r="C374" s="143"/>
      <c r="D374" s="61"/>
      <c r="E374" s="142"/>
      <c r="F374" s="142"/>
      <c r="G374" s="61"/>
      <c r="H374" s="143"/>
      <c r="I374" s="143"/>
      <c r="J374" s="61"/>
      <c r="K374" s="61"/>
      <c r="L374" s="61"/>
      <c r="M374" s="61"/>
      <c r="N374" s="61"/>
      <c r="O374" s="61"/>
      <c r="P374" s="61"/>
      <c r="Q374" s="61"/>
      <c r="R374" s="61"/>
      <c r="S374" s="61"/>
      <c r="T374" s="61"/>
      <c r="U374" s="61"/>
      <c r="V374" s="61"/>
      <c r="W374" s="61"/>
      <c r="X374" s="61"/>
      <c r="Y374" s="61"/>
      <c r="Z374" s="61"/>
    </row>
    <row r="375" spans="1:26" ht="18" customHeight="1">
      <c r="A375" s="142"/>
      <c r="B375" s="61"/>
      <c r="C375" s="143"/>
      <c r="D375" s="61"/>
      <c r="E375" s="142"/>
      <c r="F375" s="142"/>
      <c r="G375" s="61"/>
      <c r="H375" s="143"/>
      <c r="I375" s="143"/>
      <c r="J375" s="61"/>
      <c r="K375" s="61"/>
      <c r="L375" s="61"/>
      <c r="M375" s="61"/>
      <c r="N375" s="61"/>
      <c r="O375" s="61"/>
      <c r="P375" s="61"/>
      <c r="Q375" s="61"/>
      <c r="R375" s="61"/>
      <c r="S375" s="61"/>
      <c r="T375" s="61"/>
      <c r="U375" s="61"/>
      <c r="V375" s="61"/>
      <c r="W375" s="61"/>
      <c r="X375" s="61"/>
      <c r="Y375" s="61"/>
      <c r="Z375" s="61"/>
    </row>
    <row r="376" spans="1:26" ht="18" customHeight="1">
      <c r="A376" s="142"/>
      <c r="B376" s="61"/>
      <c r="C376" s="143"/>
      <c r="D376" s="61"/>
      <c r="E376" s="142"/>
      <c r="F376" s="142"/>
      <c r="G376" s="61"/>
      <c r="H376" s="143"/>
      <c r="I376" s="143"/>
      <c r="J376" s="61"/>
      <c r="K376" s="61"/>
      <c r="L376" s="61"/>
      <c r="M376" s="61"/>
      <c r="N376" s="61"/>
      <c r="O376" s="61"/>
      <c r="P376" s="61"/>
      <c r="Q376" s="61"/>
      <c r="R376" s="61"/>
      <c r="S376" s="61"/>
      <c r="T376" s="61"/>
      <c r="U376" s="61"/>
      <c r="V376" s="61"/>
      <c r="W376" s="61"/>
      <c r="X376" s="61"/>
      <c r="Y376" s="61"/>
      <c r="Z376" s="61"/>
    </row>
    <row r="377" spans="1:26" ht="18" customHeight="1">
      <c r="A377" s="142"/>
      <c r="B377" s="61"/>
      <c r="C377" s="143"/>
      <c r="D377" s="61"/>
      <c r="E377" s="142"/>
      <c r="F377" s="142"/>
      <c r="G377" s="61"/>
      <c r="H377" s="143"/>
      <c r="I377" s="143"/>
      <c r="J377" s="61"/>
      <c r="K377" s="61"/>
      <c r="L377" s="61"/>
      <c r="M377" s="61"/>
      <c r="N377" s="61"/>
      <c r="O377" s="61"/>
      <c r="P377" s="61"/>
      <c r="Q377" s="61"/>
      <c r="R377" s="61"/>
      <c r="S377" s="61"/>
      <c r="T377" s="61"/>
      <c r="U377" s="61"/>
      <c r="V377" s="61"/>
      <c r="W377" s="61"/>
      <c r="X377" s="61"/>
      <c r="Y377" s="61"/>
      <c r="Z377" s="61"/>
    </row>
    <row r="378" spans="1:26" ht="18" customHeight="1">
      <c r="A378" s="142"/>
      <c r="B378" s="61"/>
      <c r="C378" s="143"/>
      <c r="D378" s="61"/>
      <c r="E378" s="142"/>
      <c r="F378" s="142"/>
      <c r="G378" s="61"/>
      <c r="H378" s="143"/>
      <c r="I378" s="143"/>
      <c r="J378" s="61"/>
      <c r="K378" s="61"/>
      <c r="L378" s="61"/>
      <c r="M378" s="61"/>
      <c r="N378" s="61"/>
      <c r="O378" s="61"/>
      <c r="P378" s="61"/>
      <c r="Q378" s="61"/>
      <c r="R378" s="61"/>
      <c r="S378" s="61"/>
      <c r="T378" s="61"/>
      <c r="U378" s="61"/>
      <c r="V378" s="61"/>
      <c r="W378" s="61"/>
      <c r="X378" s="61"/>
      <c r="Y378" s="61"/>
      <c r="Z378" s="61"/>
    </row>
    <row r="379" spans="1:26" ht="18" customHeight="1">
      <c r="A379" s="142"/>
      <c r="B379" s="61"/>
      <c r="C379" s="143"/>
      <c r="D379" s="61"/>
      <c r="E379" s="142"/>
      <c r="F379" s="142"/>
      <c r="G379" s="61"/>
      <c r="H379" s="143"/>
      <c r="I379" s="143"/>
      <c r="J379" s="61"/>
      <c r="K379" s="61"/>
      <c r="L379" s="61"/>
      <c r="M379" s="61"/>
      <c r="N379" s="61"/>
      <c r="O379" s="61"/>
      <c r="P379" s="61"/>
      <c r="Q379" s="61"/>
      <c r="R379" s="61"/>
      <c r="S379" s="61"/>
      <c r="T379" s="61"/>
      <c r="U379" s="61"/>
      <c r="V379" s="61"/>
      <c r="W379" s="61"/>
      <c r="X379" s="61"/>
      <c r="Y379" s="61"/>
      <c r="Z379" s="61"/>
    </row>
    <row r="380" spans="1:26" ht="18" customHeight="1">
      <c r="A380" s="142"/>
      <c r="B380" s="61"/>
      <c r="C380" s="143"/>
      <c r="D380" s="61"/>
      <c r="E380" s="142"/>
      <c r="F380" s="142"/>
      <c r="G380" s="61"/>
      <c r="H380" s="143"/>
      <c r="I380" s="143"/>
      <c r="J380" s="61"/>
      <c r="K380" s="61"/>
      <c r="L380" s="61"/>
      <c r="M380" s="61"/>
      <c r="N380" s="61"/>
      <c r="O380" s="61"/>
      <c r="P380" s="61"/>
      <c r="Q380" s="61"/>
      <c r="R380" s="61"/>
      <c r="S380" s="61"/>
      <c r="T380" s="61"/>
      <c r="U380" s="61"/>
      <c r="V380" s="61"/>
      <c r="W380" s="61"/>
      <c r="X380" s="61"/>
      <c r="Y380" s="61"/>
      <c r="Z380" s="61"/>
    </row>
    <row r="381" spans="1:26" ht="18" customHeight="1">
      <c r="A381" s="142"/>
      <c r="B381" s="61"/>
      <c r="C381" s="143"/>
      <c r="D381" s="61"/>
      <c r="E381" s="142"/>
      <c r="F381" s="142"/>
      <c r="G381" s="61"/>
      <c r="H381" s="143"/>
      <c r="I381" s="143"/>
      <c r="J381" s="61"/>
      <c r="K381" s="61"/>
      <c r="L381" s="61"/>
      <c r="M381" s="61"/>
      <c r="N381" s="61"/>
      <c r="O381" s="61"/>
      <c r="P381" s="61"/>
      <c r="Q381" s="61"/>
      <c r="R381" s="61"/>
      <c r="S381" s="61"/>
      <c r="T381" s="61"/>
      <c r="U381" s="61"/>
      <c r="V381" s="61"/>
      <c r="W381" s="61"/>
      <c r="X381" s="61"/>
      <c r="Y381" s="61"/>
      <c r="Z381" s="61"/>
    </row>
    <row r="382" spans="1:26" ht="18" customHeight="1">
      <c r="A382" s="142"/>
      <c r="B382" s="61"/>
      <c r="C382" s="143"/>
      <c r="D382" s="61"/>
      <c r="E382" s="142"/>
      <c r="F382" s="142"/>
      <c r="G382" s="61"/>
      <c r="H382" s="143"/>
      <c r="I382" s="143"/>
      <c r="J382" s="61"/>
      <c r="K382" s="61"/>
      <c r="L382" s="61"/>
      <c r="M382" s="61"/>
      <c r="N382" s="61"/>
      <c r="O382" s="61"/>
      <c r="P382" s="61"/>
      <c r="Q382" s="61"/>
      <c r="R382" s="61"/>
      <c r="S382" s="61"/>
      <c r="T382" s="61"/>
      <c r="U382" s="61"/>
      <c r="V382" s="61"/>
      <c r="W382" s="61"/>
      <c r="X382" s="61"/>
      <c r="Y382" s="61"/>
      <c r="Z382" s="61"/>
    </row>
    <row r="383" spans="1:26" ht="18" customHeight="1">
      <c r="A383" s="142"/>
      <c r="B383" s="61"/>
      <c r="C383" s="143"/>
      <c r="D383" s="61"/>
      <c r="E383" s="142"/>
      <c r="F383" s="142"/>
      <c r="G383" s="61"/>
      <c r="H383" s="143"/>
      <c r="I383" s="143"/>
      <c r="J383" s="61"/>
      <c r="K383" s="61"/>
      <c r="L383" s="61"/>
      <c r="M383" s="61"/>
      <c r="N383" s="61"/>
      <c r="O383" s="61"/>
      <c r="P383" s="61"/>
      <c r="Q383" s="61"/>
      <c r="R383" s="61"/>
      <c r="S383" s="61"/>
      <c r="T383" s="61"/>
      <c r="U383" s="61"/>
      <c r="V383" s="61"/>
      <c r="W383" s="61"/>
      <c r="X383" s="61"/>
      <c r="Y383" s="61"/>
      <c r="Z383" s="61"/>
    </row>
    <row r="384" spans="1:26" ht="18" customHeight="1">
      <c r="A384" s="142"/>
      <c r="B384" s="61"/>
      <c r="C384" s="143"/>
      <c r="D384" s="61"/>
      <c r="E384" s="142"/>
      <c r="F384" s="142"/>
      <c r="G384" s="61"/>
      <c r="H384" s="143"/>
      <c r="I384" s="143"/>
      <c r="J384" s="61"/>
      <c r="K384" s="61"/>
      <c r="L384" s="61"/>
      <c r="M384" s="61"/>
      <c r="N384" s="61"/>
      <c r="O384" s="61"/>
      <c r="P384" s="61"/>
      <c r="Q384" s="61"/>
      <c r="R384" s="61"/>
      <c r="S384" s="61"/>
      <c r="T384" s="61"/>
      <c r="U384" s="61"/>
      <c r="V384" s="61"/>
      <c r="W384" s="61"/>
      <c r="X384" s="61"/>
      <c r="Y384" s="61"/>
      <c r="Z384" s="61"/>
    </row>
    <row r="385" spans="1:26" ht="18" customHeight="1">
      <c r="A385" s="142"/>
      <c r="B385" s="61"/>
      <c r="C385" s="143"/>
      <c r="D385" s="61"/>
      <c r="E385" s="142"/>
      <c r="F385" s="142"/>
      <c r="G385" s="61"/>
      <c r="H385" s="143"/>
      <c r="I385" s="143"/>
      <c r="J385" s="61"/>
      <c r="K385" s="61"/>
      <c r="L385" s="61"/>
      <c r="M385" s="61"/>
      <c r="N385" s="61"/>
      <c r="O385" s="61"/>
      <c r="P385" s="61"/>
      <c r="Q385" s="61"/>
      <c r="R385" s="61"/>
      <c r="S385" s="61"/>
      <c r="T385" s="61"/>
      <c r="U385" s="61"/>
      <c r="V385" s="61"/>
      <c r="W385" s="61"/>
      <c r="X385" s="61"/>
      <c r="Y385" s="61"/>
      <c r="Z385" s="61"/>
    </row>
    <row r="386" spans="1:26" ht="18" customHeight="1">
      <c r="A386" s="142"/>
      <c r="B386" s="61"/>
      <c r="C386" s="143"/>
      <c r="D386" s="61"/>
      <c r="E386" s="142"/>
      <c r="F386" s="142"/>
      <c r="G386" s="61"/>
      <c r="H386" s="143"/>
      <c r="I386" s="143"/>
      <c r="J386" s="61"/>
      <c r="K386" s="61"/>
      <c r="L386" s="61"/>
      <c r="M386" s="61"/>
      <c r="N386" s="61"/>
      <c r="O386" s="61"/>
      <c r="P386" s="61"/>
      <c r="Q386" s="61"/>
      <c r="R386" s="61"/>
      <c r="S386" s="61"/>
      <c r="T386" s="61"/>
      <c r="U386" s="61"/>
      <c r="V386" s="61"/>
      <c r="W386" s="61"/>
      <c r="X386" s="61"/>
      <c r="Y386" s="61"/>
      <c r="Z386" s="61"/>
    </row>
    <row r="387" spans="1:26" ht="18" customHeight="1">
      <c r="A387" s="142"/>
      <c r="B387" s="61"/>
      <c r="C387" s="143"/>
      <c r="D387" s="61"/>
      <c r="E387" s="142"/>
      <c r="F387" s="142"/>
      <c r="G387" s="61"/>
      <c r="H387" s="143"/>
      <c r="I387" s="143"/>
      <c r="J387" s="61"/>
      <c r="K387" s="61"/>
      <c r="L387" s="61"/>
      <c r="M387" s="61"/>
      <c r="N387" s="61"/>
      <c r="O387" s="61"/>
      <c r="P387" s="61"/>
      <c r="Q387" s="61"/>
      <c r="R387" s="61"/>
      <c r="S387" s="61"/>
      <c r="T387" s="61"/>
      <c r="U387" s="61"/>
      <c r="V387" s="61"/>
      <c r="W387" s="61"/>
      <c r="X387" s="61"/>
      <c r="Y387" s="61"/>
      <c r="Z387" s="61"/>
    </row>
    <row r="388" spans="1:26" ht="18" customHeight="1">
      <c r="A388" s="142"/>
      <c r="B388" s="61"/>
      <c r="C388" s="143"/>
      <c r="D388" s="61"/>
      <c r="E388" s="142"/>
      <c r="F388" s="142"/>
      <c r="G388" s="61"/>
      <c r="H388" s="143"/>
      <c r="I388" s="143"/>
      <c r="J388" s="61"/>
      <c r="K388" s="61"/>
      <c r="L388" s="61"/>
      <c r="M388" s="61"/>
      <c r="N388" s="61"/>
      <c r="O388" s="61"/>
      <c r="P388" s="61"/>
      <c r="Q388" s="61"/>
      <c r="R388" s="61"/>
      <c r="S388" s="61"/>
      <c r="T388" s="61"/>
      <c r="U388" s="61"/>
      <c r="V388" s="61"/>
      <c r="W388" s="61"/>
      <c r="X388" s="61"/>
      <c r="Y388" s="61"/>
      <c r="Z388" s="61"/>
    </row>
    <row r="389" spans="1:26" ht="18" customHeight="1">
      <c r="A389" s="142"/>
      <c r="B389" s="61"/>
      <c r="C389" s="143"/>
      <c r="D389" s="61"/>
      <c r="E389" s="142"/>
      <c r="F389" s="142"/>
      <c r="G389" s="61"/>
      <c r="H389" s="143"/>
      <c r="I389" s="143"/>
      <c r="J389" s="61"/>
      <c r="K389" s="61"/>
      <c r="L389" s="61"/>
      <c r="M389" s="61"/>
      <c r="N389" s="61"/>
      <c r="O389" s="61"/>
      <c r="P389" s="61"/>
      <c r="Q389" s="61"/>
      <c r="R389" s="61"/>
      <c r="S389" s="61"/>
      <c r="T389" s="61"/>
      <c r="U389" s="61"/>
      <c r="V389" s="61"/>
      <c r="W389" s="61"/>
      <c r="X389" s="61"/>
      <c r="Y389" s="61"/>
      <c r="Z389" s="61"/>
    </row>
    <row r="390" spans="1:26" ht="18" customHeight="1">
      <c r="A390" s="142"/>
      <c r="B390" s="61"/>
      <c r="C390" s="143"/>
      <c r="D390" s="61"/>
      <c r="E390" s="142"/>
      <c r="F390" s="142"/>
      <c r="G390" s="61"/>
      <c r="H390" s="143"/>
      <c r="I390" s="143"/>
      <c r="J390" s="61"/>
      <c r="K390" s="61"/>
      <c r="L390" s="61"/>
      <c r="M390" s="61"/>
      <c r="N390" s="61"/>
      <c r="O390" s="61"/>
      <c r="P390" s="61"/>
      <c r="Q390" s="61"/>
      <c r="R390" s="61"/>
      <c r="S390" s="61"/>
      <c r="T390" s="61"/>
      <c r="U390" s="61"/>
      <c r="V390" s="61"/>
      <c r="W390" s="61"/>
      <c r="X390" s="61"/>
      <c r="Y390" s="61"/>
      <c r="Z390" s="61"/>
    </row>
    <row r="391" spans="1:26" ht="18" customHeight="1">
      <c r="A391" s="142"/>
      <c r="B391" s="61"/>
      <c r="C391" s="143"/>
      <c r="D391" s="61"/>
      <c r="E391" s="142"/>
      <c r="F391" s="142"/>
      <c r="G391" s="61"/>
      <c r="H391" s="143"/>
      <c r="I391" s="143"/>
      <c r="J391" s="61"/>
      <c r="K391" s="61"/>
      <c r="L391" s="61"/>
      <c r="M391" s="61"/>
      <c r="N391" s="61"/>
      <c r="O391" s="61"/>
      <c r="P391" s="61"/>
      <c r="Q391" s="61"/>
      <c r="R391" s="61"/>
      <c r="S391" s="61"/>
      <c r="T391" s="61"/>
      <c r="U391" s="61"/>
      <c r="V391" s="61"/>
      <c r="W391" s="61"/>
      <c r="X391" s="61"/>
      <c r="Y391" s="61"/>
      <c r="Z391" s="61"/>
    </row>
    <row r="392" spans="1:26" ht="18" customHeight="1">
      <c r="A392" s="142"/>
      <c r="B392" s="61"/>
      <c r="C392" s="143"/>
      <c r="D392" s="61"/>
      <c r="E392" s="142"/>
      <c r="F392" s="142"/>
      <c r="G392" s="61"/>
      <c r="H392" s="143"/>
      <c r="I392" s="143"/>
      <c r="J392" s="61"/>
      <c r="K392" s="61"/>
      <c r="L392" s="61"/>
      <c r="M392" s="61"/>
      <c r="N392" s="61"/>
      <c r="O392" s="61"/>
      <c r="P392" s="61"/>
      <c r="Q392" s="61"/>
      <c r="R392" s="61"/>
      <c r="S392" s="61"/>
      <c r="T392" s="61"/>
      <c r="U392" s="61"/>
      <c r="V392" s="61"/>
      <c r="W392" s="61"/>
      <c r="X392" s="61"/>
      <c r="Y392" s="61"/>
      <c r="Z392" s="61"/>
    </row>
    <row r="393" spans="1:26" ht="18" customHeight="1">
      <c r="A393" s="142"/>
      <c r="B393" s="61"/>
      <c r="C393" s="143"/>
      <c r="D393" s="61"/>
      <c r="E393" s="142"/>
      <c r="F393" s="142"/>
      <c r="G393" s="61"/>
      <c r="H393" s="143"/>
      <c r="I393" s="143"/>
      <c r="J393" s="61"/>
      <c r="K393" s="61"/>
      <c r="L393" s="61"/>
      <c r="M393" s="61"/>
      <c r="N393" s="61"/>
      <c r="O393" s="61"/>
      <c r="P393" s="61"/>
      <c r="Q393" s="61"/>
      <c r="R393" s="61"/>
      <c r="S393" s="61"/>
      <c r="T393" s="61"/>
      <c r="U393" s="61"/>
      <c r="V393" s="61"/>
      <c r="W393" s="61"/>
      <c r="X393" s="61"/>
      <c r="Y393" s="61"/>
      <c r="Z393" s="61"/>
    </row>
    <row r="394" spans="1:26" ht="18" customHeight="1">
      <c r="A394" s="142"/>
      <c r="B394" s="61"/>
      <c r="C394" s="143"/>
      <c r="D394" s="61"/>
      <c r="E394" s="142"/>
      <c r="F394" s="142"/>
      <c r="G394" s="61"/>
      <c r="H394" s="143"/>
      <c r="I394" s="143"/>
      <c r="J394" s="61"/>
      <c r="K394" s="61"/>
      <c r="L394" s="61"/>
      <c r="M394" s="61"/>
      <c r="N394" s="61"/>
      <c r="O394" s="61"/>
      <c r="P394" s="61"/>
      <c r="Q394" s="61"/>
      <c r="R394" s="61"/>
      <c r="S394" s="61"/>
      <c r="T394" s="61"/>
      <c r="U394" s="61"/>
      <c r="V394" s="61"/>
      <c r="W394" s="61"/>
      <c r="X394" s="61"/>
      <c r="Y394" s="61"/>
      <c r="Z394" s="61"/>
    </row>
    <row r="395" spans="1:26" ht="18" customHeight="1">
      <c r="A395" s="142"/>
      <c r="B395" s="61"/>
      <c r="C395" s="143"/>
      <c r="D395" s="61"/>
      <c r="E395" s="142"/>
      <c r="F395" s="142"/>
      <c r="G395" s="61"/>
      <c r="H395" s="143"/>
      <c r="I395" s="143"/>
      <c r="J395" s="61"/>
      <c r="K395" s="61"/>
      <c r="L395" s="61"/>
      <c r="M395" s="61"/>
      <c r="N395" s="61"/>
      <c r="O395" s="61"/>
      <c r="P395" s="61"/>
      <c r="Q395" s="61"/>
      <c r="R395" s="61"/>
      <c r="S395" s="61"/>
      <c r="T395" s="61"/>
      <c r="U395" s="61"/>
      <c r="V395" s="61"/>
      <c r="W395" s="61"/>
      <c r="X395" s="61"/>
      <c r="Y395" s="61"/>
      <c r="Z395" s="61"/>
    </row>
    <row r="396" spans="1:26" ht="18" customHeight="1">
      <c r="A396" s="142"/>
      <c r="B396" s="61"/>
      <c r="C396" s="143"/>
      <c r="D396" s="61"/>
      <c r="E396" s="142"/>
      <c r="F396" s="142"/>
      <c r="G396" s="61"/>
      <c r="H396" s="143"/>
      <c r="I396" s="143"/>
      <c r="J396" s="61"/>
      <c r="K396" s="61"/>
      <c r="L396" s="61"/>
      <c r="M396" s="61"/>
      <c r="N396" s="61"/>
      <c r="O396" s="61"/>
      <c r="P396" s="61"/>
      <c r="Q396" s="61"/>
      <c r="R396" s="61"/>
      <c r="S396" s="61"/>
      <c r="T396" s="61"/>
      <c r="U396" s="61"/>
      <c r="V396" s="61"/>
      <c r="W396" s="61"/>
      <c r="X396" s="61"/>
      <c r="Y396" s="61"/>
      <c r="Z396" s="61"/>
    </row>
    <row r="397" spans="1:26" ht="18" customHeight="1">
      <c r="A397" s="142"/>
      <c r="B397" s="61"/>
      <c r="C397" s="143"/>
      <c r="D397" s="61"/>
      <c r="E397" s="142"/>
      <c r="F397" s="142"/>
      <c r="G397" s="61"/>
      <c r="H397" s="143"/>
      <c r="I397" s="143"/>
      <c r="J397" s="61"/>
      <c r="K397" s="61"/>
      <c r="L397" s="61"/>
      <c r="M397" s="61"/>
      <c r="N397" s="61"/>
      <c r="O397" s="61"/>
      <c r="P397" s="61"/>
      <c r="Q397" s="61"/>
      <c r="R397" s="61"/>
      <c r="S397" s="61"/>
      <c r="T397" s="61"/>
      <c r="U397" s="61"/>
      <c r="V397" s="61"/>
      <c r="W397" s="61"/>
      <c r="X397" s="61"/>
      <c r="Y397" s="61"/>
      <c r="Z397" s="61"/>
    </row>
    <row r="398" spans="1:26" ht="18" customHeight="1">
      <c r="A398" s="142"/>
      <c r="B398" s="61"/>
      <c r="C398" s="143"/>
      <c r="D398" s="61"/>
      <c r="E398" s="142"/>
      <c r="F398" s="142"/>
      <c r="G398" s="61"/>
      <c r="H398" s="143"/>
      <c r="I398" s="143"/>
      <c r="J398" s="61"/>
      <c r="K398" s="61"/>
      <c r="L398" s="61"/>
      <c r="M398" s="61"/>
      <c r="N398" s="61"/>
      <c r="O398" s="61"/>
      <c r="P398" s="61"/>
      <c r="Q398" s="61"/>
      <c r="R398" s="61"/>
      <c r="S398" s="61"/>
      <c r="T398" s="61"/>
      <c r="U398" s="61"/>
      <c r="V398" s="61"/>
      <c r="W398" s="61"/>
      <c r="X398" s="61"/>
      <c r="Y398" s="61"/>
      <c r="Z398" s="61"/>
    </row>
    <row r="399" spans="1:26" ht="18" customHeight="1">
      <c r="A399" s="142"/>
      <c r="B399" s="61"/>
      <c r="C399" s="143"/>
      <c r="D399" s="61"/>
      <c r="E399" s="142"/>
      <c r="F399" s="142"/>
      <c r="G399" s="61"/>
      <c r="H399" s="143"/>
      <c r="I399" s="143"/>
      <c r="J399" s="61"/>
      <c r="K399" s="61"/>
      <c r="L399" s="61"/>
      <c r="M399" s="61"/>
      <c r="N399" s="61"/>
      <c r="O399" s="61"/>
      <c r="P399" s="61"/>
      <c r="Q399" s="61"/>
      <c r="R399" s="61"/>
      <c r="S399" s="61"/>
      <c r="T399" s="61"/>
      <c r="U399" s="61"/>
      <c r="V399" s="61"/>
      <c r="W399" s="61"/>
      <c r="X399" s="61"/>
      <c r="Y399" s="61"/>
      <c r="Z399" s="61"/>
    </row>
    <row r="400" spans="1:26" ht="18" customHeight="1">
      <c r="A400" s="142"/>
      <c r="B400" s="61"/>
      <c r="C400" s="143"/>
      <c r="D400" s="61"/>
      <c r="E400" s="142"/>
      <c r="F400" s="142"/>
      <c r="G400" s="61"/>
      <c r="H400" s="143"/>
      <c r="I400" s="143"/>
      <c r="J400" s="61"/>
      <c r="K400" s="61"/>
      <c r="L400" s="61"/>
      <c r="M400" s="61"/>
      <c r="N400" s="61"/>
      <c r="O400" s="61"/>
      <c r="P400" s="61"/>
      <c r="Q400" s="61"/>
      <c r="R400" s="61"/>
      <c r="S400" s="61"/>
      <c r="T400" s="61"/>
      <c r="U400" s="61"/>
      <c r="V400" s="61"/>
      <c r="W400" s="61"/>
      <c r="X400" s="61"/>
      <c r="Y400" s="61"/>
      <c r="Z400" s="61"/>
    </row>
    <row r="401" spans="1:26" ht="18" customHeight="1">
      <c r="A401" s="142"/>
      <c r="B401" s="61"/>
      <c r="C401" s="143"/>
      <c r="D401" s="61"/>
      <c r="E401" s="142"/>
      <c r="F401" s="142"/>
      <c r="G401" s="61"/>
      <c r="H401" s="143"/>
      <c r="I401" s="143"/>
      <c r="J401" s="61"/>
      <c r="K401" s="61"/>
      <c r="L401" s="61"/>
      <c r="M401" s="61"/>
      <c r="N401" s="61"/>
      <c r="O401" s="61"/>
      <c r="P401" s="61"/>
      <c r="Q401" s="61"/>
      <c r="R401" s="61"/>
      <c r="S401" s="61"/>
      <c r="T401" s="61"/>
      <c r="U401" s="61"/>
      <c r="V401" s="61"/>
      <c r="W401" s="61"/>
      <c r="X401" s="61"/>
      <c r="Y401" s="61"/>
      <c r="Z401" s="61"/>
    </row>
    <row r="402" spans="1:26" ht="18" customHeight="1">
      <c r="A402" s="142"/>
      <c r="B402" s="61"/>
      <c r="C402" s="143"/>
      <c r="D402" s="61"/>
      <c r="E402" s="142"/>
      <c r="F402" s="142"/>
      <c r="G402" s="61"/>
      <c r="H402" s="143"/>
      <c r="I402" s="143"/>
      <c r="J402" s="61"/>
      <c r="K402" s="61"/>
      <c r="L402" s="61"/>
      <c r="M402" s="61"/>
      <c r="N402" s="61"/>
      <c r="O402" s="61"/>
      <c r="P402" s="61"/>
      <c r="Q402" s="61"/>
      <c r="R402" s="61"/>
      <c r="S402" s="61"/>
      <c r="T402" s="61"/>
      <c r="U402" s="61"/>
      <c r="V402" s="61"/>
      <c r="W402" s="61"/>
      <c r="X402" s="61"/>
      <c r="Y402" s="61"/>
      <c r="Z402" s="61"/>
    </row>
    <row r="403" spans="1:26" ht="18" customHeight="1">
      <c r="A403" s="142"/>
      <c r="B403" s="61"/>
      <c r="C403" s="143"/>
      <c r="D403" s="61"/>
      <c r="E403" s="142"/>
      <c r="F403" s="142"/>
      <c r="G403" s="61"/>
      <c r="H403" s="143"/>
      <c r="I403" s="143"/>
      <c r="J403" s="61"/>
      <c r="K403" s="61"/>
      <c r="L403" s="61"/>
      <c r="M403" s="61"/>
      <c r="N403" s="61"/>
      <c r="O403" s="61"/>
      <c r="P403" s="61"/>
      <c r="Q403" s="61"/>
      <c r="R403" s="61"/>
      <c r="S403" s="61"/>
      <c r="T403" s="61"/>
      <c r="U403" s="61"/>
      <c r="V403" s="61"/>
      <c r="W403" s="61"/>
      <c r="X403" s="61"/>
      <c r="Y403" s="61"/>
      <c r="Z403" s="61"/>
    </row>
    <row r="404" spans="1:26" ht="18" customHeight="1">
      <c r="A404" s="142"/>
      <c r="B404" s="61"/>
      <c r="C404" s="143"/>
      <c r="D404" s="61"/>
      <c r="E404" s="142"/>
      <c r="F404" s="142"/>
      <c r="G404" s="61"/>
      <c r="H404" s="143"/>
      <c r="I404" s="143"/>
      <c r="J404" s="61"/>
      <c r="K404" s="61"/>
      <c r="L404" s="61"/>
      <c r="M404" s="61"/>
      <c r="N404" s="61"/>
      <c r="O404" s="61"/>
      <c r="P404" s="61"/>
      <c r="Q404" s="61"/>
      <c r="R404" s="61"/>
      <c r="S404" s="61"/>
      <c r="T404" s="61"/>
      <c r="U404" s="61"/>
      <c r="V404" s="61"/>
      <c r="W404" s="61"/>
      <c r="X404" s="61"/>
      <c r="Y404" s="61"/>
      <c r="Z404" s="61"/>
    </row>
    <row r="405" spans="1:26" ht="18" customHeight="1">
      <c r="A405" s="142"/>
      <c r="B405" s="61"/>
      <c r="C405" s="143"/>
      <c r="D405" s="61"/>
      <c r="E405" s="142"/>
      <c r="F405" s="142"/>
      <c r="G405" s="61"/>
      <c r="H405" s="143"/>
      <c r="I405" s="143"/>
      <c r="J405" s="61"/>
      <c r="K405" s="61"/>
      <c r="L405" s="61"/>
      <c r="M405" s="61"/>
      <c r="N405" s="61"/>
      <c r="O405" s="61"/>
      <c r="P405" s="61"/>
      <c r="Q405" s="61"/>
      <c r="R405" s="61"/>
      <c r="S405" s="61"/>
      <c r="T405" s="61"/>
      <c r="U405" s="61"/>
      <c r="V405" s="61"/>
      <c r="W405" s="61"/>
      <c r="X405" s="61"/>
      <c r="Y405" s="61"/>
      <c r="Z405" s="61"/>
    </row>
    <row r="406" spans="1:26" ht="18" customHeight="1">
      <c r="A406" s="142"/>
      <c r="B406" s="61"/>
      <c r="C406" s="143"/>
      <c r="D406" s="61"/>
      <c r="E406" s="142"/>
      <c r="F406" s="142"/>
      <c r="G406" s="61"/>
      <c r="H406" s="143"/>
      <c r="I406" s="143"/>
      <c r="J406" s="61"/>
      <c r="K406" s="61"/>
      <c r="L406" s="61"/>
      <c r="M406" s="61"/>
      <c r="N406" s="61"/>
      <c r="O406" s="61"/>
      <c r="P406" s="61"/>
      <c r="Q406" s="61"/>
      <c r="R406" s="61"/>
      <c r="S406" s="61"/>
      <c r="T406" s="61"/>
      <c r="U406" s="61"/>
      <c r="V406" s="61"/>
      <c r="W406" s="61"/>
      <c r="X406" s="61"/>
      <c r="Y406" s="61"/>
      <c r="Z406" s="61"/>
    </row>
    <row r="407" spans="1:26" ht="18" customHeight="1">
      <c r="A407" s="142"/>
      <c r="B407" s="61"/>
      <c r="C407" s="143"/>
      <c r="D407" s="61"/>
      <c r="E407" s="142"/>
      <c r="F407" s="142"/>
      <c r="G407" s="61"/>
      <c r="H407" s="143"/>
      <c r="I407" s="143"/>
      <c r="J407" s="61"/>
      <c r="K407" s="61"/>
      <c r="L407" s="61"/>
      <c r="M407" s="61"/>
      <c r="N407" s="61"/>
      <c r="O407" s="61"/>
      <c r="P407" s="61"/>
      <c r="Q407" s="61"/>
      <c r="R407" s="61"/>
      <c r="S407" s="61"/>
      <c r="T407" s="61"/>
      <c r="U407" s="61"/>
      <c r="V407" s="61"/>
      <c r="W407" s="61"/>
      <c r="X407" s="61"/>
      <c r="Y407" s="61"/>
      <c r="Z407" s="61"/>
    </row>
    <row r="408" spans="1:26" ht="18" customHeight="1">
      <c r="A408" s="142"/>
      <c r="B408" s="61"/>
      <c r="C408" s="143"/>
      <c r="D408" s="61"/>
      <c r="E408" s="142"/>
      <c r="F408" s="142"/>
      <c r="G408" s="61"/>
      <c r="H408" s="143"/>
      <c r="I408" s="143"/>
      <c r="J408" s="61"/>
      <c r="K408" s="61"/>
      <c r="L408" s="61"/>
      <c r="M408" s="61"/>
      <c r="N408" s="61"/>
      <c r="O408" s="61"/>
      <c r="P408" s="61"/>
      <c r="Q408" s="61"/>
      <c r="R408" s="61"/>
      <c r="S408" s="61"/>
      <c r="T408" s="61"/>
      <c r="U408" s="61"/>
      <c r="V408" s="61"/>
      <c r="W408" s="61"/>
      <c r="X408" s="61"/>
      <c r="Y408" s="61"/>
      <c r="Z408" s="61"/>
    </row>
    <row r="409" spans="1:26" ht="18" customHeight="1">
      <c r="A409" s="142"/>
      <c r="B409" s="61"/>
      <c r="C409" s="143"/>
      <c r="D409" s="61"/>
      <c r="E409" s="142"/>
      <c r="F409" s="142"/>
      <c r="G409" s="61"/>
      <c r="H409" s="143"/>
      <c r="I409" s="143"/>
      <c r="J409" s="61"/>
      <c r="K409" s="61"/>
      <c r="L409" s="61"/>
      <c r="M409" s="61"/>
      <c r="N409" s="61"/>
      <c r="O409" s="61"/>
      <c r="P409" s="61"/>
      <c r="Q409" s="61"/>
      <c r="R409" s="61"/>
      <c r="S409" s="61"/>
      <c r="T409" s="61"/>
      <c r="U409" s="61"/>
      <c r="V409" s="61"/>
      <c r="W409" s="61"/>
      <c r="X409" s="61"/>
      <c r="Y409" s="61"/>
      <c r="Z409" s="61"/>
    </row>
    <row r="410" spans="1:26" ht="18" customHeight="1">
      <c r="A410" s="142"/>
      <c r="B410" s="61"/>
      <c r="C410" s="143"/>
      <c r="D410" s="61"/>
      <c r="E410" s="142"/>
      <c r="F410" s="142"/>
      <c r="G410" s="61"/>
      <c r="H410" s="143"/>
      <c r="I410" s="143"/>
      <c r="J410" s="61"/>
      <c r="K410" s="61"/>
      <c r="L410" s="61"/>
      <c r="M410" s="61"/>
      <c r="N410" s="61"/>
      <c r="O410" s="61"/>
      <c r="P410" s="61"/>
      <c r="Q410" s="61"/>
      <c r="R410" s="61"/>
      <c r="S410" s="61"/>
      <c r="T410" s="61"/>
      <c r="U410" s="61"/>
      <c r="V410" s="61"/>
      <c r="W410" s="61"/>
      <c r="X410" s="61"/>
      <c r="Y410" s="61"/>
      <c r="Z410" s="61"/>
    </row>
    <row r="411" spans="1:26" ht="18" customHeight="1">
      <c r="A411" s="142"/>
      <c r="B411" s="61"/>
      <c r="C411" s="143"/>
      <c r="D411" s="61"/>
      <c r="E411" s="142"/>
      <c r="F411" s="142"/>
      <c r="G411" s="61"/>
      <c r="H411" s="143"/>
      <c r="I411" s="143"/>
      <c r="J411" s="61"/>
      <c r="K411" s="61"/>
      <c r="L411" s="61"/>
      <c r="M411" s="61"/>
      <c r="N411" s="61"/>
      <c r="O411" s="61"/>
      <c r="P411" s="61"/>
      <c r="Q411" s="61"/>
      <c r="R411" s="61"/>
      <c r="S411" s="61"/>
      <c r="T411" s="61"/>
      <c r="U411" s="61"/>
      <c r="V411" s="61"/>
      <c r="W411" s="61"/>
      <c r="X411" s="61"/>
      <c r="Y411" s="61"/>
      <c r="Z411" s="61"/>
    </row>
    <row r="412" spans="1:26" ht="18" customHeight="1">
      <c r="A412" s="142"/>
      <c r="B412" s="61"/>
      <c r="C412" s="143"/>
      <c r="D412" s="61"/>
      <c r="E412" s="142"/>
      <c r="F412" s="142"/>
      <c r="G412" s="61"/>
      <c r="H412" s="143"/>
      <c r="I412" s="143"/>
      <c r="J412" s="61"/>
      <c r="K412" s="61"/>
      <c r="L412" s="61"/>
      <c r="M412" s="61"/>
      <c r="N412" s="61"/>
      <c r="O412" s="61"/>
      <c r="P412" s="61"/>
      <c r="Q412" s="61"/>
      <c r="R412" s="61"/>
      <c r="S412" s="61"/>
      <c r="T412" s="61"/>
      <c r="U412" s="61"/>
      <c r="V412" s="61"/>
      <c r="W412" s="61"/>
      <c r="X412" s="61"/>
      <c r="Y412" s="61"/>
      <c r="Z412" s="61"/>
    </row>
    <row r="413" spans="1:26" ht="18" customHeight="1">
      <c r="A413" s="142"/>
      <c r="B413" s="61"/>
      <c r="C413" s="143"/>
      <c r="D413" s="61"/>
      <c r="E413" s="142"/>
      <c r="F413" s="142"/>
      <c r="G413" s="61"/>
      <c r="H413" s="143"/>
      <c r="I413" s="143"/>
      <c r="J413" s="61"/>
      <c r="K413" s="61"/>
      <c r="L413" s="61"/>
      <c r="M413" s="61"/>
      <c r="N413" s="61"/>
      <c r="O413" s="61"/>
      <c r="P413" s="61"/>
      <c r="Q413" s="61"/>
      <c r="R413" s="61"/>
      <c r="S413" s="61"/>
      <c r="T413" s="61"/>
      <c r="U413" s="61"/>
      <c r="V413" s="61"/>
      <c r="W413" s="61"/>
      <c r="X413" s="61"/>
      <c r="Y413" s="61"/>
      <c r="Z413" s="61"/>
    </row>
    <row r="414" spans="1:26" ht="18" customHeight="1">
      <c r="A414" s="142"/>
      <c r="B414" s="61"/>
      <c r="C414" s="143"/>
      <c r="D414" s="61"/>
      <c r="E414" s="142"/>
      <c r="F414" s="142"/>
      <c r="G414" s="61"/>
      <c r="H414" s="143"/>
      <c r="I414" s="143"/>
      <c r="J414" s="61"/>
      <c r="K414" s="61"/>
      <c r="L414" s="61"/>
      <c r="M414" s="61"/>
      <c r="N414" s="61"/>
      <c r="O414" s="61"/>
      <c r="P414" s="61"/>
      <c r="Q414" s="61"/>
      <c r="R414" s="61"/>
      <c r="S414" s="61"/>
      <c r="T414" s="61"/>
      <c r="U414" s="61"/>
      <c r="V414" s="61"/>
      <c r="W414" s="61"/>
      <c r="X414" s="61"/>
      <c r="Y414" s="61"/>
      <c r="Z414" s="61"/>
    </row>
    <row r="415" spans="1:26" ht="18" customHeight="1">
      <c r="A415" s="142"/>
      <c r="B415" s="61"/>
      <c r="C415" s="143"/>
      <c r="D415" s="61"/>
      <c r="E415" s="142"/>
      <c r="F415" s="142"/>
      <c r="G415" s="61"/>
      <c r="H415" s="143"/>
      <c r="I415" s="143"/>
      <c r="J415" s="61"/>
      <c r="K415" s="61"/>
      <c r="L415" s="61"/>
      <c r="M415" s="61"/>
      <c r="N415" s="61"/>
      <c r="O415" s="61"/>
      <c r="P415" s="61"/>
      <c r="Q415" s="61"/>
      <c r="R415" s="61"/>
      <c r="S415" s="61"/>
      <c r="T415" s="61"/>
      <c r="U415" s="61"/>
      <c r="V415" s="61"/>
      <c r="W415" s="61"/>
      <c r="X415" s="61"/>
      <c r="Y415" s="61"/>
      <c r="Z415" s="61"/>
    </row>
    <row r="416" spans="1:26" ht="18" customHeight="1">
      <c r="A416" s="142"/>
      <c r="B416" s="61"/>
      <c r="C416" s="143"/>
      <c r="D416" s="61"/>
      <c r="E416" s="142"/>
      <c r="F416" s="142"/>
      <c r="G416" s="61"/>
      <c r="H416" s="143"/>
      <c r="I416" s="143"/>
      <c r="J416" s="61"/>
      <c r="K416" s="61"/>
      <c r="L416" s="61"/>
      <c r="M416" s="61"/>
      <c r="N416" s="61"/>
      <c r="O416" s="61"/>
      <c r="P416" s="61"/>
      <c r="Q416" s="61"/>
      <c r="R416" s="61"/>
      <c r="S416" s="61"/>
      <c r="T416" s="61"/>
      <c r="U416" s="61"/>
      <c r="V416" s="61"/>
      <c r="W416" s="61"/>
      <c r="X416" s="61"/>
      <c r="Y416" s="61"/>
      <c r="Z416" s="61"/>
    </row>
    <row r="417" spans="1:26" ht="18" customHeight="1">
      <c r="A417" s="142"/>
      <c r="B417" s="61"/>
      <c r="C417" s="143"/>
      <c r="D417" s="61"/>
      <c r="E417" s="142"/>
      <c r="F417" s="142"/>
      <c r="G417" s="61"/>
      <c r="H417" s="143"/>
      <c r="I417" s="143"/>
      <c r="J417" s="61"/>
      <c r="K417" s="61"/>
      <c r="L417" s="61"/>
      <c r="M417" s="61"/>
      <c r="N417" s="61"/>
      <c r="O417" s="61"/>
      <c r="P417" s="61"/>
      <c r="Q417" s="61"/>
      <c r="R417" s="61"/>
      <c r="S417" s="61"/>
      <c r="T417" s="61"/>
      <c r="U417" s="61"/>
      <c r="V417" s="61"/>
      <c r="W417" s="61"/>
      <c r="X417" s="61"/>
      <c r="Y417" s="61"/>
      <c r="Z417" s="61"/>
    </row>
    <row r="418" spans="1:26" ht="18" customHeight="1">
      <c r="A418" s="142"/>
      <c r="B418" s="61"/>
      <c r="C418" s="143"/>
      <c r="D418" s="61"/>
      <c r="E418" s="142"/>
      <c r="F418" s="142"/>
      <c r="G418" s="61"/>
      <c r="H418" s="143"/>
      <c r="I418" s="143"/>
      <c r="J418" s="61"/>
      <c r="K418" s="61"/>
      <c r="L418" s="61"/>
      <c r="M418" s="61"/>
      <c r="N418" s="61"/>
      <c r="O418" s="61"/>
      <c r="P418" s="61"/>
      <c r="Q418" s="61"/>
      <c r="R418" s="61"/>
      <c r="S418" s="61"/>
      <c r="T418" s="61"/>
      <c r="U418" s="61"/>
      <c r="V418" s="61"/>
      <c r="W418" s="61"/>
      <c r="X418" s="61"/>
      <c r="Y418" s="61"/>
      <c r="Z418" s="61"/>
    </row>
    <row r="419" spans="1:26" ht="18" customHeight="1">
      <c r="A419" s="142"/>
      <c r="B419" s="61"/>
      <c r="C419" s="143"/>
      <c r="D419" s="61"/>
      <c r="E419" s="142"/>
      <c r="F419" s="142"/>
      <c r="G419" s="61"/>
      <c r="H419" s="143"/>
      <c r="I419" s="143"/>
      <c r="J419" s="61"/>
      <c r="K419" s="61"/>
      <c r="L419" s="61"/>
      <c r="M419" s="61"/>
      <c r="N419" s="61"/>
      <c r="O419" s="61"/>
      <c r="P419" s="61"/>
      <c r="Q419" s="61"/>
      <c r="R419" s="61"/>
      <c r="S419" s="61"/>
      <c r="T419" s="61"/>
      <c r="U419" s="61"/>
      <c r="V419" s="61"/>
      <c r="W419" s="61"/>
      <c r="X419" s="61"/>
      <c r="Y419" s="61"/>
      <c r="Z419" s="61"/>
    </row>
    <row r="420" spans="1:26" ht="18" customHeight="1">
      <c r="A420" s="142"/>
      <c r="B420" s="61"/>
      <c r="C420" s="143"/>
      <c r="D420" s="61"/>
      <c r="E420" s="142"/>
      <c r="F420" s="142"/>
      <c r="G420" s="61"/>
      <c r="H420" s="143"/>
      <c r="I420" s="143"/>
      <c r="J420" s="61"/>
      <c r="K420" s="61"/>
      <c r="L420" s="61"/>
      <c r="M420" s="61"/>
      <c r="N420" s="61"/>
      <c r="O420" s="61"/>
      <c r="P420" s="61"/>
      <c r="Q420" s="61"/>
      <c r="R420" s="61"/>
      <c r="S420" s="61"/>
      <c r="T420" s="61"/>
      <c r="U420" s="61"/>
      <c r="V420" s="61"/>
      <c r="W420" s="61"/>
      <c r="X420" s="61"/>
      <c r="Y420" s="61"/>
      <c r="Z420" s="61"/>
    </row>
    <row r="421" spans="1:26" ht="18" customHeight="1">
      <c r="A421" s="142"/>
      <c r="B421" s="61"/>
      <c r="C421" s="143"/>
      <c r="D421" s="61"/>
      <c r="E421" s="142"/>
      <c r="F421" s="142"/>
      <c r="G421" s="61"/>
      <c r="H421" s="143"/>
      <c r="I421" s="143"/>
      <c r="J421" s="61"/>
      <c r="K421" s="61"/>
      <c r="L421" s="61"/>
      <c r="M421" s="61"/>
      <c r="N421" s="61"/>
      <c r="O421" s="61"/>
      <c r="P421" s="61"/>
      <c r="Q421" s="61"/>
      <c r="R421" s="61"/>
      <c r="S421" s="61"/>
      <c r="T421" s="61"/>
      <c r="U421" s="61"/>
      <c r="V421" s="61"/>
      <c r="W421" s="61"/>
      <c r="X421" s="61"/>
      <c r="Y421" s="61"/>
      <c r="Z421" s="61"/>
    </row>
    <row r="422" spans="1:26" ht="18" customHeight="1">
      <c r="A422" s="142"/>
      <c r="B422" s="61"/>
      <c r="C422" s="143"/>
      <c r="D422" s="61"/>
      <c r="E422" s="142"/>
      <c r="F422" s="142"/>
      <c r="G422" s="61"/>
      <c r="H422" s="143"/>
      <c r="I422" s="143"/>
      <c r="J422" s="61"/>
      <c r="K422" s="61"/>
      <c r="L422" s="61"/>
      <c r="M422" s="61"/>
      <c r="N422" s="61"/>
      <c r="O422" s="61"/>
      <c r="P422" s="61"/>
      <c r="Q422" s="61"/>
      <c r="R422" s="61"/>
      <c r="S422" s="61"/>
      <c r="T422" s="61"/>
      <c r="U422" s="61"/>
      <c r="V422" s="61"/>
      <c r="W422" s="61"/>
      <c r="X422" s="61"/>
      <c r="Y422" s="61"/>
      <c r="Z422" s="61"/>
    </row>
    <row r="423" spans="1:26" ht="18" customHeight="1">
      <c r="A423" s="142"/>
      <c r="B423" s="61"/>
      <c r="C423" s="143"/>
      <c r="D423" s="61"/>
      <c r="E423" s="142"/>
      <c r="F423" s="142"/>
      <c r="G423" s="61"/>
      <c r="H423" s="143"/>
      <c r="I423" s="143"/>
      <c r="J423" s="61"/>
      <c r="K423" s="61"/>
      <c r="L423" s="61"/>
      <c r="M423" s="61"/>
      <c r="N423" s="61"/>
      <c r="O423" s="61"/>
      <c r="P423" s="61"/>
      <c r="Q423" s="61"/>
      <c r="R423" s="61"/>
      <c r="S423" s="61"/>
      <c r="T423" s="61"/>
      <c r="U423" s="61"/>
      <c r="V423" s="61"/>
      <c r="W423" s="61"/>
      <c r="X423" s="61"/>
      <c r="Y423" s="61"/>
      <c r="Z423" s="61"/>
    </row>
    <row r="424" spans="1:26" ht="18" customHeight="1">
      <c r="A424" s="142"/>
      <c r="B424" s="61"/>
      <c r="C424" s="143"/>
      <c r="D424" s="61"/>
      <c r="E424" s="142"/>
      <c r="F424" s="142"/>
      <c r="G424" s="61"/>
      <c r="H424" s="143"/>
      <c r="I424" s="143"/>
      <c r="J424" s="61"/>
      <c r="K424" s="61"/>
      <c r="L424" s="61"/>
      <c r="M424" s="61"/>
      <c r="N424" s="61"/>
      <c r="O424" s="61"/>
      <c r="P424" s="61"/>
      <c r="Q424" s="61"/>
      <c r="R424" s="61"/>
      <c r="S424" s="61"/>
      <c r="T424" s="61"/>
      <c r="U424" s="61"/>
      <c r="V424" s="61"/>
      <c r="W424" s="61"/>
      <c r="X424" s="61"/>
      <c r="Y424" s="61"/>
      <c r="Z424" s="61"/>
    </row>
    <row r="425" spans="1:26" ht="18" customHeight="1">
      <c r="A425" s="142"/>
      <c r="B425" s="61"/>
      <c r="C425" s="143"/>
      <c r="D425" s="61"/>
      <c r="E425" s="142"/>
      <c r="F425" s="142"/>
      <c r="G425" s="61"/>
      <c r="H425" s="143"/>
      <c r="I425" s="143"/>
      <c r="J425" s="61"/>
      <c r="K425" s="61"/>
      <c r="L425" s="61"/>
      <c r="M425" s="61"/>
      <c r="N425" s="61"/>
      <c r="O425" s="61"/>
      <c r="P425" s="61"/>
      <c r="Q425" s="61"/>
      <c r="R425" s="61"/>
      <c r="S425" s="61"/>
      <c r="T425" s="61"/>
      <c r="U425" s="61"/>
      <c r="V425" s="61"/>
      <c r="W425" s="61"/>
      <c r="X425" s="61"/>
      <c r="Y425" s="61"/>
      <c r="Z425" s="61"/>
    </row>
    <row r="426" spans="1:26" ht="18" customHeight="1">
      <c r="A426" s="142"/>
      <c r="B426" s="61"/>
      <c r="C426" s="143"/>
      <c r="D426" s="61"/>
      <c r="E426" s="142"/>
      <c r="F426" s="142"/>
      <c r="G426" s="61"/>
      <c r="H426" s="143"/>
      <c r="I426" s="143"/>
      <c r="J426" s="61"/>
      <c r="K426" s="61"/>
      <c r="L426" s="61"/>
      <c r="M426" s="61"/>
      <c r="N426" s="61"/>
      <c r="O426" s="61"/>
      <c r="P426" s="61"/>
      <c r="Q426" s="61"/>
      <c r="R426" s="61"/>
      <c r="S426" s="61"/>
      <c r="T426" s="61"/>
      <c r="U426" s="61"/>
      <c r="V426" s="61"/>
      <c r="W426" s="61"/>
      <c r="X426" s="61"/>
      <c r="Y426" s="61"/>
      <c r="Z426" s="61"/>
    </row>
    <row r="427" spans="1:26" ht="18" customHeight="1">
      <c r="A427" s="142"/>
      <c r="B427" s="61"/>
      <c r="C427" s="143"/>
      <c r="D427" s="61"/>
      <c r="E427" s="142"/>
      <c r="F427" s="142"/>
      <c r="G427" s="61"/>
      <c r="H427" s="143"/>
      <c r="I427" s="143"/>
      <c r="J427" s="61"/>
      <c r="K427" s="61"/>
      <c r="L427" s="61"/>
      <c r="M427" s="61"/>
      <c r="N427" s="61"/>
      <c r="O427" s="61"/>
      <c r="P427" s="61"/>
      <c r="Q427" s="61"/>
      <c r="R427" s="61"/>
      <c r="S427" s="61"/>
      <c r="T427" s="61"/>
      <c r="U427" s="61"/>
      <c r="V427" s="61"/>
      <c r="W427" s="61"/>
      <c r="X427" s="61"/>
      <c r="Y427" s="61"/>
      <c r="Z427" s="61"/>
    </row>
    <row r="428" spans="1:26" ht="18" customHeight="1">
      <c r="A428" s="142"/>
      <c r="B428" s="61"/>
      <c r="C428" s="143"/>
      <c r="D428" s="61"/>
      <c r="E428" s="142"/>
      <c r="F428" s="142"/>
      <c r="G428" s="61"/>
      <c r="H428" s="143"/>
      <c r="I428" s="143"/>
      <c r="J428" s="61"/>
      <c r="K428" s="61"/>
      <c r="L428" s="61"/>
      <c r="M428" s="61"/>
      <c r="N428" s="61"/>
      <c r="O428" s="61"/>
      <c r="P428" s="61"/>
      <c r="Q428" s="61"/>
      <c r="R428" s="61"/>
      <c r="S428" s="61"/>
      <c r="T428" s="61"/>
      <c r="U428" s="61"/>
      <c r="V428" s="61"/>
      <c r="W428" s="61"/>
      <c r="X428" s="61"/>
      <c r="Y428" s="61"/>
      <c r="Z428" s="61"/>
    </row>
    <row r="429" spans="1:26" ht="18" customHeight="1">
      <c r="A429" s="142"/>
      <c r="B429" s="61"/>
      <c r="C429" s="143"/>
      <c r="D429" s="61"/>
      <c r="E429" s="142"/>
      <c r="F429" s="142"/>
      <c r="G429" s="61"/>
      <c r="H429" s="143"/>
      <c r="I429" s="143"/>
      <c r="J429" s="61"/>
      <c r="K429" s="61"/>
      <c r="L429" s="61"/>
      <c r="M429" s="61"/>
      <c r="N429" s="61"/>
      <c r="O429" s="61"/>
      <c r="P429" s="61"/>
      <c r="Q429" s="61"/>
      <c r="R429" s="61"/>
      <c r="S429" s="61"/>
      <c r="T429" s="61"/>
      <c r="U429" s="61"/>
      <c r="V429" s="61"/>
      <c r="W429" s="61"/>
      <c r="X429" s="61"/>
      <c r="Y429" s="61"/>
      <c r="Z429" s="61"/>
    </row>
    <row r="430" spans="1:26" ht="18" customHeight="1">
      <c r="A430" s="142"/>
      <c r="B430" s="61"/>
      <c r="C430" s="143"/>
      <c r="D430" s="61"/>
      <c r="E430" s="142"/>
      <c r="F430" s="142"/>
      <c r="G430" s="61"/>
      <c r="H430" s="143"/>
      <c r="I430" s="143"/>
      <c r="J430" s="61"/>
      <c r="K430" s="61"/>
      <c r="L430" s="61"/>
      <c r="M430" s="61"/>
      <c r="N430" s="61"/>
      <c r="O430" s="61"/>
      <c r="P430" s="61"/>
      <c r="Q430" s="61"/>
      <c r="R430" s="61"/>
      <c r="S430" s="61"/>
      <c r="T430" s="61"/>
      <c r="U430" s="61"/>
      <c r="V430" s="61"/>
      <c r="W430" s="61"/>
      <c r="X430" s="61"/>
      <c r="Y430" s="61"/>
      <c r="Z430" s="61"/>
    </row>
    <row r="431" spans="1:26" ht="18" customHeight="1">
      <c r="A431" s="142"/>
      <c r="B431" s="61"/>
      <c r="C431" s="143"/>
      <c r="D431" s="61"/>
      <c r="E431" s="142"/>
      <c r="F431" s="142"/>
      <c r="G431" s="61"/>
      <c r="H431" s="143"/>
      <c r="I431" s="143"/>
      <c r="J431" s="61"/>
      <c r="K431" s="61"/>
      <c r="L431" s="61"/>
      <c r="M431" s="61"/>
      <c r="N431" s="61"/>
      <c r="O431" s="61"/>
      <c r="P431" s="61"/>
      <c r="Q431" s="61"/>
      <c r="R431" s="61"/>
      <c r="S431" s="61"/>
      <c r="T431" s="61"/>
      <c r="U431" s="61"/>
      <c r="V431" s="61"/>
      <c r="W431" s="61"/>
      <c r="X431" s="61"/>
      <c r="Y431" s="61"/>
      <c r="Z431" s="61"/>
    </row>
    <row r="432" spans="1:26" ht="18" customHeight="1">
      <c r="A432" s="142"/>
      <c r="B432" s="61"/>
      <c r="C432" s="143"/>
      <c r="D432" s="61"/>
      <c r="E432" s="142"/>
      <c r="F432" s="142"/>
      <c r="G432" s="61"/>
      <c r="H432" s="143"/>
      <c r="I432" s="143"/>
      <c r="J432" s="61"/>
      <c r="K432" s="61"/>
      <c r="L432" s="61"/>
      <c r="M432" s="61"/>
      <c r="N432" s="61"/>
      <c r="O432" s="61"/>
      <c r="P432" s="61"/>
      <c r="Q432" s="61"/>
      <c r="R432" s="61"/>
      <c r="S432" s="61"/>
      <c r="T432" s="61"/>
      <c r="U432" s="61"/>
      <c r="V432" s="61"/>
      <c r="W432" s="61"/>
      <c r="X432" s="61"/>
      <c r="Y432" s="61"/>
      <c r="Z432" s="61"/>
    </row>
    <row r="433" spans="1:26" ht="18" customHeight="1">
      <c r="A433" s="142"/>
      <c r="B433" s="61"/>
      <c r="C433" s="143"/>
      <c r="D433" s="61"/>
      <c r="E433" s="142"/>
      <c r="F433" s="142"/>
      <c r="G433" s="61"/>
      <c r="H433" s="143"/>
      <c r="I433" s="143"/>
      <c r="J433" s="61"/>
      <c r="K433" s="61"/>
      <c r="L433" s="61"/>
      <c r="M433" s="61"/>
      <c r="N433" s="61"/>
      <c r="O433" s="61"/>
      <c r="P433" s="61"/>
      <c r="Q433" s="61"/>
      <c r="R433" s="61"/>
      <c r="S433" s="61"/>
      <c r="T433" s="61"/>
      <c r="U433" s="61"/>
      <c r="V433" s="61"/>
      <c r="W433" s="61"/>
      <c r="X433" s="61"/>
      <c r="Y433" s="61"/>
      <c r="Z433" s="61"/>
    </row>
    <row r="434" spans="1:26" ht="18" customHeight="1">
      <c r="A434" s="142"/>
      <c r="B434" s="61"/>
      <c r="C434" s="143"/>
      <c r="D434" s="61"/>
      <c r="E434" s="142"/>
      <c r="F434" s="142"/>
      <c r="G434" s="61"/>
      <c r="H434" s="143"/>
      <c r="I434" s="143"/>
      <c r="J434" s="61"/>
      <c r="K434" s="61"/>
      <c r="L434" s="61"/>
      <c r="M434" s="61"/>
      <c r="N434" s="61"/>
      <c r="O434" s="61"/>
      <c r="P434" s="61"/>
      <c r="Q434" s="61"/>
      <c r="R434" s="61"/>
      <c r="S434" s="61"/>
      <c r="T434" s="61"/>
      <c r="U434" s="61"/>
      <c r="V434" s="61"/>
      <c r="W434" s="61"/>
      <c r="X434" s="61"/>
      <c r="Y434" s="61"/>
      <c r="Z434" s="61"/>
    </row>
    <row r="435" spans="1:26" ht="18" customHeight="1">
      <c r="A435" s="142"/>
      <c r="B435" s="61"/>
      <c r="C435" s="143"/>
      <c r="D435" s="61"/>
      <c r="E435" s="142"/>
      <c r="F435" s="142"/>
      <c r="G435" s="61"/>
      <c r="H435" s="143"/>
      <c r="I435" s="143"/>
      <c r="J435" s="61"/>
      <c r="K435" s="61"/>
      <c r="L435" s="61"/>
      <c r="M435" s="61"/>
      <c r="N435" s="61"/>
      <c r="O435" s="61"/>
      <c r="P435" s="61"/>
      <c r="Q435" s="61"/>
      <c r="R435" s="61"/>
      <c r="S435" s="61"/>
      <c r="T435" s="61"/>
      <c r="U435" s="61"/>
      <c r="V435" s="61"/>
      <c r="W435" s="61"/>
      <c r="X435" s="61"/>
      <c r="Y435" s="61"/>
      <c r="Z435" s="61"/>
    </row>
    <row r="436" spans="1:26" ht="18" customHeight="1">
      <c r="A436" s="142"/>
      <c r="B436" s="61"/>
      <c r="C436" s="143"/>
      <c r="D436" s="61"/>
      <c r="E436" s="142"/>
      <c r="F436" s="142"/>
      <c r="G436" s="61"/>
      <c r="H436" s="143"/>
      <c r="I436" s="143"/>
      <c r="J436" s="61"/>
      <c r="K436" s="61"/>
      <c r="L436" s="61"/>
      <c r="M436" s="61"/>
      <c r="N436" s="61"/>
      <c r="O436" s="61"/>
      <c r="P436" s="61"/>
      <c r="Q436" s="61"/>
      <c r="R436" s="61"/>
      <c r="S436" s="61"/>
      <c r="T436" s="61"/>
      <c r="U436" s="61"/>
      <c r="V436" s="61"/>
      <c r="W436" s="61"/>
      <c r="X436" s="61"/>
      <c r="Y436" s="61"/>
      <c r="Z436" s="61"/>
    </row>
    <row r="437" spans="1:26" ht="18" customHeight="1">
      <c r="A437" s="142"/>
      <c r="B437" s="61"/>
      <c r="C437" s="143"/>
      <c r="D437" s="61"/>
      <c r="E437" s="142"/>
      <c r="F437" s="142"/>
      <c r="G437" s="61"/>
      <c r="H437" s="143"/>
      <c r="I437" s="143"/>
      <c r="J437" s="61"/>
      <c r="K437" s="61"/>
      <c r="L437" s="61"/>
      <c r="M437" s="61"/>
      <c r="N437" s="61"/>
      <c r="O437" s="61"/>
      <c r="P437" s="61"/>
      <c r="Q437" s="61"/>
      <c r="R437" s="61"/>
      <c r="S437" s="61"/>
      <c r="T437" s="61"/>
      <c r="U437" s="61"/>
      <c r="V437" s="61"/>
      <c r="W437" s="61"/>
      <c r="X437" s="61"/>
      <c r="Y437" s="61"/>
      <c r="Z437" s="61"/>
    </row>
    <row r="438" spans="1:26" ht="18" customHeight="1">
      <c r="A438" s="142"/>
      <c r="B438" s="61"/>
      <c r="C438" s="143"/>
      <c r="D438" s="61"/>
      <c r="E438" s="142"/>
      <c r="F438" s="142"/>
      <c r="G438" s="61"/>
      <c r="H438" s="143"/>
      <c r="I438" s="143"/>
      <c r="J438" s="61"/>
      <c r="K438" s="61"/>
      <c r="L438" s="61"/>
      <c r="M438" s="61"/>
      <c r="N438" s="61"/>
      <c r="O438" s="61"/>
      <c r="P438" s="61"/>
      <c r="Q438" s="61"/>
      <c r="R438" s="61"/>
      <c r="S438" s="61"/>
      <c r="T438" s="61"/>
      <c r="U438" s="61"/>
      <c r="V438" s="61"/>
      <c r="W438" s="61"/>
      <c r="X438" s="61"/>
      <c r="Y438" s="61"/>
      <c r="Z438" s="61"/>
    </row>
    <row r="439" spans="1:26" ht="18" customHeight="1">
      <c r="A439" s="142"/>
      <c r="B439" s="61"/>
      <c r="C439" s="143"/>
      <c r="D439" s="61"/>
      <c r="E439" s="142"/>
      <c r="F439" s="142"/>
      <c r="G439" s="61"/>
      <c r="H439" s="143"/>
      <c r="I439" s="143"/>
      <c r="J439" s="61"/>
      <c r="K439" s="61"/>
      <c r="L439" s="61"/>
      <c r="M439" s="61"/>
      <c r="N439" s="61"/>
      <c r="O439" s="61"/>
      <c r="P439" s="61"/>
      <c r="Q439" s="61"/>
      <c r="R439" s="61"/>
      <c r="S439" s="61"/>
      <c r="T439" s="61"/>
      <c r="U439" s="61"/>
      <c r="V439" s="61"/>
      <c r="W439" s="61"/>
      <c r="X439" s="61"/>
      <c r="Y439" s="61"/>
      <c r="Z439" s="61"/>
    </row>
    <row r="440" spans="1:26" ht="18" customHeight="1">
      <c r="A440" s="142"/>
      <c r="B440" s="61"/>
      <c r="C440" s="143"/>
      <c r="D440" s="61"/>
      <c r="E440" s="142"/>
      <c r="F440" s="142"/>
      <c r="G440" s="61"/>
      <c r="H440" s="143"/>
      <c r="I440" s="143"/>
      <c r="J440" s="61"/>
      <c r="K440" s="61"/>
      <c r="L440" s="61"/>
      <c r="M440" s="61"/>
      <c r="N440" s="61"/>
      <c r="O440" s="61"/>
      <c r="P440" s="61"/>
      <c r="Q440" s="61"/>
      <c r="R440" s="61"/>
      <c r="S440" s="61"/>
      <c r="T440" s="61"/>
      <c r="U440" s="61"/>
      <c r="V440" s="61"/>
      <c r="W440" s="61"/>
      <c r="X440" s="61"/>
      <c r="Y440" s="61"/>
      <c r="Z440" s="61"/>
    </row>
    <row r="441" spans="1:26" ht="18" customHeight="1">
      <c r="A441" s="142"/>
      <c r="B441" s="61"/>
      <c r="C441" s="143"/>
      <c r="D441" s="61"/>
      <c r="E441" s="142"/>
      <c r="F441" s="142"/>
      <c r="G441" s="61"/>
      <c r="H441" s="143"/>
      <c r="I441" s="143"/>
      <c r="J441" s="61"/>
      <c r="K441" s="61"/>
      <c r="L441" s="61"/>
      <c r="M441" s="61"/>
      <c r="N441" s="61"/>
      <c r="O441" s="61"/>
      <c r="P441" s="61"/>
      <c r="Q441" s="61"/>
      <c r="R441" s="61"/>
      <c r="S441" s="61"/>
      <c r="T441" s="61"/>
      <c r="U441" s="61"/>
      <c r="V441" s="61"/>
      <c r="W441" s="61"/>
      <c r="X441" s="61"/>
      <c r="Y441" s="61"/>
      <c r="Z441" s="61"/>
    </row>
    <row r="442" spans="1:26" ht="18" customHeight="1">
      <c r="A442" s="142"/>
      <c r="B442" s="61"/>
      <c r="C442" s="143"/>
      <c r="D442" s="61"/>
      <c r="E442" s="142"/>
      <c r="F442" s="142"/>
      <c r="G442" s="61"/>
      <c r="H442" s="143"/>
      <c r="I442" s="143"/>
      <c r="J442" s="61"/>
      <c r="K442" s="61"/>
      <c r="L442" s="61"/>
      <c r="M442" s="61"/>
      <c r="N442" s="61"/>
      <c r="O442" s="61"/>
      <c r="P442" s="61"/>
      <c r="Q442" s="61"/>
      <c r="R442" s="61"/>
      <c r="S442" s="61"/>
      <c r="T442" s="61"/>
      <c r="U442" s="61"/>
      <c r="V442" s="61"/>
      <c r="W442" s="61"/>
      <c r="X442" s="61"/>
      <c r="Y442" s="61"/>
      <c r="Z442" s="61"/>
    </row>
    <row r="443" spans="1:26" ht="18" customHeight="1">
      <c r="A443" s="142"/>
      <c r="B443" s="61"/>
      <c r="C443" s="143"/>
      <c r="D443" s="61"/>
      <c r="E443" s="142"/>
      <c r="F443" s="142"/>
      <c r="G443" s="61"/>
      <c r="H443" s="143"/>
      <c r="I443" s="143"/>
      <c r="J443" s="61"/>
      <c r="K443" s="61"/>
      <c r="L443" s="61"/>
      <c r="M443" s="61"/>
      <c r="N443" s="61"/>
      <c r="O443" s="61"/>
      <c r="P443" s="61"/>
      <c r="Q443" s="61"/>
      <c r="R443" s="61"/>
      <c r="S443" s="61"/>
      <c r="T443" s="61"/>
      <c r="U443" s="61"/>
      <c r="V443" s="61"/>
      <c r="W443" s="61"/>
      <c r="X443" s="61"/>
      <c r="Y443" s="61"/>
      <c r="Z443" s="61"/>
    </row>
    <row r="444" spans="1:26" ht="18" customHeight="1">
      <c r="A444" s="142"/>
      <c r="B444" s="61"/>
      <c r="C444" s="143"/>
      <c r="D444" s="61"/>
      <c r="E444" s="142"/>
      <c r="F444" s="142"/>
      <c r="G444" s="61"/>
      <c r="H444" s="143"/>
      <c r="I444" s="143"/>
      <c r="J444" s="61"/>
      <c r="K444" s="61"/>
      <c r="L444" s="61"/>
      <c r="M444" s="61"/>
      <c r="N444" s="61"/>
      <c r="O444" s="61"/>
      <c r="P444" s="61"/>
      <c r="Q444" s="61"/>
      <c r="R444" s="61"/>
      <c r="S444" s="61"/>
      <c r="T444" s="61"/>
      <c r="U444" s="61"/>
      <c r="V444" s="61"/>
      <c r="W444" s="61"/>
      <c r="X444" s="61"/>
      <c r="Y444" s="61"/>
      <c r="Z444" s="61"/>
    </row>
    <row r="445" spans="1:26" ht="18" customHeight="1">
      <c r="A445" s="142"/>
      <c r="B445" s="61"/>
      <c r="C445" s="143"/>
      <c r="D445" s="61"/>
      <c r="E445" s="142"/>
      <c r="F445" s="142"/>
      <c r="G445" s="61"/>
      <c r="H445" s="143"/>
      <c r="I445" s="143"/>
      <c r="J445" s="61"/>
      <c r="K445" s="61"/>
      <c r="L445" s="61"/>
      <c r="M445" s="61"/>
      <c r="N445" s="61"/>
      <c r="O445" s="61"/>
      <c r="P445" s="61"/>
      <c r="Q445" s="61"/>
      <c r="R445" s="61"/>
      <c r="S445" s="61"/>
      <c r="T445" s="61"/>
      <c r="U445" s="61"/>
      <c r="V445" s="61"/>
      <c r="W445" s="61"/>
      <c r="X445" s="61"/>
      <c r="Y445" s="61"/>
      <c r="Z445" s="61"/>
    </row>
    <row r="446" spans="1:26" ht="18" customHeight="1">
      <c r="A446" s="142"/>
      <c r="B446" s="61"/>
      <c r="C446" s="143"/>
      <c r="D446" s="61"/>
      <c r="E446" s="142"/>
      <c r="F446" s="142"/>
      <c r="G446" s="61"/>
      <c r="H446" s="143"/>
      <c r="I446" s="143"/>
      <c r="J446" s="61"/>
      <c r="K446" s="61"/>
      <c r="L446" s="61"/>
      <c r="M446" s="61"/>
      <c r="N446" s="61"/>
      <c r="O446" s="61"/>
      <c r="P446" s="61"/>
      <c r="Q446" s="61"/>
      <c r="R446" s="61"/>
      <c r="S446" s="61"/>
      <c r="T446" s="61"/>
      <c r="U446" s="61"/>
      <c r="V446" s="61"/>
      <c r="W446" s="61"/>
      <c r="X446" s="61"/>
      <c r="Y446" s="61"/>
      <c r="Z446" s="61"/>
    </row>
    <row r="447" spans="1:26" ht="18" customHeight="1">
      <c r="A447" s="142"/>
      <c r="B447" s="61"/>
      <c r="C447" s="143"/>
      <c r="D447" s="61"/>
      <c r="E447" s="142"/>
      <c r="F447" s="142"/>
      <c r="G447" s="61"/>
      <c r="H447" s="143"/>
      <c r="I447" s="143"/>
      <c r="J447" s="61"/>
      <c r="K447" s="61"/>
      <c r="L447" s="61"/>
      <c r="M447" s="61"/>
      <c r="N447" s="61"/>
      <c r="O447" s="61"/>
      <c r="P447" s="61"/>
      <c r="Q447" s="61"/>
      <c r="R447" s="61"/>
      <c r="S447" s="61"/>
      <c r="T447" s="61"/>
      <c r="U447" s="61"/>
      <c r="V447" s="61"/>
      <c r="W447" s="61"/>
      <c r="X447" s="61"/>
      <c r="Y447" s="61"/>
      <c r="Z447" s="61"/>
    </row>
    <row r="448" spans="1:26" ht="18" customHeight="1">
      <c r="A448" s="142"/>
      <c r="B448" s="61"/>
      <c r="C448" s="143"/>
      <c r="D448" s="61"/>
      <c r="E448" s="142"/>
      <c r="F448" s="142"/>
      <c r="G448" s="61"/>
      <c r="H448" s="143"/>
      <c r="I448" s="143"/>
      <c r="J448" s="61"/>
      <c r="K448" s="61"/>
      <c r="L448" s="61"/>
      <c r="M448" s="61"/>
      <c r="N448" s="61"/>
      <c r="O448" s="61"/>
      <c r="P448" s="61"/>
      <c r="Q448" s="61"/>
      <c r="R448" s="61"/>
      <c r="S448" s="61"/>
      <c r="T448" s="61"/>
      <c r="U448" s="61"/>
      <c r="V448" s="61"/>
      <c r="W448" s="61"/>
      <c r="X448" s="61"/>
      <c r="Y448" s="61"/>
      <c r="Z448" s="61"/>
    </row>
    <row r="449" spans="1:26" ht="18" customHeight="1">
      <c r="A449" s="142"/>
      <c r="B449" s="61"/>
      <c r="C449" s="143"/>
      <c r="D449" s="61"/>
      <c r="E449" s="142"/>
      <c r="F449" s="142"/>
      <c r="G449" s="61"/>
      <c r="H449" s="143"/>
      <c r="I449" s="143"/>
      <c r="J449" s="61"/>
      <c r="K449" s="61"/>
      <c r="L449" s="61"/>
      <c r="M449" s="61"/>
      <c r="N449" s="61"/>
      <c r="O449" s="61"/>
      <c r="P449" s="61"/>
      <c r="Q449" s="61"/>
      <c r="R449" s="61"/>
      <c r="S449" s="61"/>
      <c r="T449" s="61"/>
      <c r="U449" s="61"/>
      <c r="V449" s="61"/>
      <c r="W449" s="61"/>
      <c r="X449" s="61"/>
      <c r="Y449" s="61"/>
      <c r="Z449" s="61"/>
    </row>
    <row r="450" spans="1:26" ht="18" customHeight="1">
      <c r="A450" s="142"/>
      <c r="B450" s="61"/>
      <c r="C450" s="143"/>
      <c r="D450" s="61"/>
      <c r="E450" s="142"/>
      <c r="F450" s="142"/>
      <c r="G450" s="61"/>
      <c r="H450" s="143"/>
      <c r="I450" s="143"/>
      <c r="J450" s="61"/>
      <c r="K450" s="61"/>
      <c r="L450" s="61"/>
      <c r="M450" s="61"/>
      <c r="N450" s="61"/>
      <c r="O450" s="61"/>
      <c r="P450" s="61"/>
      <c r="Q450" s="61"/>
      <c r="R450" s="61"/>
      <c r="S450" s="61"/>
      <c r="T450" s="61"/>
      <c r="U450" s="61"/>
      <c r="V450" s="61"/>
      <c r="W450" s="61"/>
      <c r="X450" s="61"/>
      <c r="Y450" s="61"/>
      <c r="Z450" s="61"/>
    </row>
    <row r="451" spans="1:26" ht="18" customHeight="1">
      <c r="A451" s="142"/>
      <c r="B451" s="61"/>
      <c r="C451" s="143"/>
      <c r="D451" s="61"/>
      <c r="E451" s="142"/>
      <c r="F451" s="142"/>
      <c r="G451" s="61"/>
      <c r="H451" s="143"/>
      <c r="I451" s="143"/>
      <c r="J451" s="61"/>
      <c r="K451" s="61"/>
      <c r="L451" s="61"/>
      <c r="M451" s="61"/>
      <c r="N451" s="61"/>
      <c r="O451" s="61"/>
      <c r="P451" s="61"/>
      <c r="Q451" s="61"/>
      <c r="R451" s="61"/>
      <c r="S451" s="61"/>
      <c r="T451" s="61"/>
      <c r="U451" s="61"/>
      <c r="V451" s="61"/>
      <c r="W451" s="61"/>
      <c r="X451" s="61"/>
      <c r="Y451" s="61"/>
      <c r="Z451" s="61"/>
    </row>
    <row r="452" spans="1:26" ht="18" customHeight="1">
      <c r="A452" s="142"/>
      <c r="B452" s="61"/>
      <c r="C452" s="143"/>
      <c r="D452" s="61"/>
      <c r="E452" s="142"/>
      <c r="F452" s="142"/>
      <c r="G452" s="61"/>
      <c r="H452" s="143"/>
      <c r="I452" s="143"/>
      <c r="J452" s="61"/>
      <c r="K452" s="61"/>
      <c r="L452" s="61"/>
      <c r="M452" s="61"/>
      <c r="N452" s="61"/>
      <c r="O452" s="61"/>
      <c r="P452" s="61"/>
      <c r="Q452" s="61"/>
      <c r="R452" s="61"/>
      <c r="S452" s="61"/>
      <c r="T452" s="61"/>
      <c r="U452" s="61"/>
      <c r="V452" s="61"/>
      <c r="W452" s="61"/>
      <c r="X452" s="61"/>
      <c r="Y452" s="61"/>
      <c r="Z452" s="61"/>
    </row>
    <row r="453" spans="1:26" ht="18" customHeight="1">
      <c r="A453" s="142"/>
      <c r="B453" s="61"/>
      <c r="C453" s="143"/>
      <c r="D453" s="61"/>
      <c r="E453" s="142"/>
      <c r="F453" s="142"/>
      <c r="G453" s="61"/>
      <c r="H453" s="143"/>
      <c r="I453" s="143"/>
      <c r="J453" s="61"/>
      <c r="K453" s="61"/>
      <c r="L453" s="61"/>
      <c r="M453" s="61"/>
      <c r="N453" s="61"/>
      <c r="O453" s="61"/>
      <c r="P453" s="61"/>
      <c r="Q453" s="61"/>
      <c r="R453" s="61"/>
      <c r="S453" s="61"/>
      <c r="T453" s="61"/>
      <c r="U453" s="61"/>
      <c r="V453" s="61"/>
      <c r="W453" s="61"/>
      <c r="X453" s="61"/>
      <c r="Y453" s="61"/>
      <c r="Z453" s="61"/>
    </row>
    <row r="454" spans="1:26" ht="18" customHeight="1">
      <c r="A454" s="142"/>
      <c r="B454" s="61"/>
      <c r="C454" s="143"/>
      <c r="D454" s="61"/>
      <c r="E454" s="142"/>
      <c r="F454" s="142"/>
      <c r="G454" s="61"/>
      <c r="H454" s="143"/>
      <c r="I454" s="143"/>
      <c r="J454" s="61"/>
      <c r="K454" s="61"/>
      <c r="L454" s="61"/>
      <c r="M454" s="61"/>
      <c r="N454" s="61"/>
      <c r="O454" s="61"/>
      <c r="P454" s="61"/>
      <c r="Q454" s="61"/>
      <c r="R454" s="61"/>
      <c r="S454" s="61"/>
      <c r="T454" s="61"/>
      <c r="U454" s="61"/>
      <c r="V454" s="61"/>
      <c r="W454" s="61"/>
      <c r="X454" s="61"/>
      <c r="Y454" s="61"/>
      <c r="Z454" s="61"/>
    </row>
    <row r="455" spans="1:26" ht="18" customHeight="1">
      <c r="A455" s="142"/>
      <c r="B455" s="61"/>
      <c r="C455" s="143"/>
      <c r="D455" s="61"/>
      <c r="E455" s="142"/>
      <c r="F455" s="142"/>
      <c r="G455" s="61"/>
      <c r="H455" s="143"/>
      <c r="I455" s="143"/>
      <c r="J455" s="61"/>
      <c r="K455" s="61"/>
      <c r="L455" s="61"/>
      <c r="M455" s="61"/>
      <c r="N455" s="61"/>
      <c r="O455" s="61"/>
      <c r="P455" s="61"/>
      <c r="Q455" s="61"/>
      <c r="R455" s="61"/>
      <c r="S455" s="61"/>
      <c r="T455" s="61"/>
      <c r="U455" s="61"/>
      <c r="V455" s="61"/>
      <c r="W455" s="61"/>
      <c r="X455" s="61"/>
      <c r="Y455" s="61"/>
      <c r="Z455" s="61"/>
    </row>
    <row r="456" spans="1:26" ht="18" customHeight="1">
      <c r="A456" s="142"/>
      <c r="B456" s="61"/>
      <c r="C456" s="143"/>
      <c r="D456" s="61"/>
      <c r="E456" s="142"/>
      <c r="F456" s="142"/>
      <c r="G456" s="61"/>
      <c r="H456" s="143"/>
      <c r="I456" s="143"/>
      <c r="J456" s="61"/>
      <c r="K456" s="61"/>
      <c r="L456" s="61"/>
      <c r="M456" s="61"/>
      <c r="N456" s="61"/>
      <c r="O456" s="61"/>
      <c r="P456" s="61"/>
      <c r="Q456" s="61"/>
      <c r="R456" s="61"/>
      <c r="S456" s="61"/>
      <c r="T456" s="61"/>
      <c r="U456" s="61"/>
      <c r="V456" s="61"/>
      <c r="W456" s="61"/>
      <c r="X456" s="61"/>
      <c r="Y456" s="61"/>
      <c r="Z456" s="61"/>
    </row>
    <row r="457" spans="1:26" ht="18" customHeight="1">
      <c r="A457" s="142"/>
      <c r="B457" s="61"/>
      <c r="C457" s="143"/>
      <c r="D457" s="61"/>
      <c r="E457" s="142"/>
      <c r="F457" s="142"/>
      <c r="G457" s="61"/>
      <c r="H457" s="143"/>
      <c r="I457" s="143"/>
      <c r="J457" s="61"/>
      <c r="K457" s="61"/>
      <c r="L457" s="61"/>
      <c r="M457" s="61"/>
      <c r="N457" s="61"/>
      <c r="O457" s="61"/>
      <c r="P457" s="61"/>
      <c r="Q457" s="61"/>
      <c r="R457" s="61"/>
      <c r="S457" s="61"/>
      <c r="T457" s="61"/>
      <c r="U457" s="61"/>
      <c r="V457" s="61"/>
      <c r="W457" s="61"/>
      <c r="X457" s="61"/>
      <c r="Y457" s="61"/>
      <c r="Z457" s="61"/>
    </row>
    <row r="458" spans="1:26" ht="18" customHeight="1">
      <c r="A458" s="142"/>
      <c r="B458" s="61"/>
      <c r="C458" s="143"/>
      <c r="D458" s="61"/>
      <c r="E458" s="142"/>
      <c r="F458" s="142"/>
      <c r="G458" s="61"/>
      <c r="H458" s="143"/>
      <c r="I458" s="143"/>
      <c r="J458" s="61"/>
      <c r="K458" s="61"/>
      <c r="L458" s="61"/>
      <c r="M458" s="61"/>
      <c r="N458" s="61"/>
      <c r="O458" s="61"/>
      <c r="P458" s="61"/>
      <c r="Q458" s="61"/>
      <c r="R458" s="61"/>
      <c r="S458" s="61"/>
      <c r="T458" s="61"/>
      <c r="U458" s="61"/>
      <c r="V458" s="61"/>
      <c r="W458" s="61"/>
      <c r="X458" s="61"/>
      <c r="Y458" s="61"/>
      <c r="Z458" s="61"/>
    </row>
    <row r="459" spans="1:26" ht="18" customHeight="1">
      <c r="A459" s="142"/>
      <c r="B459" s="61"/>
      <c r="C459" s="143"/>
      <c r="D459" s="61"/>
      <c r="E459" s="142"/>
      <c r="F459" s="142"/>
      <c r="G459" s="61"/>
      <c r="H459" s="143"/>
      <c r="I459" s="143"/>
      <c r="J459" s="61"/>
      <c r="K459" s="61"/>
      <c r="L459" s="61"/>
      <c r="M459" s="61"/>
      <c r="N459" s="61"/>
      <c r="O459" s="61"/>
      <c r="P459" s="61"/>
      <c r="Q459" s="61"/>
      <c r="R459" s="61"/>
      <c r="S459" s="61"/>
      <c r="T459" s="61"/>
      <c r="U459" s="61"/>
      <c r="V459" s="61"/>
      <c r="W459" s="61"/>
      <c r="X459" s="61"/>
      <c r="Y459" s="61"/>
      <c r="Z459" s="61"/>
    </row>
    <row r="460" spans="1:26" ht="18" customHeight="1">
      <c r="A460" s="142"/>
      <c r="B460" s="61"/>
      <c r="C460" s="143"/>
      <c r="D460" s="61"/>
      <c r="E460" s="142"/>
      <c r="F460" s="142"/>
      <c r="G460" s="61"/>
      <c r="H460" s="143"/>
      <c r="I460" s="143"/>
      <c r="J460" s="61"/>
      <c r="K460" s="61"/>
      <c r="L460" s="61"/>
      <c r="M460" s="61"/>
      <c r="N460" s="61"/>
      <c r="O460" s="61"/>
      <c r="P460" s="61"/>
      <c r="Q460" s="61"/>
      <c r="R460" s="61"/>
      <c r="S460" s="61"/>
      <c r="T460" s="61"/>
      <c r="U460" s="61"/>
      <c r="V460" s="61"/>
      <c r="W460" s="61"/>
      <c r="X460" s="61"/>
      <c r="Y460" s="61"/>
      <c r="Z460" s="61"/>
    </row>
    <row r="461" spans="1:26" ht="18" customHeight="1">
      <c r="A461" s="142"/>
      <c r="B461" s="61"/>
      <c r="C461" s="143"/>
      <c r="D461" s="61"/>
      <c r="E461" s="142"/>
      <c r="F461" s="142"/>
      <c r="G461" s="61"/>
      <c r="H461" s="143"/>
      <c r="I461" s="143"/>
      <c r="J461" s="61"/>
      <c r="K461" s="61"/>
      <c r="L461" s="61"/>
      <c r="M461" s="61"/>
      <c r="N461" s="61"/>
      <c r="O461" s="61"/>
      <c r="P461" s="61"/>
      <c r="Q461" s="61"/>
      <c r="R461" s="61"/>
      <c r="S461" s="61"/>
      <c r="T461" s="61"/>
      <c r="U461" s="61"/>
      <c r="V461" s="61"/>
      <c r="W461" s="61"/>
      <c r="X461" s="61"/>
      <c r="Y461" s="61"/>
      <c r="Z461" s="61"/>
    </row>
    <row r="462" spans="1:26" ht="18" customHeight="1">
      <c r="A462" s="142"/>
      <c r="B462" s="61"/>
      <c r="C462" s="143"/>
      <c r="D462" s="61"/>
      <c r="E462" s="142"/>
      <c r="F462" s="142"/>
      <c r="G462" s="61"/>
      <c r="H462" s="143"/>
      <c r="I462" s="143"/>
      <c r="J462" s="61"/>
      <c r="K462" s="61"/>
      <c r="L462" s="61"/>
      <c r="M462" s="61"/>
      <c r="N462" s="61"/>
      <c r="O462" s="61"/>
      <c r="P462" s="61"/>
      <c r="Q462" s="61"/>
      <c r="R462" s="61"/>
      <c r="S462" s="61"/>
      <c r="T462" s="61"/>
      <c r="U462" s="61"/>
      <c r="V462" s="61"/>
      <c r="W462" s="61"/>
      <c r="X462" s="61"/>
      <c r="Y462" s="61"/>
      <c r="Z462" s="61"/>
    </row>
    <row r="463" spans="1:26" ht="18" customHeight="1">
      <c r="A463" s="142"/>
      <c r="B463" s="61"/>
      <c r="C463" s="143"/>
      <c r="D463" s="61"/>
      <c r="E463" s="142"/>
      <c r="F463" s="142"/>
      <c r="G463" s="61"/>
      <c r="H463" s="143"/>
      <c r="I463" s="143"/>
      <c r="J463" s="61"/>
      <c r="K463" s="61"/>
      <c r="L463" s="61"/>
      <c r="M463" s="61"/>
      <c r="N463" s="61"/>
      <c r="O463" s="61"/>
      <c r="P463" s="61"/>
      <c r="Q463" s="61"/>
      <c r="R463" s="61"/>
      <c r="S463" s="61"/>
      <c r="T463" s="61"/>
      <c r="U463" s="61"/>
      <c r="V463" s="61"/>
      <c r="W463" s="61"/>
      <c r="X463" s="61"/>
      <c r="Y463" s="61"/>
      <c r="Z463" s="61"/>
    </row>
    <row r="464" spans="1:26" ht="18" customHeight="1">
      <c r="A464" s="142"/>
      <c r="B464" s="61"/>
      <c r="C464" s="143"/>
      <c r="D464" s="61"/>
      <c r="E464" s="142"/>
      <c r="F464" s="142"/>
      <c r="G464" s="61"/>
      <c r="H464" s="143"/>
      <c r="I464" s="143"/>
      <c r="J464" s="61"/>
      <c r="K464" s="61"/>
      <c r="L464" s="61"/>
      <c r="M464" s="61"/>
      <c r="N464" s="61"/>
      <c r="O464" s="61"/>
      <c r="P464" s="61"/>
      <c r="Q464" s="61"/>
      <c r="R464" s="61"/>
      <c r="S464" s="61"/>
      <c r="T464" s="61"/>
      <c r="U464" s="61"/>
      <c r="V464" s="61"/>
      <c r="W464" s="61"/>
      <c r="X464" s="61"/>
      <c r="Y464" s="61"/>
      <c r="Z464" s="61"/>
    </row>
    <row r="465" spans="1:26" ht="18" customHeight="1">
      <c r="A465" s="142"/>
      <c r="B465" s="61"/>
      <c r="C465" s="143"/>
      <c r="D465" s="61"/>
      <c r="E465" s="142"/>
      <c r="F465" s="142"/>
      <c r="G465" s="61"/>
      <c r="H465" s="143"/>
      <c r="I465" s="143"/>
      <c r="J465" s="61"/>
      <c r="K465" s="61"/>
      <c r="L465" s="61"/>
      <c r="M465" s="61"/>
      <c r="N465" s="61"/>
      <c r="O465" s="61"/>
      <c r="P465" s="61"/>
      <c r="Q465" s="61"/>
      <c r="R465" s="61"/>
      <c r="S465" s="61"/>
      <c r="T465" s="61"/>
      <c r="U465" s="61"/>
      <c r="V465" s="61"/>
      <c r="W465" s="61"/>
      <c r="X465" s="61"/>
      <c r="Y465" s="61"/>
      <c r="Z465" s="61"/>
    </row>
    <row r="466" spans="1:26" ht="18" customHeight="1">
      <c r="A466" s="142"/>
      <c r="B466" s="61"/>
      <c r="C466" s="143"/>
      <c r="D466" s="61"/>
      <c r="E466" s="142"/>
      <c r="F466" s="142"/>
      <c r="G466" s="61"/>
      <c r="H466" s="143"/>
      <c r="I466" s="143"/>
      <c r="J466" s="61"/>
      <c r="K466" s="61"/>
      <c r="L466" s="61"/>
      <c r="M466" s="61"/>
      <c r="N466" s="61"/>
      <c r="O466" s="61"/>
      <c r="P466" s="61"/>
      <c r="Q466" s="61"/>
      <c r="R466" s="61"/>
      <c r="S466" s="61"/>
      <c r="T466" s="61"/>
      <c r="U466" s="61"/>
      <c r="V466" s="61"/>
      <c r="W466" s="61"/>
      <c r="X466" s="61"/>
      <c r="Y466" s="61"/>
      <c r="Z466" s="61"/>
    </row>
    <row r="467" spans="1:26" ht="18" customHeight="1">
      <c r="A467" s="142"/>
      <c r="B467" s="61"/>
      <c r="C467" s="143"/>
      <c r="D467" s="61"/>
      <c r="E467" s="142"/>
      <c r="F467" s="142"/>
      <c r="G467" s="61"/>
      <c r="H467" s="143"/>
      <c r="I467" s="143"/>
      <c r="J467" s="61"/>
      <c r="K467" s="61"/>
      <c r="L467" s="61"/>
      <c r="M467" s="61"/>
      <c r="N467" s="61"/>
      <c r="O467" s="61"/>
      <c r="P467" s="61"/>
      <c r="Q467" s="61"/>
      <c r="R467" s="61"/>
      <c r="S467" s="61"/>
      <c r="T467" s="61"/>
      <c r="U467" s="61"/>
      <c r="V467" s="61"/>
      <c r="W467" s="61"/>
      <c r="X467" s="61"/>
      <c r="Y467" s="61"/>
      <c r="Z467" s="61"/>
    </row>
    <row r="468" spans="1:26" ht="18" customHeight="1">
      <c r="A468" s="142"/>
      <c r="B468" s="61"/>
      <c r="C468" s="143"/>
      <c r="D468" s="61"/>
      <c r="E468" s="142"/>
      <c r="F468" s="142"/>
      <c r="G468" s="61"/>
      <c r="H468" s="143"/>
      <c r="I468" s="143"/>
      <c r="J468" s="61"/>
      <c r="K468" s="61"/>
      <c r="L468" s="61"/>
      <c r="M468" s="61"/>
      <c r="N468" s="61"/>
      <c r="O468" s="61"/>
      <c r="P468" s="61"/>
      <c r="Q468" s="61"/>
      <c r="R468" s="61"/>
      <c r="S468" s="61"/>
      <c r="T468" s="61"/>
      <c r="U468" s="61"/>
      <c r="V468" s="61"/>
      <c r="W468" s="61"/>
      <c r="X468" s="61"/>
      <c r="Y468" s="61"/>
      <c r="Z468" s="61"/>
    </row>
    <row r="469" spans="1:26" ht="18" customHeight="1">
      <c r="A469" s="142"/>
      <c r="B469" s="61"/>
      <c r="C469" s="143"/>
      <c r="D469" s="61"/>
      <c r="E469" s="142"/>
      <c r="F469" s="142"/>
      <c r="G469" s="61"/>
      <c r="H469" s="143"/>
      <c r="I469" s="143"/>
      <c r="J469" s="61"/>
      <c r="K469" s="61"/>
      <c r="L469" s="61"/>
      <c r="M469" s="61"/>
      <c r="N469" s="61"/>
      <c r="O469" s="61"/>
      <c r="P469" s="61"/>
      <c r="Q469" s="61"/>
      <c r="R469" s="61"/>
      <c r="S469" s="61"/>
      <c r="T469" s="61"/>
      <c r="U469" s="61"/>
      <c r="V469" s="61"/>
      <c r="W469" s="61"/>
      <c r="X469" s="61"/>
      <c r="Y469" s="61"/>
      <c r="Z469" s="61"/>
    </row>
    <row r="470" spans="1:26" ht="18" customHeight="1">
      <c r="A470" s="142"/>
      <c r="B470" s="61"/>
      <c r="C470" s="143"/>
      <c r="D470" s="61"/>
      <c r="E470" s="142"/>
      <c r="F470" s="142"/>
      <c r="G470" s="61"/>
      <c r="H470" s="143"/>
      <c r="I470" s="143"/>
      <c r="J470" s="61"/>
      <c r="K470" s="61"/>
      <c r="L470" s="61"/>
      <c r="M470" s="61"/>
      <c r="N470" s="61"/>
      <c r="O470" s="61"/>
      <c r="P470" s="61"/>
      <c r="Q470" s="61"/>
      <c r="R470" s="61"/>
      <c r="S470" s="61"/>
      <c r="T470" s="61"/>
      <c r="U470" s="61"/>
      <c r="V470" s="61"/>
      <c r="W470" s="61"/>
      <c r="X470" s="61"/>
      <c r="Y470" s="61"/>
      <c r="Z470" s="61"/>
    </row>
    <row r="471" spans="1:26" ht="18" customHeight="1">
      <c r="A471" s="142"/>
      <c r="B471" s="61"/>
      <c r="C471" s="143"/>
      <c r="D471" s="61"/>
      <c r="E471" s="142"/>
      <c r="F471" s="142"/>
      <c r="G471" s="61"/>
      <c r="H471" s="143"/>
      <c r="I471" s="143"/>
      <c r="J471" s="61"/>
      <c r="K471" s="61"/>
      <c r="L471" s="61"/>
      <c r="M471" s="61"/>
      <c r="N471" s="61"/>
      <c r="O471" s="61"/>
      <c r="P471" s="61"/>
      <c r="Q471" s="61"/>
      <c r="R471" s="61"/>
      <c r="S471" s="61"/>
      <c r="T471" s="61"/>
      <c r="U471" s="61"/>
      <c r="V471" s="61"/>
      <c r="W471" s="61"/>
      <c r="X471" s="61"/>
      <c r="Y471" s="61"/>
      <c r="Z471" s="61"/>
    </row>
    <row r="472" spans="1:26" ht="18" customHeight="1">
      <c r="A472" s="142"/>
      <c r="B472" s="61"/>
      <c r="C472" s="143"/>
      <c r="D472" s="61"/>
      <c r="E472" s="142"/>
      <c r="F472" s="142"/>
      <c r="G472" s="61"/>
      <c r="H472" s="143"/>
      <c r="I472" s="143"/>
      <c r="J472" s="61"/>
      <c r="K472" s="61"/>
      <c r="L472" s="61"/>
      <c r="M472" s="61"/>
      <c r="N472" s="61"/>
      <c r="O472" s="61"/>
      <c r="P472" s="61"/>
      <c r="Q472" s="61"/>
      <c r="R472" s="61"/>
      <c r="S472" s="61"/>
      <c r="T472" s="61"/>
      <c r="U472" s="61"/>
      <c r="V472" s="61"/>
      <c r="W472" s="61"/>
      <c r="X472" s="61"/>
      <c r="Y472" s="61"/>
      <c r="Z472" s="61"/>
    </row>
    <row r="473" spans="1:26" ht="18" customHeight="1">
      <c r="A473" s="142"/>
      <c r="B473" s="61"/>
      <c r="C473" s="143"/>
      <c r="D473" s="61"/>
      <c r="E473" s="142"/>
      <c r="F473" s="142"/>
      <c r="G473" s="61"/>
      <c r="H473" s="143"/>
      <c r="I473" s="143"/>
      <c r="J473" s="61"/>
      <c r="K473" s="61"/>
      <c r="L473" s="61"/>
      <c r="M473" s="61"/>
      <c r="N473" s="61"/>
      <c r="O473" s="61"/>
      <c r="P473" s="61"/>
      <c r="Q473" s="61"/>
      <c r="R473" s="61"/>
      <c r="S473" s="61"/>
      <c r="T473" s="61"/>
      <c r="U473" s="61"/>
      <c r="V473" s="61"/>
      <c r="W473" s="61"/>
      <c r="X473" s="61"/>
      <c r="Y473" s="61"/>
      <c r="Z473" s="61"/>
    </row>
    <row r="474" spans="1:26" ht="18" customHeight="1">
      <c r="A474" s="142"/>
      <c r="B474" s="61"/>
      <c r="C474" s="143"/>
      <c r="D474" s="61"/>
      <c r="E474" s="142"/>
      <c r="F474" s="142"/>
      <c r="G474" s="61"/>
      <c r="H474" s="143"/>
      <c r="I474" s="143"/>
      <c r="J474" s="61"/>
      <c r="K474" s="61"/>
      <c r="L474" s="61"/>
      <c r="M474" s="61"/>
      <c r="N474" s="61"/>
      <c r="O474" s="61"/>
      <c r="P474" s="61"/>
      <c r="Q474" s="61"/>
      <c r="R474" s="61"/>
      <c r="S474" s="61"/>
      <c r="T474" s="61"/>
      <c r="U474" s="61"/>
      <c r="V474" s="61"/>
      <c r="W474" s="61"/>
      <c r="X474" s="61"/>
      <c r="Y474" s="61"/>
      <c r="Z474" s="61"/>
    </row>
    <row r="475" spans="1:26" ht="18" customHeight="1">
      <c r="A475" s="142"/>
      <c r="B475" s="61"/>
      <c r="C475" s="143"/>
      <c r="D475" s="61"/>
      <c r="E475" s="142"/>
      <c r="F475" s="142"/>
      <c r="G475" s="61"/>
      <c r="H475" s="143"/>
      <c r="I475" s="143"/>
      <c r="J475" s="61"/>
      <c r="K475" s="61"/>
      <c r="L475" s="61"/>
      <c r="M475" s="61"/>
      <c r="N475" s="61"/>
      <c r="O475" s="61"/>
      <c r="P475" s="61"/>
      <c r="Q475" s="61"/>
      <c r="R475" s="61"/>
      <c r="S475" s="61"/>
      <c r="T475" s="61"/>
      <c r="U475" s="61"/>
      <c r="V475" s="61"/>
      <c r="W475" s="61"/>
      <c r="X475" s="61"/>
      <c r="Y475" s="61"/>
      <c r="Z475" s="61"/>
    </row>
    <row r="476" spans="1:26" ht="18" customHeight="1">
      <c r="A476" s="142"/>
      <c r="B476" s="61"/>
      <c r="C476" s="143"/>
      <c r="D476" s="61"/>
      <c r="E476" s="142"/>
      <c r="F476" s="142"/>
      <c r="G476" s="61"/>
      <c r="H476" s="143"/>
      <c r="I476" s="143"/>
      <c r="J476" s="61"/>
      <c r="K476" s="61"/>
      <c r="L476" s="61"/>
      <c r="M476" s="61"/>
      <c r="N476" s="61"/>
      <c r="O476" s="61"/>
      <c r="P476" s="61"/>
      <c r="Q476" s="61"/>
      <c r="R476" s="61"/>
      <c r="S476" s="61"/>
      <c r="T476" s="61"/>
      <c r="U476" s="61"/>
      <c r="V476" s="61"/>
      <c r="W476" s="61"/>
      <c r="X476" s="61"/>
      <c r="Y476" s="61"/>
      <c r="Z476" s="61"/>
    </row>
    <row r="477" spans="1:26" ht="18" customHeight="1">
      <c r="A477" s="142"/>
      <c r="B477" s="61"/>
      <c r="C477" s="143"/>
      <c r="D477" s="61"/>
      <c r="E477" s="142"/>
      <c r="F477" s="142"/>
      <c r="G477" s="61"/>
      <c r="H477" s="143"/>
      <c r="I477" s="143"/>
      <c r="J477" s="61"/>
      <c r="K477" s="61"/>
      <c r="L477" s="61"/>
      <c r="M477" s="61"/>
      <c r="N477" s="61"/>
      <c r="O477" s="61"/>
      <c r="P477" s="61"/>
      <c r="Q477" s="61"/>
      <c r="R477" s="61"/>
      <c r="S477" s="61"/>
      <c r="T477" s="61"/>
      <c r="U477" s="61"/>
      <c r="V477" s="61"/>
      <c r="W477" s="61"/>
      <c r="X477" s="61"/>
      <c r="Y477" s="61"/>
      <c r="Z477" s="61"/>
    </row>
    <row r="478" spans="1:26" ht="18" customHeight="1">
      <c r="A478" s="142"/>
      <c r="B478" s="61"/>
      <c r="C478" s="143"/>
      <c r="D478" s="61"/>
      <c r="E478" s="142"/>
      <c r="F478" s="142"/>
      <c r="G478" s="61"/>
      <c r="H478" s="143"/>
      <c r="I478" s="143"/>
      <c r="J478" s="61"/>
      <c r="K478" s="61"/>
      <c r="L478" s="61"/>
      <c r="M478" s="61"/>
      <c r="N478" s="61"/>
      <c r="O478" s="61"/>
      <c r="P478" s="61"/>
      <c r="Q478" s="61"/>
      <c r="R478" s="61"/>
      <c r="S478" s="61"/>
      <c r="T478" s="61"/>
      <c r="U478" s="61"/>
      <c r="V478" s="61"/>
      <c r="W478" s="61"/>
      <c r="X478" s="61"/>
      <c r="Y478" s="61"/>
      <c r="Z478" s="61"/>
    </row>
    <row r="479" spans="1:26" ht="18" customHeight="1">
      <c r="A479" s="142"/>
      <c r="B479" s="61"/>
      <c r="C479" s="143"/>
      <c r="D479" s="61"/>
      <c r="E479" s="142"/>
      <c r="F479" s="142"/>
      <c r="G479" s="61"/>
      <c r="H479" s="143"/>
      <c r="I479" s="143"/>
      <c r="J479" s="61"/>
      <c r="K479" s="61"/>
      <c r="L479" s="61"/>
      <c r="M479" s="61"/>
      <c r="N479" s="61"/>
      <c r="O479" s="61"/>
      <c r="P479" s="61"/>
      <c r="Q479" s="61"/>
      <c r="R479" s="61"/>
      <c r="S479" s="61"/>
      <c r="T479" s="61"/>
      <c r="U479" s="61"/>
      <c r="V479" s="61"/>
      <c r="W479" s="61"/>
      <c r="X479" s="61"/>
      <c r="Y479" s="61"/>
      <c r="Z479" s="61"/>
    </row>
    <row r="480" spans="1:26" ht="18" customHeight="1">
      <c r="A480" s="142"/>
      <c r="B480" s="61"/>
      <c r="C480" s="143"/>
      <c r="D480" s="61"/>
      <c r="E480" s="142"/>
      <c r="F480" s="142"/>
      <c r="G480" s="61"/>
      <c r="H480" s="143"/>
      <c r="I480" s="143"/>
      <c r="J480" s="61"/>
      <c r="K480" s="61"/>
      <c r="L480" s="61"/>
      <c r="M480" s="61"/>
      <c r="N480" s="61"/>
      <c r="O480" s="61"/>
      <c r="P480" s="61"/>
      <c r="Q480" s="61"/>
      <c r="R480" s="61"/>
      <c r="S480" s="61"/>
      <c r="T480" s="61"/>
      <c r="U480" s="61"/>
      <c r="V480" s="61"/>
      <c r="W480" s="61"/>
      <c r="X480" s="61"/>
      <c r="Y480" s="61"/>
      <c r="Z480" s="61"/>
    </row>
    <row r="481" spans="1:26" ht="18" customHeight="1">
      <c r="A481" s="142"/>
      <c r="B481" s="61"/>
      <c r="C481" s="143"/>
      <c r="D481" s="61"/>
      <c r="E481" s="142"/>
      <c r="F481" s="142"/>
      <c r="G481" s="61"/>
      <c r="H481" s="143"/>
      <c r="I481" s="143"/>
      <c r="J481" s="61"/>
      <c r="K481" s="61"/>
      <c r="L481" s="61"/>
      <c r="M481" s="61"/>
      <c r="N481" s="61"/>
      <c r="O481" s="61"/>
      <c r="P481" s="61"/>
      <c r="Q481" s="61"/>
      <c r="R481" s="61"/>
      <c r="S481" s="61"/>
      <c r="T481" s="61"/>
      <c r="U481" s="61"/>
      <c r="V481" s="61"/>
      <c r="W481" s="61"/>
      <c r="X481" s="61"/>
      <c r="Y481" s="61"/>
      <c r="Z481" s="61"/>
    </row>
    <row r="482" spans="1:26" ht="18" customHeight="1">
      <c r="A482" s="142"/>
      <c r="B482" s="61"/>
      <c r="C482" s="143"/>
      <c r="D482" s="61"/>
      <c r="E482" s="142"/>
      <c r="F482" s="142"/>
      <c r="G482" s="61"/>
      <c r="H482" s="143"/>
      <c r="I482" s="143"/>
      <c r="J482" s="61"/>
      <c r="K482" s="61"/>
      <c r="L482" s="61"/>
      <c r="M482" s="61"/>
      <c r="N482" s="61"/>
      <c r="O482" s="61"/>
      <c r="P482" s="61"/>
      <c r="Q482" s="61"/>
      <c r="R482" s="61"/>
      <c r="S482" s="61"/>
      <c r="T482" s="61"/>
      <c r="U482" s="61"/>
      <c r="V482" s="61"/>
      <c r="W482" s="61"/>
      <c r="X482" s="61"/>
      <c r="Y482" s="61"/>
      <c r="Z482" s="61"/>
    </row>
    <row r="483" spans="1:26" ht="18" customHeight="1">
      <c r="A483" s="142"/>
      <c r="B483" s="61"/>
      <c r="C483" s="143"/>
      <c r="D483" s="61"/>
      <c r="E483" s="142"/>
      <c r="F483" s="142"/>
      <c r="G483" s="61"/>
      <c r="H483" s="143"/>
      <c r="I483" s="143"/>
      <c r="J483" s="61"/>
      <c r="K483" s="61"/>
      <c r="L483" s="61"/>
      <c r="M483" s="61"/>
      <c r="N483" s="61"/>
      <c r="O483" s="61"/>
      <c r="P483" s="61"/>
      <c r="Q483" s="61"/>
      <c r="R483" s="61"/>
      <c r="S483" s="61"/>
      <c r="T483" s="61"/>
      <c r="U483" s="61"/>
      <c r="V483" s="61"/>
      <c r="W483" s="61"/>
      <c r="X483" s="61"/>
      <c r="Y483" s="61"/>
      <c r="Z483" s="61"/>
    </row>
    <row r="484" spans="1:26" ht="18" customHeight="1">
      <c r="A484" s="142"/>
      <c r="B484" s="61"/>
      <c r="C484" s="143"/>
      <c r="D484" s="61"/>
      <c r="E484" s="142"/>
      <c r="F484" s="142"/>
      <c r="G484" s="61"/>
      <c r="H484" s="143"/>
      <c r="I484" s="143"/>
      <c r="J484" s="61"/>
      <c r="K484" s="61"/>
      <c r="L484" s="61"/>
      <c r="M484" s="61"/>
      <c r="N484" s="61"/>
      <c r="O484" s="61"/>
      <c r="P484" s="61"/>
      <c r="Q484" s="61"/>
      <c r="R484" s="61"/>
      <c r="S484" s="61"/>
      <c r="T484" s="61"/>
      <c r="U484" s="61"/>
      <c r="V484" s="61"/>
      <c r="W484" s="61"/>
      <c r="X484" s="61"/>
      <c r="Y484" s="61"/>
      <c r="Z484" s="61"/>
    </row>
    <row r="485" spans="1:26" ht="18" customHeight="1">
      <c r="A485" s="142"/>
      <c r="B485" s="61"/>
      <c r="C485" s="143"/>
      <c r="D485" s="61"/>
      <c r="E485" s="142"/>
      <c r="F485" s="142"/>
      <c r="G485" s="61"/>
      <c r="H485" s="143"/>
      <c r="I485" s="143"/>
      <c r="J485" s="61"/>
      <c r="K485" s="61"/>
      <c r="L485" s="61"/>
      <c r="M485" s="61"/>
      <c r="N485" s="61"/>
      <c r="O485" s="61"/>
      <c r="P485" s="61"/>
      <c r="Q485" s="61"/>
      <c r="R485" s="61"/>
      <c r="S485" s="61"/>
      <c r="T485" s="61"/>
      <c r="U485" s="61"/>
      <c r="V485" s="61"/>
      <c r="W485" s="61"/>
      <c r="X485" s="61"/>
      <c r="Y485" s="61"/>
      <c r="Z485" s="61"/>
    </row>
    <row r="486" spans="1:26" ht="18" customHeight="1">
      <c r="A486" s="142"/>
      <c r="B486" s="61"/>
      <c r="C486" s="143"/>
      <c r="D486" s="61"/>
      <c r="E486" s="142"/>
      <c r="F486" s="142"/>
      <c r="G486" s="61"/>
      <c r="H486" s="143"/>
      <c r="I486" s="143"/>
      <c r="J486" s="61"/>
      <c r="K486" s="61"/>
      <c r="L486" s="61"/>
      <c r="M486" s="61"/>
      <c r="N486" s="61"/>
      <c r="O486" s="61"/>
      <c r="P486" s="61"/>
      <c r="Q486" s="61"/>
      <c r="R486" s="61"/>
      <c r="S486" s="61"/>
      <c r="T486" s="61"/>
      <c r="U486" s="61"/>
      <c r="V486" s="61"/>
      <c r="W486" s="61"/>
      <c r="X486" s="61"/>
      <c r="Y486" s="61"/>
      <c r="Z486" s="61"/>
    </row>
    <row r="487" spans="1:26" ht="18" customHeight="1">
      <c r="A487" s="142"/>
      <c r="B487" s="61"/>
      <c r="C487" s="143"/>
      <c r="D487" s="61"/>
      <c r="E487" s="142"/>
      <c r="F487" s="142"/>
      <c r="G487" s="61"/>
      <c r="H487" s="143"/>
      <c r="I487" s="143"/>
      <c r="J487" s="61"/>
      <c r="K487" s="61"/>
      <c r="L487" s="61"/>
      <c r="M487" s="61"/>
      <c r="N487" s="61"/>
      <c r="O487" s="61"/>
      <c r="P487" s="61"/>
      <c r="Q487" s="61"/>
      <c r="R487" s="61"/>
      <c r="S487" s="61"/>
      <c r="T487" s="61"/>
      <c r="U487" s="61"/>
      <c r="V487" s="61"/>
      <c r="W487" s="61"/>
      <c r="X487" s="61"/>
      <c r="Y487" s="61"/>
      <c r="Z487" s="61"/>
    </row>
    <row r="488" spans="1:26" ht="18" customHeight="1">
      <c r="A488" s="142"/>
      <c r="B488" s="61"/>
      <c r="C488" s="143"/>
      <c r="D488" s="61"/>
      <c r="E488" s="142"/>
      <c r="F488" s="142"/>
      <c r="G488" s="61"/>
      <c r="H488" s="143"/>
      <c r="I488" s="143"/>
      <c r="J488" s="61"/>
      <c r="K488" s="61"/>
      <c r="L488" s="61"/>
      <c r="M488" s="61"/>
      <c r="N488" s="61"/>
      <c r="O488" s="61"/>
      <c r="P488" s="61"/>
      <c r="Q488" s="61"/>
      <c r="R488" s="61"/>
      <c r="S488" s="61"/>
      <c r="T488" s="61"/>
      <c r="U488" s="61"/>
      <c r="V488" s="61"/>
      <c r="W488" s="61"/>
      <c r="X488" s="61"/>
      <c r="Y488" s="61"/>
      <c r="Z488" s="61"/>
    </row>
    <row r="489" spans="1:26" ht="18" customHeight="1">
      <c r="A489" s="142"/>
      <c r="B489" s="61"/>
      <c r="C489" s="143"/>
      <c r="D489" s="61"/>
      <c r="E489" s="142"/>
      <c r="F489" s="142"/>
      <c r="G489" s="61"/>
      <c r="H489" s="143"/>
      <c r="I489" s="143"/>
      <c r="J489" s="61"/>
      <c r="K489" s="61"/>
      <c r="L489" s="61"/>
      <c r="M489" s="61"/>
      <c r="N489" s="61"/>
      <c r="O489" s="61"/>
      <c r="P489" s="61"/>
      <c r="Q489" s="61"/>
      <c r="R489" s="61"/>
      <c r="S489" s="61"/>
      <c r="T489" s="61"/>
      <c r="U489" s="61"/>
      <c r="V489" s="61"/>
      <c r="W489" s="61"/>
      <c r="X489" s="61"/>
      <c r="Y489" s="61"/>
      <c r="Z489" s="61"/>
    </row>
    <row r="490" spans="1:26" ht="18" customHeight="1">
      <c r="A490" s="142"/>
      <c r="B490" s="61"/>
      <c r="C490" s="143"/>
      <c r="D490" s="61"/>
      <c r="E490" s="142"/>
      <c r="F490" s="142"/>
      <c r="G490" s="61"/>
      <c r="H490" s="143"/>
      <c r="I490" s="143"/>
      <c r="J490" s="61"/>
      <c r="K490" s="61"/>
      <c r="L490" s="61"/>
      <c r="M490" s="61"/>
      <c r="N490" s="61"/>
      <c r="O490" s="61"/>
      <c r="P490" s="61"/>
      <c r="Q490" s="61"/>
      <c r="R490" s="61"/>
      <c r="S490" s="61"/>
      <c r="T490" s="61"/>
      <c r="U490" s="61"/>
      <c r="V490" s="61"/>
      <c r="W490" s="61"/>
      <c r="X490" s="61"/>
      <c r="Y490" s="61"/>
      <c r="Z490" s="61"/>
    </row>
    <row r="491" spans="1:26" ht="18" customHeight="1">
      <c r="A491" s="142"/>
      <c r="B491" s="61"/>
      <c r="C491" s="143"/>
      <c r="D491" s="61"/>
      <c r="E491" s="142"/>
      <c r="F491" s="142"/>
      <c r="G491" s="61"/>
      <c r="H491" s="143"/>
      <c r="I491" s="143"/>
      <c r="J491" s="61"/>
      <c r="K491" s="61"/>
      <c r="L491" s="61"/>
      <c r="M491" s="61"/>
      <c r="N491" s="61"/>
      <c r="O491" s="61"/>
      <c r="P491" s="61"/>
      <c r="Q491" s="61"/>
      <c r="R491" s="61"/>
      <c r="S491" s="61"/>
      <c r="T491" s="61"/>
      <c r="U491" s="61"/>
      <c r="V491" s="61"/>
      <c r="W491" s="61"/>
      <c r="X491" s="61"/>
      <c r="Y491" s="61"/>
      <c r="Z491" s="61"/>
    </row>
    <row r="492" spans="1:26" ht="18" customHeight="1">
      <c r="A492" s="142"/>
      <c r="B492" s="61"/>
      <c r="C492" s="143"/>
      <c r="D492" s="61"/>
      <c r="E492" s="142"/>
      <c r="F492" s="142"/>
      <c r="G492" s="61"/>
      <c r="H492" s="143"/>
      <c r="I492" s="143"/>
      <c r="J492" s="61"/>
      <c r="K492" s="61"/>
      <c r="L492" s="61"/>
      <c r="M492" s="61"/>
      <c r="N492" s="61"/>
      <c r="O492" s="61"/>
      <c r="P492" s="61"/>
      <c r="Q492" s="61"/>
      <c r="R492" s="61"/>
      <c r="S492" s="61"/>
      <c r="T492" s="61"/>
      <c r="U492" s="61"/>
      <c r="V492" s="61"/>
      <c r="W492" s="61"/>
      <c r="X492" s="61"/>
      <c r="Y492" s="61"/>
      <c r="Z492" s="61"/>
    </row>
    <row r="493" spans="1:26" ht="18" customHeight="1">
      <c r="A493" s="142"/>
      <c r="B493" s="61"/>
      <c r="C493" s="143"/>
      <c r="D493" s="61"/>
      <c r="E493" s="142"/>
      <c r="F493" s="142"/>
      <c r="G493" s="61"/>
      <c r="H493" s="143"/>
      <c r="I493" s="143"/>
      <c r="J493" s="61"/>
      <c r="K493" s="61"/>
      <c r="L493" s="61"/>
      <c r="M493" s="61"/>
      <c r="N493" s="61"/>
      <c r="O493" s="61"/>
      <c r="P493" s="61"/>
      <c r="Q493" s="61"/>
      <c r="R493" s="61"/>
      <c r="S493" s="61"/>
      <c r="T493" s="61"/>
      <c r="U493" s="61"/>
      <c r="V493" s="61"/>
      <c r="W493" s="61"/>
      <c r="X493" s="61"/>
      <c r="Y493" s="61"/>
      <c r="Z493" s="61"/>
    </row>
    <row r="494" spans="1:26" ht="18" customHeight="1">
      <c r="A494" s="142"/>
      <c r="B494" s="61"/>
      <c r="C494" s="143"/>
      <c r="D494" s="61"/>
      <c r="E494" s="142"/>
      <c r="F494" s="142"/>
      <c r="G494" s="61"/>
      <c r="H494" s="143"/>
      <c r="I494" s="143"/>
      <c r="J494" s="61"/>
      <c r="K494" s="61"/>
      <c r="L494" s="61"/>
      <c r="M494" s="61"/>
      <c r="N494" s="61"/>
      <c r="O494" s="61"/>
      <c r="P494" s="61"/>
      <c r="Q494" s="61"/>
      <c r="R494" s="61"/>
      <c r="S494" s="61"/>
      <c r="T494" s="61"/>
      <c r="U494" s="61"/>
      <c r="V494" s="61"/>
      <c r="W494" s="61"/>
      <c r="X494" s="61"/>
      <c r="Y494" s="61"/>
      <c r="Z494" s="61"/>
    </row>
    <row r="495" spans="1:26" ht="18" customHeight="1">
      <c r="A495" s="142"/>
      <c r="B495" s="61"/>
      <c r="C495" s="143"/>
      <c r="D495" s="61"/>
      <c r="E495" s="142"/>
      <c r="F495" s="142"/>
      <c r="G495" s="61"/>
      <c r="H495" s="143"/>
      <c r="I495" s="143"/>
      <c r="J495" s="61"/>
      <c r="K495" s="61"/>
      <c r="L495" s="61"/>
      <c r="M495" s="61"/>
      <c r="N495" s="61"/>
      <c r="O495" s="61"/>
      <c r="P495" s="61"/>
      <c r="Q495" s="61"/>
      <c r="R495" s="61"/>
      <c r="S495" s="61"/>
      <c r="T495" s="61"/>
      <c r="U495" s="61"/>
      <c r="V495" s="61"/>
      <c r="W495" s="61"/>
      <c r="X495" s="61"/>
      <c r="Y495" s="61"/>
      <c r="Z495" s="61"/>
    </row>
    <row r="496" spans="1:26" ht="18" customHeight="1">
      <c r="A496" s="142"/>
      <c r="B496" s="61"/>
      <c r="C496" s="143"/>
      <c r="D496" s="61"/>
      <c r="E496" s="142"/>
      <c r="F496" s="142"/>
      <c r="G496" s="61"/>
      <c r="H496" s="143"/>
      <c r="I496" s="143"/>
      <c r="J496" s="61"/>
      <c r="K496" s="61"/>
      <c r="L496" s="61"/>
      <c r="M496" s="61"/>
      <c r="N496" s="61"/>
      <c r="O496" s="61"/>
      <c r="P496" s="61"/>
      <c r="Q496" s="61"/>
      <c r="R496" s="61"/>
      <c r="S496" s="61"/>
      <c r="T496" s="61"/>
      <c r="U496" s="61"/>
      <c r="V496" s="61"/>
      <c r="W496" s="61"/>
      <c r="X496" s="61"/>
      <c r="Y496" s="61"/>
      <c r="Z496" s="61"/>
    </row>
    <row r="497" spans="1:26" ht="18" customHeight="1">
      <c r="A497" s="142"/>
      <c r="B497" s="61"/>
      <c r="C497" s="143"/>
      <c r="D497" s="61"/>
      <c r="E497" s="142"/>
      <c r="F497" s="142"/>
      <c r="G497" s="61"/>
      <c r="H497" s="143"/>
      <c r="I497" s="143"/>
      <c r="J497" s="61"/>
      <c r="K497" s="61"/>
      <c r="L497" s="61"/>
      <c r="M497" s="61"/>
      <c r="N497" s="61"/>
      <c r="O497" s="61"/>
      <c r="P497" s="61"/>
      <c r="Q497" s="61"/>
      <c r="R497" s="61"/>
      <c r="S497" s="61"/>
      <c r="T497" s="61"/>
      <c r="U497" s="61"/>
      <c r="V497" s="61"/>
      <c r="W497" s="61"/>
      <c r="X497" s="61"/>
      <c r="Y497" s="61"/>
      <c r="Z497" s="61"/>
    </row>
    <row r="498" spans="1:26" ht="18" customHeight="1">
      <c r="A498" s="142"/>
      <c r="B498" s="61"/>
      <c r="C498" s="143"/>
      <c r="D498" s="61"/>
      <c r="E498" s="142"/>
      <c r="F498" s="142"/>
      <c r="G498" s="61"/>
      <c r="H498" s="143"/>
      <c r="I498" s="143"/>
      <c r="J498" s="61"/>
      <c r="K498" s="61"/>
      <c r="L498" s="61"/>
      <c r="M498" s="61"/>
      <c r="N498" s="61"/>
      <c r="O498" s="61"/>
      <c r="P498" s="61"/>
      <c r="Q498" s="61"/>
      <c r="R498" s="61"/>
      <c r="S498" s="61"/>
      <c r="T498" s="61"/>
      <c r="U498" s="61"/>
      <c r="V498" s="61"/>
      <c r="W498" s="61"/>
      <c r="X498" s="61"/>
      <c r="Y498" s="61"/>
      <c r="Z498" s="61"/>
    </row>
    <row r="499" spans="1:26" ht="18" customHeight="1">
      <c r="A499" s="142"/>
      <c r="B499" s="61"/>
      <c r="C499" s="143"/>
      <c r="D499" s="61"/>
      <c r="E499" s="142"/>
      <c r="F499" s="142"/>
      <c r="G499" s="61"/>
      <c r="H499" s="143"/>
      <c r="I499" s="143"/>
      <c r="J499" s="61"/>
      <c r="K499" s="61"/>
      <c r="L499" s="61"/>
      <c r="M499" s="61"/>
      <c r="N499" s="61"/>
      <c r="O499" s="61"/>
      <c r="P499" s="61"/>
      <c r="Q499" s="61"/>
      <c r="R499" s="61"/>
      <c r="S499" s="61"/>
      <c r="T499" s="61"/>
      <c r="U499" s="61"/>
      <c r="V499" s="61"/>
      <c r="W499" s="61"/>
      <c r="X499" s="61"/>
      <c r="Y499" s="61"/>
      <c r="Z499" s="61"/>
    </row>
    <row r="500" spans="1:26" ht="18" customHeight="1">
      <c r="A500" s="142"/>
      <c r="B500" s="61"/>
      <c r="C500" s="143"/>
      <c r="D500" s="61"/>
      <c r="E500" s="142"/>
      <c r="F500" s="142"/>
      <c r="G500" s="61"/>
      <c r="H500" s="143"/>
      <c r="I500" s="143"/>
      <c r="J500" s="61"/>
      <c r="K500" s="61"/>
      <c r="L500" s="61"/>
      <c r="M500" s="61"/>
      <c r="N500" s="61"/>
      <c r="O500" s="61"/>
      <c r="P500" s="61"/>
      <c r="Q500" s="61"/>
      <c r="R500" s="61"/>
      <c r="S500" s="61"/>
      <c r="T500" s="61"/>
      <c r="U500" s="61"/>
      <c r="V500" s="61"/>
      <c r="W500" s="61"/>
      <c r="X500" s="61"/>
      <c r="Y500" s="61"/>
      <c r="Z500" s="61"/>
    </row>
    <row r="501" spans="1:26" ht="18" customHeight="1">
      <c r="A501" s="142"/>
      <c r="B501" s="61"/>
      <c r="C501" s="143"/>
      <c r="D501" s="61"/>
      <c r="E501" s="142"/>
      <c r="F501" s="142"/>
      <c r="G501" s="61"/>
      <c r="H501" s="143"/>
      <c r="I501" s="143"/>
      <c r="J501" s="61"/>
      <c r="K501" s="61"/>
      <c r="L501" s="61"/>
      <c r="M501" s="61"/>
      <c r="N501" s="61"/>
      <c r="O501" s="61"/>
      <c r="P501" s="61"/>
      <c r="Q501" s="61"/>
      <c r="R501" s="61"/>
      <c r="S501" s="61"/>
      <c r="T501" s="61"/>
      <c r="U501" s="61"/>
      <c r="V501" s="61"/>
      <c r="W501" s="61"/>
      <c r="X501" s="61"/>
      <c r="Y501" s="61"/>
      <c r="Z501" s="61"/>
    </row>
    <row r="502" spans="1:26" ht="18" customHeight="1">
      <c r="A502" s="142"/>
      <c r="B502" s="61"/>
      <c r="C502" s="143"/>
      <c r="D502" s="61"/>
      <c r="E502" s="142"/>
      <c r="F502" s="142"/>
      <c r="G502" s="61"/>
      <c r="H502" s="143"/>
      <c r="I502" s="143"/>
      <c r="J502" s="61"/>
      <c r="K502" s="61"/>
      <c r="L502" s="61"/>
      <c r="M502" s="61"/>
      <c r="N502" s="61"/>
      <c r="O502" s="61"/>
      <c r="P502" s="61"/>
      <c r="Q502" s="61"/>
      <c r="R502" s="61"/>
      <c r="S502" s="61"/>
      <c r="T502" s="61"/>
      <c r="U502" s="61"/>
      <c r="V502" s="61"/>
      <c r="W502" s="61"/>
      <c r="X502" s="61"/>
      <c r="Y502" s="61"/>
      <c r="Z502" s="61"/>
    </row>
    <row r="503" spans="1:26" ht="18" customHeight="1">
      <c r="A503" s="142"/>
      <c r="B503" s="61"/>
      <c r="C503" s="143"/>
      <c r="D503" s="61"/>
      <c r="E503" s="142"/>
      <c r="F503" s="142"/>
      <c r="G503" s="61"/>
      <c r="H503" s="143"/>
      <c r="I503" s="143"/>
      <c r="J503" s="61"/>
      <c r="K503" s="61"/>
      <c r="L503" s="61"/>
      <c r="M503" s="61"/>
      <c r="N503" s="61"/>
      <c r="O503" s="61"/>
      <c r="P503" s="61"/>
      <c r="Q503" s="61"/>
      <c r="R503" s="61"/>
      <c r="S503" s="61"/>
      <c r="T503" s="61"/>
      <c r="U503" s="61"/>
      <c r="V503" s="61"/>
      <c r="W503" s="61"/>
      <c r="X503" s="61"/>
      <c r="Y503" s="61"/>
      <c r="Z503" s="61"/>
    </row>
    <row r="504" spans="1:26" ht="18" customHeight="1">
      <c r="A504" s="142"/>
      <c r="B504" s="61"/>
      <c r="C504" s="143"/>
      <c r="D504" s="61"/>
      <c r="E504" s="142"/>
      <c r="F504" s="142"/>
      <c r="G504" s="61"/>
      <c r="H504" s="143"/>
      <c r="I504" s="143"/>
      <c r="J504" s="61"/>
      <c r="K504" s="61"/>
      <c r="L504" s="61"/>
      <c r="M504" s="61"/>
      <c r="N504" s="61"/>
      <c r="O504" s="61"/>
      <c r="P504" s="61"/>
      <c r="Q504" s="61"/>
      <c r="R504" s="61"/>
      <c r="S504" s="61"/>
      <c r="T504" s="61"/>
      <c r="U504" s="61"/>
      <c r="V504" s="61"/>
      <c r="W504" s="61"/>
      <c r="X504" s="61"/>
      <c r="Y504" s="61"/>
      <c r="Z504" s="61"/>
    </row>
    <row r="505" spans="1:26" ht="18" customHeight="1">
      <c r="A505" s="142"/>
      <c r="B505" s="61"/>
      <c r="C505" s="143"/>
      <c r="D505" s="61"/>
      <c r="E505" s="142"/>
      <c r="F505" s="142"/>
      <c r="G505" s="61"/>
      <c r="H505" s="143"/>
      <c r="I505" s="143"/>
      <c r="J505" s="61"/>
      <c r="K505" s="61"/>
      <c r="L505" s="61"/>
      <c r="M505" s="61"/>
      <c r="N505" s="61"/>
      <c r="O505" s="61"/>
      <c r="P505" s="61"/>
      <c r="Q505" s="61"/>
      <c r="R505" s="61"/>
      <c r="S505" s="61"/>
      <c r="T505" s="61"/>
      <c r="U505" s="61"/>
      <c r="V505" s="61"/>
      <c r="W505" s="61"/>
      <c r="X505" s="61"/>
      <c r="Y505" s="61"/>
      <c r="Z505" s="61"/>
    </row>
    <row r="506" spans="1:26" ht="18" customHeight="1">
      <c r="A506" s="142"/>
      <c r="B506" s="61"/>
      <c r="C506" s="143"/>
      <c r="D506" s="61"/>
      <c r="E506" s="142"/>
      <c r="F506" s="142"/>
      <c r="G506" s="61"/>
      <c r="H506" s="143"/>
      <c r="I506" s="143"/>
      <c r="J506" s="61"/>
      <c r="K506" s="61"/>
      <c r="L506" s="61"/>
      <c r="M506" s="61"/>
      <c r="N506" s="61"/>
      <c r="O506" s="61"/>
      <c r="P506" s="61"/>
      <c r="Q506" s="61"/>
      <c r="R506" s="61"/>
      <c r="S506" s="61"/>
      <c r="T506" s="61"/>
      <c r="U506" s="61"/>
      <c r="V506" s="61"/>
      <c r="W506" s="61"/>
      <c r="X506" s="61"/>
      <c r="Y506" s="61"/>
      <c r="Z506" s="61"/>
    </row>
    <row r="507" spans="1:26" ht="18" customHeight="1">
      <c r="A507" s="142"/>
      <c r="B507" s="61"/>
      <c r="C507" s="143"/>
      <c r="D507" s="61"/>
      <c r="E507" s="142"/>
      <c r="F507" s="142"/>
      <c r="G507" s="61"/>
      <c r="H507" s="143"/>
      <c r="I507" s="143"/>
      <c r="J507" s="61"/>
      <c r="K507" s="61"/>
      <c r="L507" s="61"/>
      <c r="M507" s="61"/>
      <c r="N507" s="61"/>
      <c r="O507" s="61"/>
      <c r="P507" s="61"/>
      <c r="Q507" s="61"/>
      <c r="R507" s="61"/>
      <c r="S507" s="61"/>
      <c r="T507" s="61"/>
      <c r="U507" s="61"/>
      <c r="V507" s="61"/>
      <c r="W507" s="61"/>
      <c r="X507" s="61"/>
      <c r="Y507" s="61"/>
      <c r="Z507" s="61"/>
    </row>
    <row r="508" spans="1:26" ht="18" customHeight="1">
      <c r="A508" s="142"/>
      <c r="B508" s="61"/>
      <c r="C508" s="143"/>
      <c r="D508" s="61"/>
      <c r="E508" s="142"/>
      <c r="F508" s="142"/>
      <c r="G508" s="61"/>
      <c r="H508" s="143"/>
      <c r="I508" s="143"/>
      <c r="J508" s="61"/>
      <c r="K508" s="61"/>
      <c r="L508" s="61"/>
      <c r="M508" s="61"/>
      <c r="N508" s="61"/>
      <c r="O508" s="61"/>
      <c r="P508" s="61"/>
      <c r="Q508" s="61"/>
      <c r="R508" s="61"/>
      <c r="S508" s="61"/>
      <c r="T508" s="61"/>
      <c r="U508" s="61"/>
      <c r="V508" s="61"/>
      <c r="W508" s="61"/>
      <c r="X508" s="61"/>
      <c r="Y508" s="61"/>
      <c r="Z508" s="61"/>
    </row>
    <row r="509" spans="1:26" ht="18" customHeight="1">
      <c r="A509" s="142"/>
      <c r="B509" s="61"/>
      <c r="C509" s="143"/>
      <c r="D509" s="61"/>
      <c r="E509" s="142"/>
      <c r="F509" s="142"/>
      <c r="G509" s="61"/>
      <c r="H509" s="143"/>
      <c r="I509" s="143"/>
      <c r="J509" s="61"/>
      <c r="K509" s="61"/>
      <c r="L509" s="61"/>
      <c r="M509" s="61"/>
      <c r="N509" s="61"/>
      <c r="O509" s="61"/>
      <c r="P509" s="61"/>
      <c r="Q509" s="61"/>
      <c r="R509" s="61"/>
      <c r="S509" s="61"/>
      <c r="T509" s="61"/>
      <c r="U509" s="61"/>
      <c r="V509" s="61"/>
      <c r="W509" s="61"/>
      <c r="X509" s="61"/>
      <c r="Y509" s="61"/>
      <c r="Z509" s="61"/>
    </row>
    <row r="510" spans="1:26" ht="18" customHeight="1">
      <c r="A510" s="142"/>
      <c r="B510" s="61"/>
      <c r="C510" s="143"/>
      <c r="D510" s="61"/>
      <c r="E510" s="142"/>
      <c r="F510" s="142"/>
      <c r="G510" s="61"/>
      <c r="H510" s="143"/>
      <c r="I510" s="143"/>
      <c r="J510" s="61"/>
      <c r="K510" s="61"/>
      <c r="L510" s="61"/>
      <c r="M510" s="61"/>
      <c r="N510" s="61"/>
      <c r="O510" s="61"/>
      <c r="P510" s="61"/>
      <c r="Q510" s="61"/>
      <c r="R510" s="61"/>
      <c r="S510" s="61"/>
      <c r="T510" s="61"/>
      <c r="U510" s="61"/>
      <c r="V510" s="61"/>
      <c r="W510" s="61"/>
      <c r="X510" s="61"/>
      <c r="Y510" s="61"/>
      <c r="Z510" s="61"/>
    </row>
    <row r="511" spans="1:26" ht="18" customHeight="1">
      <c r="A511" s="142"/>
      <c r="B511" s="61"/>
      <c r="C511" s="143"/>
      <c r="D511" s="61"/>
      <c r="E511" s="142"/>
      <c r="F511" s="142"/>
      <c r="G511" s="61"/>
      <c r="H511" s="143"/>
      <c r="I511" s="143"/>
      <c r="J511" s="61"/>
      <c r="K511" s="61"/>
      <c r="L511" s="61"/>
      <c r="M511" s="61"/>
      <c r="N511" s="61"/>
      <c r="O511" s="61"/>
      <c r="P511" s="61"/>
      <c r="Q511" s="61"/>
      <c r="R511" s="61"/>
      <c r="S511" s="61"/>
      <c r="T511" s="61"/>
      <c r="U511" s="61"/>
      <c r="V511" s="61"/>
      <c r="W511" s="61"/>
      <c r="X511" s="61"/>
      <c r="Y511" s="61"/>
      <c r="Z511" s="61"/>
    </row>
    <row r="512" spans="1:26" ht="18" customHeight="1">
      <c r="A512" s="142"/>
      <c r="B512" s="61"/>
      <c r="C512" s="143"/>
      <c r="D512" s="61"/>
      <c r="E512" s="142"/>
      <c r="F512" s="142"/>
      <c r="G512" s="61"/>
      <c r="H512" s="143"/>
      <c r="I512" s="143"/>
      <c r="J512" s="61"/>
      <c r="K512" s="61"/>
      <c r="L512" s="61"/>
      <c r="M512" s="61"/>
      <c r="N512" s="61"/>
      <c r="O512" s="61"/>
      <c r="P512" s="61"/>
      <c r="Q512" s="61"/>
      <c r="R512" s="61"/>
      <c r="S512" s="61"/>
      <c r="T512" s="61"/>
      <c r="U512" s="61"/>
      <c r="V512" s="61"/>
      <c r="W512" s="61"/>
      <c r="X512" s="61"/>
      <c r="Y512" s="61"/>
      <c r="Z512" s="61"/>
    </row>
    <row r="513" spans="1:26" ht="18" customHeight="1">
      <c r="A513" s="142"/>
      <c r="B513" s="61"/>
      <c r="C513" s="143"/>
      <c r="D513" s="61"/>
      <c r="E513" s="142"/>
      <c r="F513" s="142"/>
      <c r="G513" s="61"/>
      <c r="H513" s="143"/>
      <c r="I513" s="143"/>
      <c r="J513" s="61"/>
      <c r="K513" s="61"/>
      <c r="L513" s="61"/>
      <c r="M513" s="61"/>
      <c r="N513" s="61"/>
      <c r="O513" s="61"/>
      <c r="P513" s="61"/>
      <c r="Q513" s="61"/>
      <c r="R513" s="61"/>
      <c r="S513" s="61"/>
      <c r="T513" s="61"/>
      <c r="U513" s="61"/>
      <c r="V513" s="61"/>
      <c r="W513" s="61"/>
      <c r="X513" s="61"/>
      <c r="Y513" s="61"/>
      <c r="Z513" s="61"/>
    </row>
    <row r="514" spans="1:26" ht="18" customHeight="1">
      <c r="A514" s="142"/>
      <c r="B514" s="61"/>
      <c r="C514" s="143"/>
      <c r="D514" s="61"/>
      <c r="E514" s="142"/>
      <c r="F514" s="142"/>
      <c r="G514" s="61"/>
      <c r="H514" s="143"/>
      <c r="I514" s="143"/>
      <c r="J514" s="61"/>
      <c r="K514" s="61"/>
      <c r="L514" s="61"/>
      <c r="M514" s="61"/>
      <c r="N514" s="61"/>
      <c r="O514" s="61"/>
      <c r="P514" s="61"/>
      <c r="Q514" s="61"/>
      <c r="R514" s="61"/>
      <c r="S514" s="61"/>
      <c r="T514" s="61"/>
      <c r="U514" s="61"/>
      <c r="V514" s="61"/>
      <c r="W514" s="61"/>
      <c r="X514" s="61"/>
      <c r="Y514" s="61"/>
      <c r="Z514" s="61"/>
    </row>
    <row r="515" spans="1:26" ht="18" customHeight="1">
      <c r="A515" s="142"/>
      <c r="B515" s="61"/>
      <c r="C515" s="143"/>
      <c r="D515" s="61"/>
      <c r="E515" s="142"/>
      <c r="F515" s="142"/>
      <c r="G515" s="61"/>
      <c r="H515" s="143"/>
      <c r="I515" s="143"/>
      <c r="J515" s="61"/>
      <c r="K515" s="61"/>
      <c r="L515" s="61"/>
      <c r="M515" s="61"/>
      <c r="N515" s="61"/>
      <c r="O515" s="61"/>
      <c r="P515" s="61"/>
      <c r="Q515" s="61"/>
      <c r="R515" s="61"/>
      <c r="S515" s="61"/>
      <c r="T515" s="61"/>
      <c r="U515" s="61"/>
      <c r="V515" s="61"/>
      <c r="W515" s="61"/>
      <c r="X515" s="61"/>
      <c r="Y515" s="61"/>
      <c r="Z515" s="61"/>
    </row>
    <row r="516" spans="1:26" ht="18" customHeight="1">
      <c r="A516" s="142"/>
      <c r="B516" s="61"/>
      <c r="C516" s="143"/>
      <c r="D516" s="61"/>
      <c r="E516" s="142"/>
      <c r="F516" s="142"/>
      <c r="G516" s="61"/>
      <c r="H516" s="143"/>
      <c r="I516" s="143"/>
      <c r="J516" s="61"/>
      <c r="K516" s="61"/>
      <c r="L516" s="61"/>
      <c r="M516" s="61"/>
      <c r="N516" s="61"/>
      <c r="O516" s="61"/>
      <c r="P516" s="61"/>
      <c r="Q516" s="61"/>
      <c r="R516" s="61"/>
      <c r="S516" s="61"/>
      <c r="T516" s="61"/>
      <c r="U516" s="61"/>
      <c r="V516" s="61"/>
      <c r="W516" s="61"/>
      <c r="X516" s="61"/>
      <c r="Y516" s="61"/>
      <c r="Z516" s="61"/>
    </row>
    <row r="517" spans="1:26" ht="18" customHeight="1">
      <c r="A517" s="142"/>
      <c r="B517" s="61"/>
      <c r="C517" s="143"/>
      <c r="D517" s="61"/>
      <c r="E517" s="142"/>
      <c r="F517" s="142"/>
      <c r="G517" s="61"/>
      <c r="H517" s="143"/>
      <c r="I517" s="143"/>
      <c r="J517" s="61"/>
      <c r="K517" s="61"/>
      <c r="L517" s="61"/>
      <c r="M517" s="61"/>
      <c r="N517" s="61"/>
      <c r="O517" s="61"/>
      <c r="P517" s="61"/>
      <c r="Q517" s="61"/>
      <c r="R517" s="61"/>
      <c r="S517" s="61"/>
      <c r="T517" s="61"/>
      <c r="U517" s="61"/>
      <c r="V517" s="61"/>
      <c r="W517" s="61"/>
      <c r="X517" s="61"/>
      <c r="Y517" s="61"/>
      <c r="Z517" s="61"/>
    </row>
    <row r="518" spans="1:26" ht="18" customHeight="1">
      <c r="A518" s="142"/>
      <c r="B518" s="61"/>
      <c r="C518" s="143"/>
      <c r="D518" s="61"/>
      <c r="E518" s="142"/>
      <c r="F518" s="142"/>
      <c r="G518" s="61"/>
      <c r="H518" s="143"/>
      <c r="I518" s="143"/>
      <c r="J518" s="61"/>
      <c r="K518" s="61"/>
      <c r="L518" s="61"/>
      <c r="M518" s="61"/>
      <c r="N518" s="61"/>
      <c r="O518" s="61"/>
      <c r="P518" s="61"/>
      <c r="Q518" s="61"/>
      <c r="R518" s="61"/>
      <c r="S518" s="61"/>
      <c r="T518" s="61"/>
      <c r="U518" s="61"/>
      <c r="V518" s="61"/>
      <c r="W518" s="61"/>
      <c r="X518" s="61"/>
      <c r="Y518" s="61"/>
      <c r="Z518" s="61"/>
    </row>
    <row r="519" spans="1:26" ht="18" customHeight="1">
      <c r="A519" s="142"/>
      <c r="B519" s="61"/>
      <c r="C519" s="143"/>
      <c r="D519" s="61"/>
      <c r="E519" s="142"/>
      <c r="F519" s="142"/>
      <c r="G519" s="61"/>
      <c r="H519" s="143"/>
      <c r="I519" s="143"/>
      <c r="J519" s="61"/>
      <c r="K519" s="61"/>
      <c r="L519" s="61"/>
      <c r="M519" s="61"/>
      <c r="N519" s="61"/>
      <c r="O519" s="61"/>
      <c r="P519" s="61"/>
      <c r="Q519" s="61"/>
      <c r="R519" s="61"/>
      <c r="S519" s="61"/>
      <c r="T519" s="61"/>
      <c r="U519" s="61"/>
      <c r="V519" s="61"/>
      <c r="W519" s="61"/>
      <c r="X519" s="61"/>
      <c r="Y519" s="61"/>
      <c r="Z519" s="61"/>
    </row>
    <row r="520" spans="1:26" ht="18" customHeight="1">
      <c r="A520" s="142"/>
      <c r="B520" s="61"/>
      <c r="C520" s="143"/>
      <c r="D520" s="61"/>
      <c r="E520" s="142"/>
      <c r="F520" s="142"/>
      <c r="G520" s="61"/>
      <c r="H520" s="143"/>
      <c r="I520" s="143"/>
      <c r="J520" s="61"/>
      <c r="K520" s="61"/>
      <c r="L520" s="61"/>
      <c r="M520" s="61"/>
      <c r="N520" s="61"/>
      <c r="O520" s="61"/>
      <c r="P520" s="61"/>
      <c r="Q520" s="61"/>
      <c r="R520" s="61"/>
      <c r="S520" s="61"/>
      <c r="T520" s="61"/>
      <c r="U520" s="61"/>
      <c r="V520" s="61"/>
      <c r="W520" s="61"/>
      <c r="X520" s="61"/>
      <c r="Y520" s="61"/>
      <c r="Z520" s="61"/>
    </row>
    <row r="521" spans="1:26" ht="18" customHeight="1">
      <c r="A521" s="142"/>
      <c r="B521" s="61"/>
      <c r="C521" s="143"/>
      <c r="D521" s="61"/>
      <c r="E521" s="142"/>
      <c r="F521" s="142"/>
      <c r="G521" s="61"/>
      <c r="H521" s="143"/>
      <c r="I521" s="143"/>
      <c r="J521" s="61"/>
      <c r="K521" s="61"/>
      <c r="L521" s="61"/>
      <c r="M521" s="61"/>
      <c r="N521" s="61"/>
      <c r="O521" s="61"/>
      <c r="P521" s="61"/>
      <c r="Q521" s="61"/>
      <c r="R521" s="61"/>
      <c r="S521" s="61"/>
      <c r="T521" s="61"/>
      <c r="U521" s="61"/>
      <c r="V521" s="61"/>
      <c r="W521" s="61"/>
      <c r="X521" s="61"/>
      <c r="Y521" s="61"/>
      <c r="Z521" s="61"/>
    </row>
    <row r="522" spans="1:26" ht="18" customHeight="1">
      <c r="A522" s="142"/>
      <c r="B522" s="61"/>
      <c r="C522" s="143"/>
      <c r="D522" s="61"/>
      <c r="E522" s="142"/>
      <c r="F522" s="142"/>
      <c r="G522" s="61"/>
      <c r="H522" s="143"/>
      <c r="I522" s="143"/>
      <c r="J522" s="61"/>
      <c r="K522" s="61"/>
      <c r="L522" s="61"/>
      <c r="M522" s="61"/>
      <c r="N522" s="61"/>
      <c r="O522" s="61"/>
      <c r="P522" s="61"/>
      <c r="Q522" s="61"/>
      <c r="R522" s="61"/>
      <c r="S522" s="61"/>
      <c r="T522" s="61"/>
      <c r="U522" s="61"/>
      <c r="V522" s="61"/>
      <c r="W522" s="61"/>
      <c r="X522" s="61"/>
      <c r="Y522" s="61"/>
      <c r="Z522" s="61"/>
    </row>
    <row r="523" spans="1:26" ht="18" customHeight="1">
      <c r="A523" s="142"/>
      <c r="B523" s="61"/>
      <c r="C523" s="143"/>
      <c r="D523" s="61"/>
      <c r="E523" s="142"/>
      <c r="F523" s="142"/>
      <c r="G523" s="61"/>
      <c r="H523" s="143"/>
      <c r="I523" s="143"/>
      <c r="J523" s="61"/>
      <c r="K523" s="61"/>
      <c r="L523" s="61"/>
      <c r="M523" s="61"/>
      <c r="N523" s="61"/>
      <c r="O523" s="61"/>
      <c r="P523" s="61"/>
      <c r="Q523" s="61"/>
      <c r="R523" s="61"/>
      <c r="S523" s="61"/>
      <c r="T523" s="61"/>
      <c r="U523" s="61"/>
      <c r="V523" s="61"/>
      <c r="W523" s="61"/>
      <c r="X523" s="61"/>
      <c r="Y523" s="61"/>
      <c r="Z523" s="61"/>
    </row>
    <row r="524" spans="1:26" ht="18" customHeight="1">
      <c r="A524" s="142"/>
      <c r="B524" s="61"/>
      <c r="C524" s="143"/>
      <c r="D524" s="61"/>
      <c r="E524" s="142"/>
      <c r="F524" s="142"/>
      <c r="G524" s="61"/>
      <c r="H524" s="143"/>
      <c r="I524" s="143"/>
      <c r="J524" s="61"/>
      <c r="K524" s="61"/>
      <c r="L524" s="61"/>
      <c r="M524" s="61"/>
      <c r="N524" s="61"/>
      <c r="O524" s="61"/>
      <c r="P524" s="61"/>
      <c r="Q524" s="61"/>
      <c r="R524" s="61"/>
      <c r="S524" s="61"/>
      <c r="T524" s="61"/>
      <c r="U524" s="61"/>
      <c r="V524" s="61"/>
      <c r="W524" s="61"/>
      <c r="X524" s="61"/>
      <c r="Y524" s="61"/>
      <c r="Z524" s="61"/>
    </row>
    <row r="525" spans="1:26" ht="18" customHeight="1">
      <c r="A525" s="142"/>
      <c r="B525" s="61"/>
      <c r="C525" s="143"/>
      <c r="D525" s="61"/>
      <c r="E525" s="142"/>
      <c r="F525" s="142"/>
      <c r="G525" s="61"/>
      <c r="H525" s="143"/>
      <c r="I525" s="143"/>
      <c r="J525" s="61"/>
      <c r="K525" s="61"/>
      <c r="L525" s="61"/>
      <c r="M525" s="61"/>
      <c r="N525" s="61"/>
      <c r="O525" s="61"/>
      <c r="P525" s="61"/>
      <c r="Q525" s="61"/>
      <c r="R525" s="61"/>
      <c r="S525" s="61"/>
      <c r="T525" s="61"/>
      <c r="U525" s="61"/>
      <c r="V525" s="61"/>
      <c r="W525" s="61"/>
      <c r="X525" s="61"/>
      <c r="Y525" s="61"/>
      <c r="Z525" s="61"/>
    </row>
    <row r="526" spans="1:26" ht="18" customHeight="1">
      <c r="A526" s="142"/>
      <c r="B526" s="61"/>
      <c r="C526" s="143"/>
      <c r="D526" s="61"/>
      <c r="E526" s="142"/>
      <c r="F526" s="142"/>
      <c r="G526" s="61"/>
      <c r="H526" s="143"/>
      <c r="I526" s="143"/>
      <c r="J526" s="61"/>
      <c r="K526" s="61"/>
      <c r="L526" s="61"/>
      <c r="M526" s="61"/>
      <c r="N526" s="61"/>
      <c r="O526" s="61"/>
      <c r="P526" s="61"/>
      <c r="Q526" s="61"/>
      <c r="R526" s="61"/>
      <c r="S526" s="61"/>
      <c r="T526" s="61"/>
      <c r="U526" s="61"/>
      <c r="V526" s="61"/>
      <c r="W526" s="61"/>
      <c r="X526" s="61"/>
      <c r="Y526" s="61"/>
      <c r="Z526" s="61"/>
    </row>
    <row r="527" spans="1:26" ht="18" customHeight="1">
      <c r="A527" s="142"/>
      <c r="B527" s="61"/>
      <c r="C527" s="143"/>
      <c r="D527" s="61"/>
      <c r="E527" s="142"/>
      <c r="F527" s="142"/>
      <c r="G527" s="61"/>
      <c r="H527" s="143"/>
      <c r="I527" s="143"/>
      <c r="J527" s="61"/>
      <c r="K527" s="61"/>
      <c r="L527" s="61"/>
      <c r="M527" s="61"/>
      <c r="N527" s="61"/>
      <c r="O527" s="61"/>
      <c r="P527" s="61"/>
      <c r="Q527" s="61"/>
      <c r="R527" s="61"/>
      <c r="S527" s="61"/>
      <c r="T527" s="61"/>
      <c r="U527" s="61"/>
      <c r="V527" s="61"/>
      <c r="W527" s="61"/>
      <c r="X527" s="61"/>
      <c r="Y527" s="61"/>
      <c r="Z527" s="61"/>
    </row>
    <row r="528" spans="1:26" ht="18" customHeight="1">
      <c r="A528" s="142"/>
      <c r="B528" s="61"/>
      <c r="C528" s="143"/>
      <c r="D528" s="61"/>
      <c r="E528" s="142"/>
      <c r="F528" s="142"/>
      <c r="G528" s="61"/>
      <c r="H528" s="143"/>
      <c r="I528" s="143"/>
      <c r="J528" s="61"/>
      <c r="K528" s="61"/>
      <c r="L528" s="61"/>
      <c r="M528" s="61"/>
      <c r="N528" s="61"/>
      <c r="O528" s="61"/>
      <c r="P528" s="61"/>
      <c r="Q528" s="61"/>
      <c r="R528" s="61"/>
      <c r="S528" s="61"/>
      <c r="T528" s="61"/>
      <c r="U528" s="61"/>
      <c r="V528" s="61"/>
      <c r="W528" s="61"/>
      <c r="X528" s="61"/>
      <c r="Y528" s="61"/>
      <c r="Z528" s="61"/>
    </row>
    <row r="529" spans="1:26" ht="18" customHeight="1">
      <c r="A529" s="142"/>
      <c r="B529" s="61"/>
      <c r="C529" s="143"/>
      <c r="D529" s="61"/>
      <c r="E529" s="142"/>
      <c r="F529" s="142"/>
      <c r="G529" s="61"/>
      <c r="H529" s="143"/>
      <c r="I529" s="143"/>
      <c r="J529" s="61"/>
      <c r="K529" s="61"/>
      <c r="L529" s="61"/>
      <c r="M529" s="61"/>
      <c r="N529" s="61"/>
      <c r="O529" s="61"/>
      <c r="P529" s="61"/>
      <c r="Q529" s="61"/>
      <c r="R529" s="61"/>
      <c r="S529" s="61"/>
      <c r="T529" s="61"/>
      <c r="U529" s="61"/>
      <c r="V529" s="61"/>
      <c r="W529" s="61"/>
      <c r="X529" s="61"/>
      <c r="Y529" s="61"/>
      <c r="Z529" s="61"/>
    </row>
    <row r="530" spans="1:26" ht="18" customHeight="1">
      <c r="A530" s="142"/>
      <c r="B530" s="61"/>
      <c r="C530" s="143"/>
      <c r="D530" s="61"/>
      <c r="E530" s="142"/>
      <c r="F530" s="142"/>
      <c r="G530" s="61"/>
      <c r="H530" s="143"/>
      <c r="I530" s="143"/>
      <c r="J530" s="61"/>
      <c r="K530" s="61"/>
      <c r="L530" s="61"/>
      <c r="M530" s="61"/>
      <c r="N530" s="61"/>
      <c r="O530" s="61"/>
      <c r="P530" s="61"/>
      <c r="Q530" s="61"/>
      <c r="R530" s="61"/>
      <c r="S530" s="61"/>
      <c r="T530" s="61"/>
      <c r="U530" s="61"/>
      <c r="V530" s="61"/>
      <c r="W530" s="61"/>
      <c r="X530" s="61"/>
      <c r="Y530" s="61"/>
      <c r="Z530" s="61"/>
    </row>
    <row r="531" spans="1:26" ht="18" customHeight="1">
      <c r="A531" s="142"/>
      <c r="B531" s="61"/>
      <c r="C531" s="143"/>
      <c r="D531" s="61"/>
      <c r="E531" s="142"/>
      <c r="F531" s="142"/>
      <c r="G531" s="61"/>
      <c r="H531" s="143"/>
      <c r="I531" s="143"/>
      <c r="J531" s="61"/>
      <c r="K531" s="61"/>
      <c r="L531" s="61"/>
      <c r="M531" s="61"/>
      <c r="N531" s="61"/>
      <c r="O531" s="61"/>
      <c r="P531" s="61"/>
      <c r="Q531" s="61"/>
      <c r="R531" s="61"/>
      <c r="S531" s="61"/>
      <c r="T531" s="61"/>
      <c r="U531" s="61"/>
      <c r="V531" s="61"/>
      <c r="W531" s="61"/>
      <c r="X531" s="61"/>
      <c r="Y531" s="61"/>
      <c r="Z531" s="61"/>
    </row>
    <row r="532" spans="1:26" ht="18" customHeight="1">
      <c r="A532" s="142"/>
      <c r="B532" s="61"/>
      <c r="C532" s="143"/>
      <c r="D532" s="61"/>
      <c r="E532" s="142"/>
      <c r="F532" s="142"/>
      <c r="G532" s="61"/>
      <c r="H532" s="143"/>
      <c r="I532" s="143"/>
      <c r="J532" s="61"/>
      <c r="K532" s="61"/>
      <c r="L532" s="61"/>
      <c r="M532" s="61"/>
      <c r="N532" s="61"/>
      <c r="O532" s="61"/>
      <c r="P532" s="61"/>
      <c r="Q532" s="61"/>
      <c r="R532" s="61"/>
      <c r="S532" s="61"/>
      <c r="T532" s="61"/>
      <c r="U532" s="61"/>
      <c r="V532" s="61"/>
      <c r="W532" s="61"/>
      <c r="X532" s="61"/>
      <c r="Y532" s="61"/>
      <c r="Z532" s="61"/>
    </row>
    <row r="533" spans="1:26" ht="18" customHeight="1">
      <c r="A533" s="142"/>
      <c r="B533" s="61"/>
      <c r="C533" s="143"/>
      <c r="D533" s="61"/>
      <c r="E533" s="142"/>
      <c r="F533" s="142"/>
      <c r="G533" s="61"/>
      <c r="H533" s="143"/>
      <c r="I533" s="143"/>
      <c r="J533" s="61"/>
      <c r="K533" s="61"/>
      <c r="L533" s="61"/>
      <c r="M533" s="61"/>
      <c r="N533" s="61"/>
      <c r="O533" s="61"/>
      <c r="P533" s="61"/>
      <c r="Q533" s="61"/>
      <c r="R533" s="61"/>
      <c r="S533" s="61"/>
      <c r="T533" s="61"/>
      <c r="U533" s="61"/>
      <c r="V533" s="61"/>
      <c r="W533" s="61"/>
      <c r="X533" s="61"/>
      <c r="Y533" s="61"/>
      <c r="Z533" s="61"/>
    </row>
    <row r="534" spans="1:26" ht="18" customHeight="1">
      <c r="A534" s="142"/>
      <c r="B534" s="61"/>
      <c r="C534" s="143"/>
      <c r="D534" s="61"/>
      <c r="E534" s="142"/>
      <c r="F534" s="142"/>
      <c r="G534" s="61"/>
      <c r="H534" s="143"/>
      <c r="I534" s="143"/>
      <c r="J534" s="61"/>
      <c r="K534" s="61"/>
      <c r="L534" s="61"/>
      <c r="M534" s="61"/>
      <c r="N534" s="61"/>
      <c r="O534" s="61"/>
      <c r="P534" s="61"/>
      <c r="Q534" s="61"/>
      <c r="R534" s="61"/>
      <c r="S534" s="61"/>
      <c r="T534" s="61"/>
      <c r="U534" s="61"/>
      <c r="V534" s="61"/>
      <c r="W534" s="61"/>
      <c r="X534" s="61"/>
      <c r="Y534" s="61"/>
      <c r="Z534" s="61"/>
    </row>
    <row r="535" spans="1:26" ht="18" customHeight="1">
      <c r="A535" s="142"/>
      <c r="B535" s="61"/>
      <c r="C535" s="143"/>
      <c r="D535" s="61"/>
      <c r="E535" s="142"/>
      <c r="F535" s="142"/>
      <c r="G535" s="61"/>
      <c r="H535" s="143"/>
      <c r="I535" s="143"/>
      <c r="J535" s="61"/>
      <c r="K535" s="61"/>
      <c r="L535" s="61"/>
      <c r="M535" s="61"/>
      <c r="N535" s="61"/>
      <c r="O535" s="61"/>
      <c r="P535" s="61"/>
      <c r="Q535" s="61"/>
      <c r="R535" s="61"/>
      <c r="S535" s="61"/>
      <c r="T535" s="61"/>
      <c r="U535" s="61"/>
      <c r="V535" s="61"/>
      <c r="W535" s="61"/>
      <c r="X535" s="61"/>
      <c r="Y535" s="61"/>
      <c r="Z535" s="61"/>
    </row>
    <row r="536" spans="1:26" ht="18" customHeight="1">
      <c r="A536" s="142"/>
      <c r="B536" s="61"/>
      <c r="C536" s="143"/>
      <c r="D536" s="61"/>
      <c r="E536" s="142"/>
      <c r="F536" s="142"/>
      <c r="G536" s="61"/>
      <c r="H536" s="143"/>
      <c r="I536" s="143"/>
      <c r="J536" s="61"/>
      <c r="K536" s="61"/>
      <c r="L536" s="61"/>
      <c r="M536" s="61"/>
      <c r="N536" s="61"/>
      <c r="O536" s="61"/>
      <c r="P536" s="61"/>
      <c r="Q536" s="61"/>
      <c r="R536" s="61"/>
      <c r="S536" s="61"/>
      <c r="T536" s="61"/>
      <c r="U536" s="61"/>
      <c r="V536" s="61"/>
      <c r="W536" s="61"/>
      <c r="X536" s="61"/>
      <c r="Y536" s="61"/>
      <c r="Z536" s="61"/>
    </row>
    <row r="537" spans="1:26" ht="18" customHeight="1">
      <c r="A537" s="142"/>
      <c r="B537" s="61"/>
      <c r="C537" s="143"/>
      <c r="D537" s="61"/>
      <c r="E537" s="142"/>
      <c r="F537" s="142"/>
      <c r="G537" s="61"/>
      <c r="H537" s="143"/>
      <c r="I537" s="143"/>
      <c r="J537" s="61"/>
      <c r="K537" s="61"/>
      <c r="L537" s="61"/>
      <c r="M537" s="61"/>
      <c r="N537" s="61"/>
      <c r="O537" s="61"/>
      <c r="P537" s="61"/>
      <c r="Q537" s="61"/>
      <c r="R537" s="61"/>
      <c r="S537" s="61"/>
      <c r="T537" s="61"/>
      <c r="U537" s="61"/>
      <c r="V537" s="61"/>
      <c r="W537" s="61"/>
      <c r="X537" s="61"/>
      <c r="Y537" s="61"/>
      <c r="Z537" s="61"/>
    </row>
    <row r="538" spans="1:26" ht="18" customHeight="1">
      <c r="A538" s="142"/>
      <c r="B538" s="61"/>
      <c r="C538" s="143"/>
      <c r="D538" s="61"/>
      <c r="E538" s="142"/>
      <c r="F538" s="142"/>
      <c r="G538" s="61"/>
      <c r="H538" s="143"/>
      <c r="I538" s="143"/>
      <c r="J538" s="61"/>
      <c r="K538" s="61"/>
      <c r="L538" s="61"/>
      <c r="M538" s="61"/>
      <c r="N538" s="61"/>
      <c r="O538" s="61"/>
      <c r="P538" s="61"/>
      <c r="Q538" s="61"/>
      <c r="R538" s="61"/>
      <c r="S538" s="61"/>
      <c r="T538" s="61"/>
      <c r="U538" s="61"/>
      <c r="V538" s="61"/>
      <c r="W538" s="61"/>
      <c r="X538" s="61"/>
      <c r="Y538" s="61"/>
      <c r="Z538" s="61"/>
    </row>
    <row r="539" spans="1:26" ht="18" customHeight="1">
      <c r="A539" s="142"/>
      <c r="B539" s="61"/>
      <c r="C539" s="143"/>
      <c r="D539" s="61"/>
      <c r="E539" s="142"/>
      <c r="F539" s="142"/>
      <c r="G539" s="61"/>
      <c r="H539" s="143"/>
      <c r="I539" s="143"/>
      <c r="J539" s="61"/>
      <c r="K539" s="61"/>
      <c r="L539" s="61"/>
      <c r="M539" s="61"/>
      <c r="N539" s="61"/>
      <c r="O539" s="61"/>
      <c r="P539" s="61"/>
      <c r="Q539" s="61"/>
      <c r="R539" s="61"/>
      <c r="S539" s="61"/>
      <c r="T539" s="61"/>
      <c r="U539" s="61"/>
      <c r="V539" s="61"/>
      <c r="W539" s="61"/>
      <c r="X539" s="61"/>
      <c r="Y539" s="61"/>
      <c r="Z539" s="61"/>
    </row>
    <row r="540" spans="1:26" ht="18" customHeight="1">
      <c r="A540" s="142"/>
      <c r="B540" s="61"/>
      <c r="C540" s="143"/>
      <c r="D540" s="61"/>
      <c r="E540" s="142"/>
      <c r="F540" s="142"/>
      <c r="G540" s="61"/>
      <c r="H540" s="143"/>
      <c r="I540" s="143"/>
      <c r="J540" s="61"/>
      <c r="K540" s="61"/>
      <c r="L540" s="61"/>
      <c r="M540" s="61"/>
      <c r="N540" s="61"/>
      <c r="O540" s="61"/>
      <c r="P540" s="61"/>
      <c r="Q540" s="61"/>
      <c r="R540" s="61"/>
      <c r="S540" s="61"/>
      <c r="T540" s="61"/>
      <c r="U540" s="61"/>
      <c r="V540" s="61"/>
      <c r="W540" s="61"/>
      <c r="X540" s="61"/>
      <c r="Y540" s="61"/>
      <c r="Z540" s="61"/>
    </row>
    <row r="541" spans="1:26" ht="18" customHeight="1">
      <c r="A541" s="142"/>
      <c r="B541" s="61"/>
      <c r="C541" s="143"/>
      <c r="D541" s="61"/>
      <c r="E541" s="142"/>
      <c r="F541" s="142"/>
      <c r="G541" s="61"/>
      <c r="H541" s="143"/>
      <c r="I541" s="143"/>
      <c r="J541" s="61"/>
      <c r="K541" s="61"/>
      <c r="L541" s="61"/>
      <c r="M541" s="61"/>
      <c r="N541" s="61"/>
      <c r="O541" s="61"/>
      <c r="P541" s="61"/>
      <c r="Q541" s="61"/>
      <c r="R541" s="61"/>
      <c r="S541" s="61"/>
      <c r="T541" s="61"/>
      <c r="U541" s="61"/>
      <c r="V541" s="61"/>
      <c r="W541" s="61"/>
      <c r="X541" s="61"/>
      <c r="Y541" s="61"/>
      <c r="Z541" s="61"/>
    </row>
    <row r="542" spans="1:26" ht="18" customHeight="1">
      <c r="A542" s="142"/>
      <c r="B542" s="61"/>
      <c r="C542" s="143"/>
      <c r="D542" s="61"/>
      <c r="E542" s="142"/>
      <c r="F542" s="142"/>
      <c r="G542" s="61"/>
      <c r="H542" s="143"/>
      <c r="I542" s="143"/>
      <c r="J542" s="61"/>
      <c r="K542" s="61"/>
      <c r="L542" s="61"/>
      <c r="M542" s="61"/>
      <c r="N542" s="61"/>
      <c r="O542" s="61"/>
      <c r="P542" s="61"/>
      <c r="Q542" s="61"/>
      <c r="R542" s="61"/>
      <c r="S542" s="61"/>
      <c r="T542" s="61"/>
      <c r="U542" s="61"/>
      <c r="V542" s="61"/>
      <c r="W542" s="61"/>
      <c r="X542" s="61"/>
      <c r="Y542" s="61"/>
      <c r="Z542" s="61"/>
    </row>
    <row r="543" spans="1:26" ht="18" customHeight="1">
      <c r="A543" s="142"/>
      <c r="B543" s="61"/>
      <c r="C543" s="143"/>
      <c r="D543" s="61"/>
      <c r="E543" s="142"/>
      <c r="F543" s="142"/>
      <c r="G543" s="61"/>
      <c r="H543" s="143"/>
      <c r="I543" s="143"/>
      <c r="J543" s="61"/>
      <c r="K543" s="61"/>
      <c r="L543" s="61"/>
      <c r="M543" s="61"/>
      <c r="N543" s="61"/>
      <c r="O543" s="61"/>
      <c r="P543" s="61"/>
      <c r="Q543" s="61"/>
      <c r="R543" s="61"/>
      <c r="S543" s="61"/>
      <c r="T543" s="61"/>
      <c r="U543" s="61"/>
      <c r="V543" s="61"/>
      <c r="W543" s="61"/>
      <c r="X543" s="61"/>
      <c r="Y543" s="61"/>
      <c r="Z543" s="61"/>
    </row>
    <row r="544" spans="1:26" ht="18" customHeight="1">
      <c r="A544" s="142"/>
      <c r="B544" s="61"/>
      <c r="C544" s="143"/>
      <c r="D544" s="61"/>
      <c r="E544" s="142"/>
      <c r="F544" s="142"/>
      <c r="G544" s="61"/>
      <c r="H544" s="143"/>
      <c r="I544" s="143"/>
      <c r="J544" s="61"/>
      <c r="K544" s="61"/>
      <c r="L544" s="61"/>
      <c r="M544" s="61"/>
      <c r="N544" s="61"/>
      <c r="O544" s="61"/>
      <c r="P544" s="61"/>
      <c r="Q544" s="61"/>
      <c r="R544" s="61"/>
      <c r="S544" s="61"/>
      <c r="T544" s="61"/>
      <c r="U544" s="61"/>
      <c r="V544" s="61"/>
      <c r="W544" s="61"/>
      <c r="X544" s="61"/>
      <c r="Y544" s="61"/>
      <c r="Z544" s="61"/>
    </row>
    <row r="545" spans="1:26" ht="18" customHeight="1">
      <c r="A545" s="142"/>
      <c r="B545" s="61"/>
      <c r="C545" s="143"/>
      <c r="D545" s="61"/>
      <c r="E545" s="142"/>
      <c r="F545" s="142"/>
      <c r="G545" s="61"/>
      <c r="H545" s="143"/>
      <c r="I545" s="143"/>
      <c r="J545" s="61"/>
      <c r="K545" s="61"/>
      <c r="L545" s="61"/>
      <c r="M545" s="61"/>
      <c r="N545" s="61"/>
      <c r="O545" s="61"/>
      <c r="P545" s="61"/>
      <c r="Q545" s="61"/>
      <c r="R545" s="61"/>
      <c r="S545" s="61"/>
      <c r="T545" s="61"/>
      <c r="U545" s="61"/>
      <c r="V545" s="61"/>
      <c r="W545" s="61"/>
      <c r="X545" s="61"/>
      <c r="Y545" s="61"/>
      <c r="Z545" s="61"/>
    </row>
    <row r="546" spans="1:26" ht="18" customHeight="1">
      <c r="A546" s="142"/>
      <c r="B546" s="61"/>
      <c r="C546" s="143"/>
      <c r="D546" s="61"/>
      <c r="E546" s="142"/>
      <c r="F546" s="142"/>
      <c r="G546" s="61"/>
      <c r="H546" s="143"/>
      <c r="I546" s="143"/>
      <c r="J546" s="61"/>
      <c r="K546" s="61"/>
      <c r="L546" s="61"/>
      <c r="M546" s="61"/>
      <c r="N546" s="61"/>
      <c r="O546" s="61"/>
      <c r="P546" s="61"/>
      <c r="Q546" s="61"/>
      <c r="R546" s="61"/>
      <c r="S546" s="61"/>
      <c r="T546" s="61"/>
      <c r="U546" s="61"/>
      <c r="V546" s="61"/>
      <c r="W546" s="61"/>
      <c r="X546" s="61"/>
      <c r="Y546" s="61"/>
      <c r="Z546" s="61"/>
    </row>
    <row r="547" spans="1:26" ht="18" customHeight="1">
      <c r="A547" s="142"/>
      <c r="B547" s="61"/>
      <c r="C547" s="143"/>
      <c r="D547" s="61"/>
      <c r="E547" s="142"/>
      <c r="F547" s="142"/>
      <c r="G547" s="61"/>
      <c r="H547" s="143"/>
      <c r="I547" s="143"/>
      <c r="J547" s="61"/>
      <c r="K547" s="61"/>
      <c r="L547" s="61"/>
      <c r="M547" s="61"/>
      <c r="N547" s="61"/>
      <c r="O547" s="61"/>
      <c r="P547" s="61"/>
      <c r="Q547" s="61"/>
      <c r="R547" s="61"/>
      <c r="S547" s="61"/>
      <c r="T547" s="61"/>
      <c r="U547" s="61"/>
      <c r="V547" s="61"/>
      <c r="W547" s="61"/>
      <c r="X547" s="61"/>
      <c r="Y547" s="61"/>
      <c r="Z547" s="61"/>
    </row>
    <row r="548" spans="1:26" ht="18" customHeight="1">
      <c r="A548" s="142"/>
      <c r="B548" s="61"/>
      <c r="C548" s="143"/>
      <c r="D548" s="61"/>
      <c r="E548" s="142"/>
      <c r="F548" s="142"/>
      <c r="G548" s="61"/>
      <c r="H548" s="143"/>
      <c r="I548" s="143"/>
      <c r="J548" s="61"/>
      <c r="K548" s="61"/>
      <c r="L548" s="61"/>
      <c r="M548" s="61"/>
      <c r="N548" s="61"/>
      <c r="O548" s="61"/>
      <c r="P548" s="61"/>
      <c r="Q548" s="61"/>
      <c r="R548" s="61"/>
      <c r="S548" s="61"/>
      <c r="T548" s="61"/>
      <c r="U548" s="61"/>
      <c r="V548" s="61"/>
      <c r="W548" s="61"/>
      <c r="X548" s="61"/>
      <c r="Y548" s="61"/>
      <c r="Z548" s="61"/>
    </row>
    <row r="549" spans="1:26" ht="18" customHeight="1">
      <c r="A549" s="142"/>
      <c r="B549" s="61"/>
      <c r="C549" s="143"/>
      <c r="D549" s="61"/>
      <c r="E549" s="142"/>
      <c r="F549" s="142"/>
      <c r="G549" s="61"/>
      <c r="H549" s="143"/>
      <c r="I549" s="143"/>
      <c r="J549" s="61"/>
      <c r="K549" s="61"/>
      <c r="L549" s="61"/>
      <c r="M549" s="61"/>
      <c r="N549" s="61"/>
      <c r="O549" s="61"/>
      <c r="P549" s="61"/>
      <c r="Q549" s="61"/>
      <c r="R549" s="61"/>
      <c r="S549" s="61"/>
      <c r="T549" s="61"/>
      <c r="U549" s="61"/>
      <c r="V549" s="61"/>
      <c r="W549" s="61"/>
      <c r="X549" s="61"/>
      <c r="Y549" s="61"/>
      <c r="Z549" s="61"/>
    </row>
    <row r="550" spans="1:26" ht="18" customHeight="1">
      <c r="A550" s="142"/>
      <c r="B550" s="61"/>
      <c r="C550" s="143"/>
      <c r="D550" s="61"/>
      <c r="E550" s="142"/>
      <c r="F550" s="142"/>
      <c r="G550" s="61"/>
      <c r="H550" s="143"/>
      <c r="I550" s="143"/>
      <c r="J550" s="61"/>
      <c r="K550" s="61"/>
      <c r="L550" s="61"/>
      <c r="M550" s="61"/>
      <c r="N550" s="61"/>
      <c r="O550" s="61"/>
      <c r="P550" s="61"/>
      <c r="Q550" s="61"/>
      <c r="R550" s="61"/>
      <c r="S550" s="61"/>
      <c r="T550" s="61"/>
      <c r="U550" s="61"/>
      <c r="V550" s="61"/>
      <c r="W550" s="61"/>
      <c r="X550" s="61"/>
      <c r="Y550" s="61"/>
      <c r="Z550" s="61"/>
    </row>
    <row r="551" spans="1:26" ht="18" customHeight="1">
      <c r="A551" s="142"/>
      <c r="B551" s="61"/>
      <c r="C551" s="143"/>
      <c r="D551" s="61"/>
      <c r="E551" s="142"/>
      <c r="F551" s="142"/>
      <c r="G551" s="61"/>
      <c r="H551" s="143"/>
      <c r="I551" s="143"/>
      <c r="J551" s="61"/>
      <c r="K551" s="61"/>
      <c r="L551" s="61"/>
      <c r="M551" s="61"/>
      <c r="N551" s="61"/>
      <c r="O551" s="61"/>
      <c r="P551" s="61"/>
      <c r="Q551" s="61"/>
      <c r="R551" s="61"/>
      <c r="S551" s="61"/>
      <c r="T551" s="61"/>
      <c r="U551" s="61"/>
      <c r="V551" s="61"/>
      <c r="W551" s="61"/>
      <c r="X551" s="61"/>
      <c r="Y551" s="61"/>
      <c r="Z551" s="61"/>
    </row>
    <row r="552" spans="1:26" ht="18" customHeight="1">
      <c r="A552" s="142"/>
      <c r="B552" s="61"/>
      <c r="C552" s="143"/>
      <c r="D552" s="61"/>
      <c r="E552" s="142"/>
      <c r="F552" s="142"/>
      <c r="G552" s="61"/>
      <c r="H552" s="143"/>
      <c r="I552" s="143"/>
      <c r="J552" s="61"/>
      <c r="K552" s="61"/>
      <c r="L552" s="61"/>
      <c r="M552" s="61"/>
      <c r="N552" s="61"/>
      <c r="O552" s="61"/>
      <c r="P552" s="61"/>
      <c r="Q552" s="61"/>
      <c r="R552" s="61"/>
      <c r="S552" s="61"/>
      <c r="T552" s="61"/>
      <c r="U552" s="61"/>
      <c r="V552" s="61"/>
      <c r="W552" s="61"/>
      <c r="X552" s="61"/>
      <c r="Y552" s="61"/>
      <c r="Z552" s="61"/>
    </row>
    <row r="553" spans="1:26" ht="18" customHeight="1">
      <c r="A553" s="142"/>
      <c r="B553" s="61"/>
      <c r="C553" s="143"/>
      <c r="D553" s="61"/>
      <c r="E553" s="142"/>
      <c r="F553" s="142"/>
      <c r="G553" s="61"/>
      <c r="H553" s="143"/>
      <c r="I553" s="143"/>
      <c r="J553" s="61"/>
      <c r="K553" s="61"/>
      <c r="L553" s="61"/>
      <c r="M553" s="61"/>
      <c r="N553" s="61"/>
      <c r="O553" s="61"/>
      <c r="P553" s="61"/>
      <c r="Q553" s="61"/>
      <c r="R553" s="61"/>
      <c r="S553" s="61"/>
      <c r="T553" s="61"/>
      <c r="U553" s="61"/>
      <c r="V553" s="61"/>
      <c r="W553" s="61"/>
      <c r="X553" s="61"/>
      <c r="Y553" s="61"/>
      <c r="Z553" s="61"/>
    </row>
    <row r="554" spans="1:26" ht="18" customHeight="1">
      <c r="A554" s="142"/>
      <c r="B554" s="61"/>
      <c r="C554" s="143"/>
      <c r="D554" s="61"/>
      <c r="E554" s="142"/>
      <c r="F554" s="142"/>
      <c r="G554" s="61"/>
      <c r="H554" s="143"/>
      <c r="I554" s="143"/>
      <c r="J554" s="61"/>
      <c r="K554" s="61"/>
      <c r="L554" s="61"/>
      <c r="M554" s="61"/>
      <c r="N554" s="61"/>
      <c r="O554" s="61"/>
      <c r="P554" s="61"/>
      <c r="Q554" s="61"/>
      <c r="R554" s="61"/>
      <c r="S554" s="61"/>
      <c r="T554" s="61"/>
      <c r="U554" s="61"/>
      <c r="V554" s="61"/>
      <c r="W554" s="61"/>
      <c r="X554" s="61"/>
      <c r="Y554" s="61"/>
      <c r="Z554" s="61"/>
    </row>
    <row r="555" spans="1:26" ht="18" customHeight="1">
      <c r="A555" s="142"/>
      <c r="B555" s="61"/>
      <c r="C555" s="143"/>
      <c r="D555" s="61"/>
      <c r="E555" s="142"/>
      <c r="F555" s="142"/>
      <c r="G555" s="61"/>
      <c r="H555" s="143"/>
      <c r="I555" s="143"/>
      <c r="J555" s="61"/>
      <c r="K555" s="61"/>
      <c r="L555" s="61"/>
      <c r="M555" s="61"/>
      <c r="N555" s="61"/>
      <c r="O555" s="61"/>
      <c r="P555" s="61"/>
      <c r="Q555" s="61"/>
      <c r="R555" s="61"/>
      <c r="S555" s="61"/>
      <c r="T555" s="61"/>
      <c r="U555" s="61"/>
      <c r="V555" s="61"/>
      <c r="W555" s="61"/>
      <c r="X555" s="61"/>
      <c r="Y555" s="61"/>
      <c r="Z555" s="61"/>
    </row>
    <row r="556" spans="1:26" ht="18" customHeight="1">
      <c r="A556" s="142"/>
      <c r="B556" s="61"/>
      <c r="C556" s="143"/>
      <c r="D556" s="61"/>
      <c r="E556" s="142"/>
      <c r="F556" s="142"/>
      <c r="G556" s="61"/>
      <c r="H556" s="143"/>
      <c r="I556" s="143"/>
      <c r="J556" s="61"/>
      <c r="K556" s="61"/>
      <c r="L556" s="61"/>
      <c r="M556" s="61"/>
      <c r="N556" s="61"/>
      <c r="O556" s="61"/>
      <c r="P556" s="61"/>
      <c r="Q556" s="61"/>
      <c r="R556" s="61"/>
      <c r="S556" s="61"/>
      <c r="T556" s="61"/>
      <c r="U556" s="61"/>
      <c r="V556" s="61"/>
      <c r="W556" s="61"/>
      <c r="X556" s="61"/>
      <c r="Y556" s="61"/>
      <c r="Z556" s="61"/>
    </row>
    <row r="557" spans="1:26" ht="18" customHeight="1">
      <c r="A557" s="142"/>
      <c r="B557" s="61"/>
      <c r="C557" s="143"/>
      <c r="D557" s="61"/>
      <c r="E557" s="142"/>
      <c r="F557" s="142"/>
      <c r="G557" s="61"/>
      <c r="H557" s="143"/>
      <c r="I557" s="143"/>
      <c r="J557" s="61"/>
      <c r="K557" s="61"/>
      <c r="L557" s="61"/>
      <c r="M557" s="61"/>
      <c r="N557" s="61"/>
      <c r="O557" s="61"/>
      <c r="P557" s="61"/>
      <c r="Q557" s="61"/>
      <c r="R557" s="61"/>
      <c r="S557" s="61"/>
      <c r="T557" s="61"/>
      <c r="U557" s="61"/>
      <c r="V557" s="61"/>
      <c r="W557" s="61"/>
      <c r="X557" s="61"/>
      <c r="Y557" s="61"/>
      <c r="Z557" s="61"/>
    </row>
    <row r="558" spans="1:26" ht="18" customHeight="1">
      <c r="A558" s="142"/>
      <c r="B558" s="61"/>
      <c r="C558" s="143"/>
      <c r="D558" s="61"/>
      <c r="E558" s="142"/>
      <c r="F558" s="142"/>
      <c r="G558" s="61"/>
      <c r="H558" s="143"/>
      <c r="I558" s="143"/>
      <c r="J558" s="61"/>
      <c r="K558" s="61"/>
      <c r="L558" s="61"/>
      <c r="M558" s="61"/>
      <c r="N558" s="61"/>
      <c r="O558" s="61"/>
      <c r="P558" s="61"/>
      <c r="Q558" s="61"/>
      <c r="R558" s="61"/>
      <c r="S558" s="61"/>
      <c r="T558" s="61"/>
      <c r="U558" s="61"/>
      <c r="V558" s="61"/>
      <c r="W558" s="61"/>
      <c r="X558" s="61"/>
      <c r="Y558" s="61"/>
      <c r="Z558" s="61"/>
    </row>
    <row r="559" spans="1:26" ht="18" customHeight="1">
      <c r="A559" s="142"/>
      <c r="B559" s="61"/>
      <c r="C559" s="143"/>
      <c r="D559" s="61"/>
      <c r="E559" s="142"/>
      <c r="F559" s="142"/>
      <c r="G559" s="61"/>
      <c r="H559" s="143"/>
      <c r="I559" s="143"/>
      <c r="J559" s="61"/>
      <c r="K559" s="61"/>
      <c r="L559" s="61"/>
      <c r="M559" s="61"/>
      <c r="N559" s="61"/>
      <c r="O559" s="61"/>
      <c r="P559" s="61"/>
      <c r="Q559" s="61"/>
      <c r="R559" s="61"/>
      <c r="S559" s="61"/>
      <c r="T559" s="61"/>
      <c r="U559" s="61"/>
      <c r="V559" s="61"/>
      <c r="W559" s="61"/>
      <c r="X559" s="61"/>
      <c r="Y559" s="61"/>
      <c r="Z559" s="61"/>
    </row>
    <row r="560" spans="1:26" ht="18" customHeight="1">
      <c r="A560" s="142"/>
      <c r="B560" s="61"/>
      <c r="C560" s="143"/>
      <c r="D560" s="61"/>
      <c r="E560" s="142"/>
      <c r="F560" s="142"/>
      <c r="G560" s="61"/>
      <c r="H560" s="143"/>
      <c r="I560" s="143"/>
      <c r="J560" s="61"/>
      <c r="K560" s="61"/>
      <c r="L560" s="61"/>
      <c r="M560" s="61"/>
      <c r="N560" s="61"/>
      <c r="O560" s="61"/>
      <c r="P560" s="61"/>
      <c r="Q560" s="61"/>
      <c r="R560" s="61"/>
      <c r="S560" s="61"/>
      <c r="T560" s="61"/>
      <c r="U560" s="61"/>
      <c r="V560" s="61"/>
      <c r="W560" s="61"/>
      <c r="X560" s="61"/>
      <c r="Y560" s="61"/>
      <c r="Z560" s="61"/>
    </row>
    <row r="561" spans="1:26" ht="18" customHeight="1">
      <c r="A561" s="142"/>
      <c r="B561" s="61"/>
      <c r="C561" s="143"/>
      <c r="D561" s="61"/>
      <c r="E561" s="142"/>
      <c r="F561" s="142"/>
      <c r="G561" s="61"/>
      <c r="H561" s="143"/>
      <c r="I561" s="143"/>
      <c r="J561" s="61"/>
      <c r="K561" s="61"/>
      <c r="L561" s="61"/>
      <c r="M561" s="61"/>
      <c r="N561" s="61"/>
      <c r="O561" s="61"/>
      <c r="P561" s="61"/>
      <c r="Q561" s="61"/>
      <c r="R561" s="61"/>
      <c r="S561" s="61"/>
      <c r="T561" s="61"/>
      <c r="U561" s="61"/>
      <c r="V561" s="61"/>
      <c r="W561" s="61"/>
      <c r="X561" s="61"/>
      <c r="Y561" s="61"/>
      <c r="Z561" s="61"/>
    </row>
    <row r="562" spans="1:26" ht="18" customHeight="1">
      <c r="A562" s="142"/>
      <c r="B562" s="61"/>
      <c r="C562" s="143"/>
      <c r="D562" s="61"/>
      <c r="E562" s="142"/>
      <c r="F562" s="142"/>
      <c r="G562" s="61"/>
      <c r="H562" s="143"/>
      <c r="I562" s="143"/>
      <c r="J562" s="61"/>
      <c r="K562" s="61"/>
      <c r="L562" s="61"/>
      <c r="M562" s="61"/>
      <c r="N562" s="61"/>
      <c r="O562" s="61"/>
      <c r="P562" s="61"/>
      <c r="Q562" s="61"/>
      <c r="R562" s="61"/>
      <c r="S562" s="61"/>
      <c r="T562" s="61"/>
      <c r="U562" s="61"/>
      <c r="V562" s="61"/>
      <c r="W562" s="61"/>
      <c r="X562" s="61"/>
      <c r="Y562" s="61"/>
      <c r="Z562" s="61"/>
    </row>
    <row r="563" spans="1:26" ht="18" customHeight="1">
      <c r="A563" s="142"/>
      <c r="B563" s="61"/>
      <c r="C563" s="143"/>
      <c r="D563" s="61"/>
      <c r="E563" s="142"/>
      <c r="F563" s="142"/>
      <c r="G563" s="61"/>
      <c r="H563" s="143"/>
      <c r="I563" s="143"/>
      <c r="J563" s="61"/>
      <c r="K563" s="61"/>
      <c r="L563" s="61"/>
      <c r="M563" s="61"/>
      <c r="N563" s="61"/>
      <c r="O563" s="61"/>
      <c r="P563" s="61"/>
      <c r="Q563" s="61"/>
      <c r="R563" s="61"/>
      <c r="S563" s="61"/>
      <c r="T563" s="61"/>
      <c r="U563" s="61"/>
      <c r="V563" s="61"/>
      <c r="W563" s="61"/>
      <c r="X563" s="61"/>
      <c r="Y563" s="61"/>
      <c r="Z563" s="61"/>
    </row>
    <row r="564" spans="1:26" ht="18" customHeight="1">
      <c r="A564" s="142"/>
      <c r="B564" s="61"/>
      <c r="C564" s="143"/>
      <c r="D564" s="61"/>
      <c r="E564" s="142"/>
      <c r="F564" s="142"/>
      <c r="G564" s="61"/>
      <c r="H564" s="143"/>
      <c r="I564" s="143"/>
      <c r="J564" s="61"/>
      <c r="K564" s="61"/>
      <c r="L564" s="61"/>
      <c r="M564" s="61"/>
      <c r="N564" s="61"/>
      <c r="O564" s="61"/>
      <c r="P564" s="61"/>
      <c r="Q564" s="61"/>
      <c r="R564" s="61"/>
      <c r="S564" s="61"/>
      <c r="T564" s="61"/>
      <c r="U564" s="61"/>
      <c r="V564" s="61"/>
      <c r="W564" s="61"/>
      <c r="X564" s="61"/>
      <c r="Y564" s="61"/>
      <c r="Z564" s="61"/>
    </row>
    <row r="565" spans="1:26" ht="18" customHeight="1">
      <c r="A565" s="142"/>
      <c r="B565" s="61"/>
      <c r="C565" s="143"/>
      <c r="D565" s="61"/>
      <c r="E565" s="142"/>
      <c r="F565" s="142"/>
      <c r="G565" s="61"/>
      <c r="H565" s="143"/>
      <c r="I565" s="143"/>
      <c r="J565" s="61"/>
      <c r="K565" s="61"/>
      <c r="L565" s="61"/>
      <c r="M565" s="61"/>
      <c r="N565" s="61"/>
      <c r="O565" s="61"/>
      <c r="P565" s="61"/>
      <c r="Q565" s="61"/>
      <c r="R565" s="61"/>
      <c r="S565" s="61"/>
      <c r="T565" s="61"/>
      <c r="U565" s="61"/>
      <c r="V565" s="61"/>
      <c r="W565" s="61"/>
      <c r="X565" s="61"/>
      <c r="Y565" s="61"/>
      <c r="Z565" s="61"/>
    </row>
    <row r="566" spans="1:26" ht="18" customHeight="1">
      <c r="A566" s="142"/>
      <c r="B566" s="61"/>
      <c r="C566" s="143"/>
      <c r="D566" s="61"/>
      <c r="E566" s="142"/>
      <c r="F566" s="142"/>
      <c r="G566" s="61"/>
      <c r="H566" s="143"/>
      <c r="I566" s="143"/>
      <c r="J566" s="61"/>
      <c r="K566" s="61"/>
      <c r="L566" s="61"/>
      <c r="M566" s="61"/>
      <c r="N566" s="61"/>
      <c r="O566" s="61"/>
      <c r="P566" s="61"/>
      <c r="Q566" s="61"/>
      <c r="R566" s="61"/>
      <c r="S566" s="61"/>
      <c r="T566" s="61"/>
      <c r="U566" s="61"/>
      <c r="V566" s="61"/>
      <c r="W566" s="61"/>
      <c r="X566" s="61"/>
      <c r="Y566" s="61"/>
      <c r="Z566" s="61"/>
    </row>
    <row r="567" spans="1:26" ht="18" customHeight="1">
      <c r="A567" s="142"/>
      <c r="B567" s="61"/>
      <c r="C567" s="143"/>
      <c r="D567" s="61"/>
      <c r="E567" s="142"/>
      <c r="F567" s="142"/>
      <c r="G567" s="61"/>
      <c r="H567" s="143"/>
      <c r="I567" s="143"/>
      <c r="J567" s="61"/>
      <c r="K567" s="61"/>
      <c r="L567" s="61"/>
      <c r="M567" s="61"/>
      <c r="N567" s="61"/>
      <c r="O567" s="61"/>
      <c r="P567" s="61"/>
      <c r="Q567" s="61"/>
      <c r="R567" s="61"/>
      <c r="S567" s="61"/>
      <c r="T567" s="61"/>
      <c r="U567" s="61"/>
      <c r="V567" s="61"/>
      <c r="W567" s="61"/>
      <c r="X567" s="61"/>
      <c r="Y567" s="61"/>
      <c r="Z567" s="61"/>
    </row>
    <row r="568" spans="1:26" ht="18" customHeight="1">
      <c r="A568" s="142"/>
      <c r="B568" s="61"/>
      <c r="C568" s="143"/>
      <c r="D568" s="61"/>
      <c r="E568" s="142"/>
      <c r="F568" s="142"/>
      <c r="G568" s="61"/>
      <c r="H568" s="143"/>
      <c r="I568" s="143"/>
      <c r="J568" s="61"/>
      <c r="K568" s="61"/>
      <c r="L568" s="61"/>
      <c r="M568" s="61"/>
      <c r="N568" s="61"/>
      <c r="O568" s="61"/>
      <c r="P568" s="61"/>
      <c r="Q568" s="61"/>
      <c r="R568" s="61"/>
      <c r="S568" s="61"/>
      <c r="T568" s="61"/>
      <c r="U568" s="61"/>
      <c r="V568" s="61"/>
      <c r="W568" s="61"/>
      <c r="X568" s="61"/>
      <c r="Y568" s="61"/>
      <c r="Z568" s="61"/>
    </row>
    <row r="569" spans="1:26" ht="18" customHeight="1">
      <c r="A569" s="142"/>
      <c r="B569" s="61"/>
      <c r="C569" s="143"/>
      <c r="D569" s="61"/>
      <c r="E569" s="142"/>
      <c r="F569" s="142"/>
      <c r="G569" s="61"/>
      <c r="H569" s="143"/>
      <c r="I569" s="143"/>
      <c r="J569" s="61"/>
      <c r="K569" s="61"/>
      <c r="L569" s="61"/>
      <c r="M569" s="61"/>
      <c r="N569" s="61"/>
      <c r="O569" s="61"/>
      <c r="P569" s="61"/>
      <c r="Q569" s="61"/>
      <c r="R569" s="61"/>
      <c r="S569" s="61"/>
      <c r="T569" s="61"/>
      <c r="U569" s="61"/>
      <c r="V569" s="61"/>
      <c r="W569" s="61"/>
      <c r="X569" s="61"/>
      <c r="Y569" s="61"/>
      <c r="Z569" s="61"/>
    </row>
    <row r="570" spans="1:26" ht="18" customHeight="1">
      <c r="A570" s="142"/>
      <c r="B570" s="61"/>
      <c r="C570" s="143"/>
      <c r="D570" s="61"/>
      <c r="E570" s="142"/>
      <c r="F570" s="142"/>
      <c r="G570" s="61"/>
      <c r="H570" s="143"/>
      <c r="I570" s="143"/>
      <c r="J570" s="61"/>
      <c r="K570" s="61"/>
      <c r="L570" s="61"/>
      <c r="M570" s="61"/>
      <c r="N570" s="61"/>
      <c r="O570" s="61"/>
      <c r="P570" s="61"/>
      <c r="Q570" s="61"/>
      <c r="R570" s="61"/>
      <c r="S570" s="61"/>
      <c r="T570" s="61"/>
      <c r="U570" s="61"/>
      <c r="V570" s="61"/>
      <c r="W570" s="61"/>
      <c r="X570" s="61"/>
      <c r="Y570" s="61"/>
      <c r="Z570" s="61"/>
    </row>
    <row r="571" spans="1:26" ht="18" customHeight="1">
      <c r="A571" s="142"/>
      <c r="B571" s="61"/>
      <c r="C571" s="143"/>
      <c r="D571" s="61"/>
      <c r="E571" s="142"/>
      <c r="F571" s="142"/>
      <c r="G571" s="61"/>
      <c r="H571" s="143"/>
      <c r="I571" s="143"/>
      <c r="J571" s="61"/>
      <c r="K571" s="61"/>
      <c r="L571" s="61"/>
      <c r="M571" s="61"/>
      <c r="N571" s="61"/>
      <c r="O571" s="61"/>
      <c r="P571" s="61"/>
      <c r="Q571" s="61"/>
      <c r="R571" s="61"/>
      <c r="S571" s="61"/>
      <c r="T571" s="61"/>
      <c r="U571" s="61"/>
      <c r="V571" s="61"/>
      <c r="W571" s="61"/>
      <c r="X571" s="61"/>
      <c r="Y571" s="61"/>
      <c r="Z571" s="61"/>
    </row>
    <row r="572" spans="1:26" ht="18" customHeight="1">
      <c r="A572" s="142"/>
      <c r="B572" s="61"/>
      <c r="C572" s="143"/>
      <c r="D572" s="61"/>
      <c r="E572" s="142"/>
      <c r="F572" s="142"/>
      <c r="G572" s="61"/>
      <c r="H572" s="143"/>
      <c r="I572" s="143"/>
      <c r="J572" s="61"/>
      <c r="K572" s="61"/>
      <c r="L572" s="61"/>
      <c r="M572" s="61"/>
      <c r="N572" s="61"/>
      <c r="O572" s="61"/>
      <c r="P572" s="61"/>
      <c r="Q572" s="61"/>
      <c r="R572" s="61"/>
      <c r="S572" s="61"/>
      <c r="T572" s="61"/>
      <c r="U572" s="61"/>
      <c r="V572" s="61"/>
      <c r="W572" s="61"/>
      <c r="X572" s="61"/>
      <c r="Y572" s="61"/>
      <c r="Z572" s="61"/>
    </row>
    <row r="573" spans="1:26" ht="18" customHeight="1">
      <c r="A573" s="142"/>
      <c r="B573" s="61"/>
      <c r="C573" s="143"/>
      <c r="D573" s="61"/>
      <c r="E573" s="142"/>
      <c r="F573" s="142"/>
      <c r="G573" s="61"/>
      <c r="H573" s="143"/>
      <c r="I573" s="143"/>
      <c r="J573" s="61"/>
      <c r="K573" s="61"/>
      <c r="L573" s="61"/>
      <c r="M573" s="61"/>
      <c r="N573" s="61"/>
      <c r="O573" s="61"/>
      <c r="P573" s="61"/>
      <c r="Q573" s="61"/>
      <c r="R573" s="61"/>
      <c r="S573" s="61"/>
      <c r="T573" s="61"/>
      <c r="U573" s="61"/>
      <c r="V573" s="61"/>
      <c r="W573" s="61"/>
      <c r="X573" s="61"/>
      <c r="Y573" s="61"/>
      <c r="Z573" s="61"/>
    </row>
    <row r="574" spans="1:26" ht="18" customHeight="1">
      <c r="A574" s="142"/>
      <c r="B574" s="61"/>
      <c r="C574" s="143"/>
      <c r="D574" s="61"/>
      <c r="E574" s="142"/>
      <c r="F574" s="142"/>
      <c r="G574" s="61"/>
      <c r="H574" s="143"/>
      <c r="I574" s="143"/>
      <c r="J574" s="61"/>
      <c r="K574" s="61"/>
      <c r="L574" s="61"/>
      <c r="M574" s="61"/>
      <c r="N574" s="61"/>
      <c r="O574" s="61"/>
      <c r="P574" s="61"/>
      <c r="Q574" s="61"/>
      <c r="R574" s="61"/>
      <c r="S574" s="61"/>
      <c r="T574" s="61"/>
      <c r="U574" s="61"/>
      <c r="V574" s="61"/>
      <c r="W574" s="61"/>
      <c r="X574" s="61"/>
      <c r="Y574" s="61"/>
      <c r="Z574" s="61"/>
    </row>
    <row r="575" spans="1:26" ht="18" customHeight="1">
      <c r="A575" s="142"/>
      <c r="B575" s="61"/>
      <c r="C575" s="143"/>
      <c r="D575" s="61"/>
      <c r="E575" s="142"/>
      <c r="F575" s="142"/>
      <c r="G575" s="61"/>
      <c r="H575" s="143"/>
      <c r="I575" s="143"/>
      <c r="J575" s="61"/>
      <c r="K575" s="61"/>
      <c r="L575" s="61"/>
      <c r="M575" s="61"/>
      <c r="N575" s="61"/>
      <c r="O575" s="61"/>
      <c r="P575" s="61"/>
      <c r="Q575" s="61"/>
      <c r="R575" s="61"/>
      <c r="S575" s="61"/>
      <c r="T575" s="61"/>
      <c r="U575" s="61"/>
      <c r="V575" s="61"/>
      <c r="W575" s="61"/>
      <c r="X575" s="61"/>
      <c r="Y575" s="61"/>
      <c r="Z575" s="61"/>
    </row>
    <row r="576" spans="1:26" ht="18" customHeight="1">
      <c r="A576" s="142"/>
      <c r="B576" s="61"/>
      <c r="C576" s="143"/>
      <c r="D576" s="61"/>
      <c r="E576" s="142"/>
      <c r="F576" s="142"/>
      <c r="G576" s="61"/>
      <c r="H576" s="143"/>
      <c r="I576" s="143"/>
      <c r="J576" s="61"/>
      <c r="K576" s="61"/>
      <c r="L576" s="61"/>
      <c r="M576" s="61"/>
      <c r="N576" s="61"/>
      <c r="O576" s="61"/>
      <c r="P576" s="61"/>
      <c r="Q576" s="61"/>
      <c r="R576" s="61"/>
      <c r="S576" s="61"/>
      <c r="T576" s="61"/>
      <c r="U576" s="61"/>
      <c r="V576" s="61"/>
      <c r="W576" s="61"/>
      <c r="X576" s="61"/>
      <c r="Y576" s="61"/>
      <c r="Z576" s="61"/>
    </row>
    <row r="577" spans="1:26" ht="18" customHeight="1">
      <c r="A577" s="142"/>
      <c r="B577" s="61"/>
      <c r="C577" s="143"/>
      <c r="D577" s="61"/>
      <c r="E577" s="142"/>
      <c r="F577" s="142"/>
      <c r="G577" s="61"/>
      <c r="H577" s="143"/>
      <c r="I577" s="143"/>
      <c r="J577" s="61"/>
      <c r="K577" s="61"/>
      <c r="L577" s="61"/>
      <c r="M577" s="61"/>
      <c r="N577" s="61"/>
      <c r="O577" s="61"/>
      <c r="P577" s="61"/>
      <c r="Q577" s="61"/>
      <c r="R577" s="61"/>
      <c r="S577" s="61"/>
      <c r="T577" s="61"/>
      <c r="U577" s="61"/>
      <c r="V577" s="61"/>
      <c r="W577" s="61"/>
      <c r="X577" s="61"/>
      <c r="Y577" s="61"/>
      <c r="Z577" s="61"/>
    </row>
    <row r="578" spans="1:26" ht="18" customHeight="1">
      <c r="A578" s="142"/>
      <c r="B578" s="61"/>
      <c r="C578" s="143"/>
      <c r="D578" s="61"/>
      <c r="E578" s="142"/>
      <c r="F578" s="142"/>
      <c r="G578" s="61"/>
      <c r="H578" s="143"/>
      <c r="I578" s="143"/>
      <c r="J578" s="61"/>
      <c r="K578" s="61"/>
      <c r="L578" s="61"/>
      <c r="M578" s="61"/>
      <c r="N578" s="61"/>
      <c r="O578" s="61"/>
      <c r="P578" s="61"/>
      <c r="Q578" s="61"/>
      <c r="R578" s="61"/>
      <c r="S578" s="61"/>
      <c r="T578" s="61"/>
      <c r="U578" s="61"/>
      <c r="V578" s="61"/>
      <c r="W578" s="61"/>
      <c r="X578" s="61"/>
      <c r="Y578" s="61"/>
      <c r="Z578" s="61"/>
    </row>
    <row r="579" spans="1:26" ht="18" customHeight="1">
      <c r="A579" s="142"/>
      <c r="B579" s="61"/>
      <c r="C579" s="143"/>
      <c r="D579" s="61"/>
      <c r="E579" s="142"/>
      <c r="F579" s="142"/>
      <c r="G579" s="61"/>
      <c r="H579" s="143"/>
      <c r="I579" s="143"/>
      <c r="J579" s="61"/>
      <c r="K579" s="61"/>
      <c r="L579" s="61"/>
      <c r="M579" s="61"/>
      <c r="N579" s="61"/>
      <c r="O579" s="61"/>
      <c r="P579" s="61"/>
      <c r="Q579" s="61"/>
      <c r="R579" s="61"/>
      <c r="S579" s="61"/>
      <c r="T579" s="61"/>
      <c r="U579" s="61"/>
      <c r="V579" s="61"/>
      <c r="W579" s="61"/>
      <c r="X579" s="61"/>
      <c r="Y579" s="61"/>
      <c r="Z579" s="61"/>
    </row>
    <row r="580" spans="1:26" ht="18" customHeight="1">
      <c r="A580" s="142"/>
      <c r="B580" s="61"/>
      <c r="C580" s="143"/>
      <c r="D580" s="61"/>
      <c r="E580" s="142"/>
      <c r="F580" s="142"/>
      <c r="G580" s="61"/>
      <c r="H580" s="143"/>
      <c r="I580" s="143"/>
      <c r="J580" s="61"/>
      <c r="K580" s="61"/>
      <c r="L580" s="61"/>
      <c r="M580" s="61"/>
      <c r="N580" s="61"/>
      <c r="O580" s="61"/>
      <c r="P580" s="61"/>
      <c r="Q580" s="61"/>
      <c r="R580" s="61"/>
      <c r="S580" s="61"/>
      <c r="T580" s="61"/>
      <c r="U580" s="61"/>
      <c r="V580" s="61"/>
      <c r="W580" s="61"/>
      <c r="X580" s="61"/>
      <c r="Y580" s="61"/>
      <c r="Z580" s="61"/>
    </row>
    <row r="581" spans="1:26" ht="18" customHeight="1">
      <c r="A581" s="142"/>
      <c r="B581" s="61"/>
      <c r="C581" s="143"/>
      <c r="D581" s="61"/>
      <c r="E581" s="142"/>
      <c r="F581" s="142"/>
      <c r="G581" s="61"/>
      <c r="H581" s="143"/>
      <c r="I581" s="143"/>
      <c r="J581" s="61"/>
      <c r="K581" s="61"/>
      <c r="L581" s="61"/>
      <c r="M581" s="61"/>
      <c r="N581" s="61"/>
      <c r="O581" s="61"/>
      <c r="P581" s="61"/>
      <c r="Q581" s="61"/>
      <c r="R581" s="61"/>
      <c r="S581" s="61"/>
      <c r="T581" s="61"/>
      <c r="U581" s="61"/>
      <c r="V581" s="61"/>
      <c r="W581" s="61"/>
      <c r="X581" s="61"/>
      <c r="Y581" s="61"/>
      <c r="Z581" s="61"/>
    </row>
    <row r="582" spans="1:26" ht="18" customHeight="1">
      <c r="A582" s="142"/>
      <c r="B582" s="61"/>
      <c r="C582" s="143"/>
      <c r="D582" s="61"/>
      <c r="E582" s="142"/>
      <c r="F582" s="142"/>
      <c r="G582" s="61"/>
      <c r="H582" s="143"/>
      <c r="I582" s="143"/>
      <c r="J582" s="61"/>
      <c r="K582" s="61"/>
      <c r="L582" s="61"/>
      <c r="M582" s="61"/>
      <c r="N582" s="61"/>
      <c r="O582" s="61"/>
      <c r="P582" s="61"/>
      <c r="Q582" s="61"/>
      <c r="R582" s="61"/>
      <c r="S582" s="61"/>
      <c r="T582" s="61"/>
      <c r="U582" s="61"/>
      <c r="V582" s="61"/>
      <c r="W582" s="61"/>
      <c r="X582" s="61"/>
      <c r="Y582" s="61"/>
      <c r="Z582" s="61"/>
    </row>
    <row r="583" spans="1:26" ht="18" customHeight="1">
      <c r="A583" s="142"/>
      <c r="B583" s="61"/>
      <c r="C583" s="143"/>
      <c r="D583" s="61"/>
      <c r="E583" s="142"/>
      <c r="F583" s="142"/>
      <c r="G583" s="61"/>
      <c r="H583" s="143"/>
      <c r="I583" s="143"/>
      <c r="J583" s="61"/>
      <c r="K583" s="61"/>
      <c r="L583" s="61"/>
      <c r="M583" s="61"/>
      <c r="N583" s="61"/>
      <c r="O583" s="61"/>
      <c r="P583" s="61"/>
      <c r="Q583" s="61"/>
      <c r="R583" s="61"/>
      <c r="S583" s="61"/>
      <c r="T583" s="61"/>
      <c r="U583" s="61"/>
      <c r="V583" s="61"/>
      <c r="W583" s="61"/>
      <c r="X583" s="61"/>
      <c r="Y583" s="61"/>
      <c r="Z583" s="61"/>
    </row>
    <row r="584" spans="1:26" ht="18" customHeight="1">
      <c r="A584" s="142"/>
      <c r="B584" s="61"/>
      <c r="C584" s="143"/>
      <c r="D584" s="61"/>
      <c r="E584" s="142"/>
      <c r="F584" s="142"/>
      <c r="G584" s="61"/>
      <c r="H584" s="143"/>
      <c r="I584" s="143"/>
      <c r="J584" s="61"/>
      <c r="K584" s="61"/>
      <c r="L584" s="61"/>
      <c r="M584" s="61"/>
      <c r="N584" s="61"/>
      <c r="O584" s="61"/>
      <c r="P584" s="61"/>
      <c r="Q584" s="61"/>
      <c r="R584" s="61"/>
      <c r="S584" s="61"/>
      <c r="T584" s="61"/>
      <c r="U584" s="61"/>
      <c r="V584" s="61"/>
      <c r="W584" s="61"/>
      <c r="X584" s="61"/>
      <c r="Y584" s="61"/>
      <c r="Z584" s="61"/>
    </row>
    <row r="585" spans="1:26" ht="18" customHeight="1">
      <c r="A585" s="142"/>
      <c r="B585" s="61"/>
      <c r="C585" s="143"/>
      <c r="D585" s="61"/>
      <c r="E585" s="142"/>
      <c r="F585" s="142"/>
      <c r="G585" s="61"/>
      <c r="H585" s="143"/>
      <c r="I585" s="143"/>
      <c r="J585" s="61"/>
      <c r="K585" s="61"/>
      <c r="L585" s="61"/>
      <c r="M585" s="61"/>
      <c r="N585" s="61"/>
      <c r="O585" s="61"/>
      <c r="P585" s="61"/>
      <c r="Q585" s="61"/>
      <c r="R585" s="61"/>
      <c r="S585" s="61"/>
      <c r="T585" s="61"/>
      <c r="U585" s="61"/>
      <c r="V585" s="61"/>
      <c r="W585" s="61"/>
      <c r="X585" s="61"/>
      <c r="Y585" s="61"/>
      <c r="Z585" s="61"/>
    </row>
    <row r="586" spans="1:26" ht="18" customHeight="1">
      <c r="A586" s="142"/>
      <c r="B586" s="61"/>
      <c r="C586" s="143"/>
      <c r="D586" s="61"/>
      <c r="E586" s="142"/>
      <c r="F586" s="142"/>
      <c r="G586" s="61"/>
      <c r="H586" s="143"/>
      <c r="I586" s="143"/>
      <c r="J586" s="61"/>
      <c r="K586" s="61"/>
      <c r="L586" s="61"/>
      <c r="M586" s="61"/>
      <c r="N586" s="61"/>
      <c r="O586" s="61"/>
      <c r="P586" s="61"/>
      <c r="Q586" s="61"/>
      <c r="R586" s="61"/>
      <c r="S586" s="61"/>
      <c r="T586" s="61"/>
      <c r="U586" s="61"/>
      <c r="V586" s="61"/>
      <c r="W586" s="61"/>
      <c r="X586" s="61"/>
      <c r="Y586" s="61"/>
      <c r="Z586" s="61"/>
    </row>
    <row r="587" spans="1:26" ht="18" customHeight="1">
      <c r="A587" s="142"/>
      <c r="B587" s="61"/>
      <c r="C587" s="143"/>
      <c r="D587" s="61"/>
      <c r="E587" s="142"/>
      <c r="F587" s="142"/>
      <c r="G587" s="61"/>
      <c r="H587" s="143"/>
      <c r="I587" s="143"/>
      <c r="J587" s="61"/>
      <c r="K587" s="61"/>
      <c r="L587" s="61"/>
      <c r="M587" s="61"/>
      <c r="N587" s="61"/>
      <c r="O587" s="61"/>
      <c r="P587" s="61"/>
      <c r="Q587" s="61"/>
      <c r="R587" s="61"/>
      <c r="S587" s="61"/>
      <c r="T587" s="61"/>
      <c r="U587" s="61"/>
      <c r="V587" s="61"/>
      <c r="W587" s="61"/>
      <c r="X587" s="61"/>
      <c r="Y587" s="61"/>
      <c r="Z587" s="61"/>
    </row>
    <row r="588" spans="1:26" ht="18" customHeight="1">
      <c r="A588" s="142"/>
      <c r="B588" s="61"/>
      <c r="C588" s="143"/>
      <c r="D588" s="61"/>
      <c r="E588" s="142"/>
      <c r="F588" s="142"/>
      <c r="G588" s="61"/>
      <c r="H588" s="143"/>
      <c r="I588" s="143"/>
      <c r="J588" s="61"/>
      <c r="K588" s="61"/>
      <c r="L588" s="61"/>
      <c r="M588" s="61"/>
      <c r="N588" s="61"/>
      <c r="O588" s="61"/>
      <c r="P588" s="61"/>
      <c r="Q588" s="61"/>
      <c r="R588" s="61"/>
      <c r="S588" s="61"/>
      <c r="T588" s="61"/>
      <c r="U588" s="61"/>
      <c r="V588" s="61"/>
      <c r="W588" s="61"/>
      <c r="X588" s="61"/>
      <c r="Y588" s="61"/>
      <c r="Z588" s="61"/>
    </row>
    <row r="589" spans="1:26" ht="18" customHeight="1">
      <c r="A589" s="142"/>
      <c r="B589" s="61"/>
      <c r="C589" s="143"/>
      <c r="D589" s="61"/>
      <c r="E589" s="142"/>
      <c r="F589" s="142"/>
      <c r="G589" s="61"/>
      <c r="H589" s="143"/>
      <c r="I589" s="143"/>
      <c r="J589" s="61"/>
      <c r="K589" s="61"/>
      <c r="L589" s="61"/>
      <c r="M589" s="61"/>
      <c r="N589" s="61"/>
      <c r="O589" s="61"/>
      <c r="P589" s="61"/>
      <c r="Q589" s="61"/>
      <c r="R589" s="61"/>
      <c r="S589" s="61"/>
      <c r="T589" s="61"/>
      <c r="U589" s="61"/>
      <c r="V589" s="61"/>
      <c r="W589" s="61"/>
      <c r="X589" s="61"/>
      <c r="Y589" s="61"/>
      <c r="Z589" s="61"/>
    </row>
    <row r="590" spans="1:26" ht="18" customHeight="1">
      <c r="A590" s="142"/>
      <c r="B590" s="61"/>
      <c r="C590" s="143"/>
      <c r="D590" s="61"/>
      <c r="E590" s="142"/>
      <c r="F590" s="142"/>
      <c r="G590" s="61"/>
      <c r="H590" s="143"/>
      <c r="I590" s="143"/>
      <c r="J590" s="61"/>
      <c r="K590" s="61"/>
      <c r="L590" s="61"/>
      <c r="M590" s="61"/>
      <c r="N590" s="61"/>
      <c r="O590" s="61"/>
      <c r="P590" s="61"/>
      <c r="Q590" s="61"/>
      <c r="R590" s="61"/>
      <c r="S590" s="61"/>
      <c r="T590" s="61"/>
      <c r="U590" s="61"/>
      <c r="V590" s="61"/>
      <c r="W590" s="61"/>
      <c r="X590" s="61"/>
      <c r="Y590" s="61"/>
      <c r="Z590" s="61"/>
    </row>
    <row r="591" spans="1:26" ht="18" customHeight="1">
      <c r="A591" s="142"/>
      <c r="B591" s="61"/>
      <c r="C591" s="143"/>
      <c r="D591" s="61"/>
      <c r="E591" s="142"/>
      <c r="F591" s="142"/>
      <c r="G591" s="61"/>
      <c r="H591" s="143"/>
      <c r="I591" s="143"/>
      <c r="J591" s="61"/>
      <c r="K591" s="61"/>
      <c r="L591" s="61"/>
      <c r="M591" s="61"/>
      <c r="N591" s="61"/>
      <c r="O591" s="61"/>
      <c r="P591" s="61"/>
      <c r="Q591" s="61"/>
      <c r="R591" s="61"/>
      <c r="S591" s="61"/>
      <c r="T591" s="61"/>
      <c r="U591" s="61"/>
      <c r="V591" s="61"/>
      <c r="W591" s="61"/>
      <c r="X591" s="61"/>
      <c r="Y591" s="61"/>
      <c r="Z591" s="61"/>
    </row>
    <row r="592" spans="1:26" ht="18" customHeight="1">
      <c r="A592" s="142"/>
      <c r="B592" s="61"/>
      <c r="C592" s="143"/>
      <c r="D592" s="61"/>
      <c r="E592" s="142"/>
      <c r="F592" s="142"/>
      <c r="G592" s="61"/>
      <c r="H592" s="143"/>
      <c r="I592" s="143"/>
      <c r="J592" s="61"/>
      <c r="K592" s="61"/>
      <c r="L592" s="61"/>
      <c r="M592" s="61"/>
      <c r="N592" s="61"/>
      <c r="O592" s="61"/>
      <c r="P592" s="61"/>
      <c r="Q592" s="61"/>
      <c r="R592" s="61"/>
      <c r="S592" s="61"/>
      <c r="T592" s="61"/>
      <c r="U592" s="61"/>
      <c r="V592" s="61"/>
      <c r="W592" s="61"/>
      <c r="X592" s="61"/>
      <c r="Y592" s="61"/>
      <c r="Z592" s="61"/>
    </row>
    <row r="593" spans="1:26" ht="18" customHeight="1">
      <c r="A593" s="142"/>
      <c r="B593" s="61"/>
      <c r="C593" s="143"/>
      <c r="D593" s="61"/>
      <c r="E593" s="142"/>
      <c r="F593" s="142"/>
      <c r="G593" s="61"/>
      <c r="H593" s="143"/>
      <c r="I593" s="143"/>
      <c r="J593" s="61"/>
      <c r="K593" s="61"/>
      <c r="L593" s="61"/>
      <c r="M593" s="61"/>
      <c r="N593" s="61"/>
      <c r="O593" s="61"/>
      <c r="P593" s="61"/>
      <c r="Q593" s="61"/>
      <c r="R593" s="61"/>
      <c r="S593" s="61"/>
      <c r="T593" s="61"/>
      <c r="U593" s="61"/>
      <c r="V593" s="61"/>
      <c r="W593" s="61"/>
      <c r="X593" s="61"/>
      <c r="Y593" s="61"/>
      <c r="Z593" s="61"/>
    </row>
    <row r="594" spans="1:26" ht="18" customHeight="1">
      <c r="A594" s="142"/>
      <c r="B594" s="61"/>
      <c r="C594" s="143"/>
      <c r="D594" s="61"/>
      <c r="E594" s="142"/>
      <c r="F594" s="142"/>
      <c r="G594" s="61"/>
      <c r="H594" s="143"/>
      <c r="I594" s="143"/>
      <c r="J594" s="61"/>
      <c r="K594" s="61"/>
      <c r="L594" s="61"/>
      <c r="M594" s="61"/>
      <c r="N594" s="61"/>
      <c r="O594" s="61"/>
      <c r="P594" s="61"/>
      <c r="Q594" s="61"/>
      <c r="R594" s="61"/>
      <c r="S594" s="61"/>
      <c r="T594" s="61"/>
      <c r="U594" s="61"/>
      <c r="V594" s="61"/>
      <c r="W594" s="61"/>
      <c r="X594" s="61"/>
      <c r="Y594" s="61"/>
      <c r="Z594" s="61"/>
    </row>
    <row r="595" spans="1:26" ht="18" customHeight="1">
      <c r="A595" s="142"/>
      <c r="B595" s="61"/>
      <c r="C595" s="143"/>
      <c r="D595" s="61"/>
      <c r="E595" s="142"/>
      <c r="F595" s="142"/>
      <c r="G595" s="61"/>
      <c r="H595" s="143"/>
      <c r="I595" s="143"/>
      <c r="J595" s="61"/>
      <c r="K595" s="61"/>
      <c r="L595" s="61"/>
      <c r="M595" s="61"/>
      <c r="N595" s="61"/>
      <c r="O595" s="61"/>
      <c r="P595" s="61"/>
      <c r="Q595" s="61"/>
      <c r="R595" s="61"/>
      <c r="S595" s="61"/>
      <c r="T595" s="61"/>
      <c r="U595" s="61"/>
      <c r="V595" s="61"/>
      <c r="W595" s="61"/>
      <c r="X595" s="61"/>
      <c r="Y595" s="61"/>
      <c r="Z595" s="61"/>
    </row>
    <row r="596" spans="1:26" ht="18" customHeight="1">
      <c r="A596" s="142"/>
      <c r="B596" s="61"/>
      <c r="C596" s="143"/>
      <c r="D596" s="61"/>
      <c r="E596" s="142"/>
      <c r="F596" s="142"/>
      <c r="G596" s="61"/>
      <c r="H596" s="143"/>
      <c r="I596" s="143"/>
      <c r="J596" s="61"/>
      <c r="K596" s="61"/>
      <c r="L596" s="61"/>
      <c r="M596" s="61"/>
      <c r="N596" s="61"/>
      <c r="O596" s="61"/>
      <c r="P596" s="61"/>
      <c r="Q596" s="61"/>
      <c r="R596" s="61"/>
      <c r="S596" s="61"/>
      <c r="T596" s="61"/>
      <c r="U596" s="61"/>
      <c r="V596" s="61"/>
      <c r="W596" s="61"/>
      <c r="X596" s="61"/>
      <c r="Y596" s="61"/>
      <c r="Z596" s="61"/>
    </row>
    <row r="597" spans="1:26" ht="18" customHeight="1">
      <c r="A597" s="142"/>
      <c r="B597" s="61"/>
      <c r="C597" s="143"/>
      <c r="D597" s="61"/>
      <c r="E597" s="142"/>
      <c r="F597" s="142"/>
      <c r="G597" s="61"/>
      <c r="H597" s="143"/>
      <c r="I597" s="143"/>
      <c r="J597" s="61"/>
      <c r="K597" s="61"/>
      <c r="L597" s="61"/>
      <c r="M597" s="61"/>
      <c r="N597" s="61"/>
      <c r="O597" s="61"/>
      <c r="P597" s="61"/>
      <c r="Q597" s="61"/>
      <c r="R597" s="61"/>
      <c r="S597" s="61"/>
      <c r="T597" s="61"/>
      <c r="U597" s="61"/>
      <c r="V597" s="61"/>
      <c r="W597" s="61"/>
      <c r="X597" s="61"/>
      <c r="Y597" s="61"/>
      <c r="Z597" s="61"/>
    </row>
    <row r="598" spans="1:26" ht="18" customHeight="1">
      <c r="A598" s="142"/>
      <c r="B598" s="61"/>
      <c r="C598" s="143"/>
      <c r="D598" s="61"/>
      <c r="E598" s="142"/>
      <c r="F598" s="142"/>
      <c r="G598" s="61"/>
      <c r="H598" s="143"/>
      <c r="I598" s="143"/>
      <c r="J598" s="61"/>
      <c r="K598" s="61"/>
      <c r="L598" s="61"/>
      <c r="M598" s="61"/>
      <c r="N598" s="61"/>
      <c r="O598" s="61"/>
      <c r="P598" s="61"/>
      <c r="Q598" s="61"/>
      <c r="R598" s="61"/>
      <c r="S598" s="61"/>
      <c r="T598" s="61"/>
      <c r="U598" s="61"/>
      <c r="V598" s="61"/>
      <c r="W598" s="61"/>
      <c r="X598" s="61"/>
      <c r="Y598" s="61"/>
      <c r="Z598" s="61"/>
    </row>
    <row r="599" spans="1:26" ht="18" customHeight="1">
      <c r="A599" s="142"/>
      <c r="B599" s="61"/>
      <c r="C599" s="143"/>
      <c r="D599" s="61"/>
      <c r="E599" s="142"/>
      <c r="F599" s="142"/>
      <c r="G599" s="61"/>
      <c r="H599" s="143"/>
      <c r="I599" s="143"/>
      <c r="J599" s="61"/>
      <c r="K599" s="61"/>
      <c r="L599" s="61"/>
      <c r="M599" s="61"/>
      <c r="N599" s="61"/>
      <c r="O599" s="61"/>
      <c r="P599" s="61"/>
      <c r="Q599" s="61"/>
      <c r="R599" s="61"/>
      <c r="S599" s="61"/>
      <c r="T599" s="61"/>
      <c r="U599" s="61"/>
      <c r="V599" s="61"/>
      <c r="W599" s="61"/>
      <c r="X599" s="61"/>
      <c r="Y599" s="61"/>
      <c r="Z599" s="61"/>
    </row>
    <row r="600" spans="1:26" ht="18" customHeight="1">
      <c r="A600" s="142"/>
      <c r="B600" s="61"/>
      <c r="C600" s="143"/>
      <c r="D600" s="61"/>
      <c r="E600" s="142"/>
      <c r="F600" s="142"/>
      <c r="G600" s="61"/>
      <c r="H600" s="143"/>
      <c r="I600" s="143"/>
      <c r="J600" s="61"/>
      <c r="K600" s="61"/>
      <c r="L600" s="61"/>
      <c r="M600" s="61"/>
      <c r="N600" s="61"/>
      <c r="O600" s="61"/>
      <c r="P600" s="61"/>
      <c r="Q600" s="61"/>
      <c r="R600" s="61"/>
      <c r="S600" s="61"/>
      <c r="T600" s="61"/>
      <c r="U600" s="61"/>
      <c r="V600" s="61"/>
      <c r="W600" s="61"/>
      <c r="X600" s="61"/>
      <c r="Y600" s="61"/>
      <c r="Z600" s="61"/>
    </row>
    <row r="601" spans="1:26" ht="18" customHeight="1">
      <c r="A601" s="142"/>
      <c r="B601" s="61"/>
      <c r="C601" s="143"/>
      <c r="D601" s="61"/>
      <c r="E601" s="142"/>
      <c r="F601" s="142"/>
      <c r="G601" s="61"/>
      <c r="H601" s="143"/>
      <c r="I601" s="143"/>
      <c r="J601" s="61"/>
      <c r="K601" s="61"/>
      <c r="L601" s="61"/>
      <c r="M601" s="61"/>
      <c r="N601" s="61"/>
      <c r="O601" s="61"/>
      <c r="P601" s="61"/>
      <c r="Q601" s="61"/>
      <c r="R601" s="61"/>
      <c r="S601" s="61"/>
      <c r="T601" s="61"/>
      <c r="U601" s="61"/>
      <c r="V601" s="61"/>
      <c r="W601" s="61"/>
      <c r="X601" s="61"/>
      <c r="Y601" s="61"/>
      <c r="Z601" s="61"/>
    </row>
    <row r="602" spans="1:26" ht="18" customHeight="1">
      <c r="A602" s="142"/>
      <c r="B602" s="61"/>
      <c r="C602" s="143"/>
      <c r="D602" s="61"/>
      <c r="E602" s="142"/>
      <c r="F602" s="142"/>
      <c r="G602" s="61"/>
      <c r="H602" s="143"/>
      <c r="I602" s="143"/>
      <c r="J602" s="61"/>
      <c r="K602" s="61"/>
      <c r="L602" s="61"/>
      <c r="M602" s="61"/>
      <c r="N602" s="61"/>
      <c r="O602" s="61"/>
      <c r="P602" s="61"/>
      <c r="Q602" s="61"/>
      <c r="R602" s="61"/>
      <c r="S602" s="61"/>
      <c r="T602" s="61"/>
      <c r="U602" s="61"/>
      <c r="V602" s="61"/>
      <c r="W602" s="61"/>
      <c r="X602" s="61"/>
      <c r="Y602" s="61"/>
      <c r="Z602" s="61"/>
    </row>
    <row r="603" spans="1:26" ht="18" customHeight="1">
      <c r="A603" s="142"/>
      <c r="B603" s="61"/>
      <c r="C603" s="143"/>
      <c r="D603" s="61"/>
      <c r="E603" s="142"/>
      <c r="F603" s="142"/>
      <c r="G603" s="61"/>
      <c r="H603" s="143"/>
      <c r="I603" s="143"/>
      <c r="J603" s="61"/>
      <c r="K603" s="61"/>
      <c r="L603" s="61"/>
      <c r="M603" s="61"/>
      <c r="N603" s="61"/>
      <c r="O603" s="61"/>
      <c r="P603" s="61"/>
      <c r="Q603" s="61"/>
      <c r="R603" s="61"/>
      <c r="S603" s="61"/>
      <c r="T603" s="61"/>
      <c r="U603" s="61"/>
      <c r="V603" s="61"/>
      <c r="W603" s="61"/>
      <c r="X603" s="61"/>
      <c r="Y603" s="61"/>
      <c r="Z603" s="61"/>
    </row>
    <row r="604" spans="1:26" ht="18" customHeight="1">
      <c r="A604" s="142"/>
      <c r="B604" s="61"/>
      <c r="C604" s="143"/>
      <c r="D604" s="61"/>
      <c r="E604" s="142"/>
      <c r="F604" s="142"/>
      <c r="G604" s="61"/>
      <c r="H604" s="143"/>
      <c r="I604" s="143"/>
      <c r="J604" s="61"/>
      <c r="K604" s="61"/>
      <c r="L604" s="61"/>
      <c r="M604" s="61"/>
      <c r="N604" s="61"/>
      <c r="O604" s="61"/>
      <c r="P604" s="61"/>
      <c r="Q604" s="61"/>
      <c r="R604" s="61"/>
      <c r="S604" s="61"/>
      <c r="T604" s="61"/>
      <c r="U604" s="61"/>
      <c r="V604" s="61"/>
      <c r="W604" s="61"/>
      <c r="X604" s="61"/>
      <c r="Y604" s="61"/>
      <c r="Z604" s="61"/>
    </row>
    <row r="605" spans="1:26" ht="18" customHeight="1">
      <c r="A605" s="142"/>
      <c r="B605" s="61"/>
      <c r="C605" s="143"/>
      <c r="D605" s="61"/>
      <c r="E605" s="142"/>
      <c r="F605" s="142"/>
      <c r="G605" s="61"/>
      <c r="H605" s="143"/>
      <c r="I605" s="143"/>
      <c r="J605" s="61"/>
      <c r="K605" s="61"/>
      <c r="L605" s="61"/>
      <c r="M605" s="61"/>
      <c r="N605" s="61"/>
      <c r="O605" s="61"/>
      <c r="P605" s="61"/>
      <c r="Q605" s="61"/>
      <c r="R605" s="61"/>
      <c r="S605" s="61"/>
      <c r="T605" s="61"/>
      <c r="U605" s="61"/>
      <c r="V605" s="61"/>
      <c r="W605" s="61"/>
      <c r="X605" s="61"/>
      <c r="Y605" s="61"/>
      <c r="Z605" s="61"/>
    </row>
    <row r="606" spans="1:26" ht="18" customHeight="1">
      <c r="A606" s="142"/>
      <c r="B606" s="61"/>
      <c r="C606" s="143"/>
      <c r="D606" s="61"/>
      <c r="E606" s="142"/>
      <c r="F606" s="142"/>
      <c r="G606" s="61"/>
      <c r="H606" s="143"/>
      <c r="I606" s="143"/>
      <c r="J606" s="61"/>
      <c r="K606" s="61"/>
      <c r="L606" s="61"/>
      <c r="M606" s="61"/>
      <c r="N606" s="61"/>
      <c r="O606" s="61"/>
      <c r="P606" s="61"/>
      <c r="Q606" s="61"/>
      <c r="R606" s="61"/>
      <c r="S606" s="61"/>
      <c r="T606" s="61"/>
      <c r="U606" s="61"/>
      <c r="V606" s="61"/>
      <c r="W606" s="61"/>
      <c r="X606" s="61"/>
      <c r="Y606" s="61"/>
      <c r="Z606" s="61"/>
    </row>
    <row r="607" spans="1:26" ht="18" customHeight="1">
      <c r="A607" s="142"/>
      <c r="B607" s="61"/>
      <c r="C607" s="143"/>
      <c r="D607" s="61"/>
      <c r="E607" s="142"/>
      <c r="F607" s="142"/>
      <c r="G607" s="61"/>
      <c r="H607" s="143"/>
      <c r="I607" s="143"/>
      <c r="J607" s="61"/>
      <c r="K607" s="61"/>
      <c r="L607" s="61"/>
      <c r="M607" s="61"/>
      <c r="N607" s="61"/>
      <c r="O607" s="61"/>
      <c r="P607" s="61"/>
      <c r="Q607" s="61"/>
      <c r="R607" s="61"/>
      <c r="S607" s="61"/>
      <c r="T607" s="61"/>
      <c r="U607" s="61"/>
      <c r="V607" s="61"/>
      <c r="W607" s="61"/>
      <c r="X607" s="61"/>
      <c r="Y607" s="61"/>
      <c r="Z607" s="61"/>
    </row>
    <row r="608" spans="1:26" ht="18" customHeight="1">
      <c r="A608" s="142"/>
      <c r="B608" s="61"/>
      <c r="C608" s="143"/>
      <c r="D608" s="61"/>
      <c r="E608" s="142"/>
      <c r="F608" s="142"/>
      <c r="G608" s="61"/>
      <c r="H608" s="143"/>
      <c r="I608" s="143"/>
      <c r="J608" s="61"/>
      <c r="K608" s="61"/>
      <c r="L608" s="61"/>
      <c r="M608" s="61"/>
      <c r="N608" s="61"/>
      <c r="O608" s="61"/>
      <c r="P608" s="61"/>
      <c r="Q608" s="61"/>
      <c r="R608" s="61"/>
      <c r="S608" s="61"/>
      <c r="T608" s="61"/>
      <c r="U608" s="61"/>
      <c r="V608" s="61"/>
      <c r="W608" s="61"/>
      <c r="X608" s="61"/>
      <c r="Y608" s="61"/>
      <c r="Z608" s="61"/>
    </row>
    <row r="609" spans="1:26" ht="18" customHeight="1">
      <c r="A609" s="142"/>
      <c r="B609" s="61"/>
      <c r="C609" s="143"/>
      <c r="D609" s="61"/>
      <c r="E609" s="142"/>
      <c r="F609" s="142"/>
      <c r="G609" s="61"/>
      <c r="H609" s="143"/>
      <c r="I609" s="143"/>
      <c r="J609" s="61"/>
      <c r="K609" s="61"/>
      <c r="L609" s="61"/>
      <c r="M609" s="61"/>
      <c r="N609" s="61"/>
      <c r="O609" s="61"/>
      <c r="P609" s="61"/>
      <c r="Q609" s="61"/>
      <c r="R609" s="61"/>
      <c r="S609" s="61"/>
      <c r="T609" s="61"/>
      <c r="U609" s="61"/>
      <c r="V609" s="61"/>
      <c r="W609" s="61"/>
      <c r="X609" s="61"/>
      <c r="Y609" s="61"/>
      <c r="Z609" s="61"/>
    </row>
    <row r="610" spans="1:26" ht="18" customHeight="1">
      <c r="A610" s="142"/>
      <c r="B610" s="61"/>
      <c r="C610" s="143"/>
      <c r="D610" s="61"/>
      <c r="E610" s="142"/>
      <c r="F610" s="142"/>
      <c r="G610" s="61"/>
      <c r="H610" s="143"/>
      <c r="I610" s="143"/>
      <c r="J610" s="61"/>
      <c r="K610" s="61"/>
      <c r="L610" s="61"/>
      <c r="M610" s="61"/>
      <c r="N610" s="61"/>
      <c r="O610" s="61"/>
      <c r="P610" s="61"/>
      <c r="Q610" s="61"/>
      <c r="R610" s="61"/>
      <c r="S610" s="61"/>
      <c r="T610" s="61"/>
      <c r="U610" s="61"/>
      <c r="V610" s="61"/>
      <c r="W610" s="61"/>
      <c r="X610" s="61"/>
      <c r="Y610" s="61"/>
      <c r="Z610" s="61"/>
    </row>
    <row r="611" spans="1:26" ht="18" customHeight="1">
      <c r="A611" s="142"/>
      <c r="B611" s="61"/>
      <c r="C611" s="143"/>
      <c r="D611" s="61"/>
      <c r="E611" s="142"/>
      <c r="F611" s="142"/>
      <c r="G611" s="61"/>
      <c r="H611" s="143"/>
      <c r="I611" s="143"/>
      <c r="J611" s="61"/>
      <c r="K611" s="61"/>
      <c r="L611" s="61"/>
      <c r="M611" s="61"/>
      <c r="N611" s="61"/>
      <c r="O611" s="61"/>
      <c r="P611" s="61"/>
      <c r="Q611" s="61"/>
      <c r="R611" s="61"/>
      <c r="S611" s="61"/>
      <c r="T611" s="61"/>
      <c r="U611" s="61"/>
      <c r="V611" s="61"/>
      <c r="W611" s="61"/>
      <c r="X611" s="61"/>
      <c r="Y611" s="61"/>
      <c r="Z611" s="61"/>
    </row>
    <row r="612" spans="1:26" ht="18" customHeight="1">
      <c r="A612" s="142"/>
      <c r="B612" s="61"/>
      <c r="C612" s="143"/>
      <c r="D612" s="61"/>
      <c r="E612" s="142"/>
      <c r="F612" s="142"/>
      <c r="G612" s="61"/>
      <c r="H612" s="143"/>
      <c r="I612" s="143"/>
      <c r="J612" s="61"/>
      <c r="K612" s="61"/>
      <c r="L612" s="61"/>
      <c r="M612" s="61"/>
      <c r="N612" s="61"/>
      <c r="O612" s="61"/>
      <c r="P612" s="61"/>
      <c r="Q612" s="61"/>
      <c r="R612" s="61"/>
      <c r="S612" s="61"/>
      <c r="T612" s="61"/>
      <c r="U612" s="61"/>
      <c r="V612" s="61"/>
      <c r="W612" s="61"/>
      <c r="X612" s="61"/>
      <c r="Y612" s="61"/>
      <c r="Z612" s="61"/>
    </row>
    <row r="613" spans="1:26" ht="18" customHeight="1">
      <c r="A613" s="142"/>
      <c r="B613" s="61"/>
      <c r="C613" s="143"/>
      <c r="D613" s="61"/>
      <c r="E613" s="142"/>
      <c r="F613" s="142"/>
      <c r="G613" s="61"/>
      <c r="H613" s="143"/>
      <c r="I613" s="143"/>
      <c r="J613" s="61"/>
      <c r="K613" s="61"/>
      <c r="L613" s="61"/>
      <c r="M613" s="61"/>
      <c r="N613" s="61"/>
      <c r="O613" s="61"/>
      <c r="P613" s="61"/>
      <c r="Q613" s="61"/>
      <c r="R613" s="61"/>
      <c r="S613" s="61"/>
      <c r="T613" s="61"/>
      <c r="U613" s="61"/>
      <c r="V613" s="61"/>
      <c r="W613" s="61"/>
      <c r="X613" s="61"/>
      <c r="Y613" s="61"/>
      <c r="Z613" s="61"/>
    </row>
    <row r="614" spans="1:26" ht="18" customHeight="1">
      <c r="A614" s="142"/>
      <c r="B614" s="61"/>
      <c r="C614" s="143"/>
      <c r="D614" s="61"/>
      <c r="E614" s="142"/>
      <c r="F614" s="142"/>
      <c r="G614" s="61"/>
      <c r="H614" s="143"/>
      <c r="I614" s="143"/>
      <c r="J614" s="61"/>
      <c r="K614" s="61"/>
      <c r="L614" s="61"/>
      <c r="M614" s="61"/>
      <c r="N614" s="61"/>
      <c r="O614" s="61"/>
      <c r="P614" s="61"/>
      <c r="Q614" s="61"/>
      <c r="R614" s="61"/>
      <c r="S614" s="61"/>
      <c r="T614" s="61"/>
      <c r="U614" s="61"/>
      <c r="V614" s="61"/>
      <c r="W614" s="61"/>
      <c r="X614" s="61"/>
      <c r="Y614" s="61"/>
      <c r="Z614" s="61"/>
    </row>
    <row r="615" spans="1:26" ht="18" customHeight="1">
      <c r="A615" s="142"/>
      <c r="B615" s="61"/>
      <c r="C615" s="143"/>
      <c r="D615" s="61"/>
      <c r="E615" s="142"/>
      <c r="F615" s="142"/>
      <c r="G615" s="61"/>
      <c r="H615" s="143"/>
      <c r="I615" s="143"/>
      <c r="J615" s="61"/>
      <c r="K615" s="61"/>
      <c r="L615" s="61"/>
      <c r="M615" s="61"/>
      <c r="N615" s="61"/>
      <c r="O615" s="61"/>
      <c r="P615" s="61"/>
      <c r="Q615" s="61"/>
      <c r="R615" s="61"/>
      <c r="S615" s="61"/>
      <c r="T615" s="61"/>
      <c r="U615" s="61"/>
      <c r="V615" s="61"/>
      <c r="W615" s="61"/>
      <c r="X615" s="61"/>
      <c r="Y615" s="61"/>
      <c r="Z615" s="61"/>
    </row>
    <row r="616" spans="1:26" ht="18" customHeight="1">
      <c r="A616" s="142"/>
      <c r="B616" s="61"/>
      <c r="C616" s="143"/>
      <c r="D616" s="61"/>
      <c r="E616" s="142"/>
      <c r="F616" s="142"/>
      <c r="G616" s="61"/>
      <c r="H616" s="143"/>
      <c r="I616" s="143"/>
      <c r="J616" s="61"/>
      <c r="K616" s="61"/>
      <c r="L616" s="61"/>
      <c r="M616" s="61"/>
      <c r="N616" s="61"/>
      <c r="O616" s="61"/>
      <c r="P616" s="61"/>
      <c r="Q616" s="61"/>
      <c r="R616" s="61"/>
      <c r="S616" s="61"/>
      <c r="T616" s="61"/>
      <c r="U616" s="61"/>
      <c r="V616" s="61"/>
      <c r="W616" s="61"/>
      <c r="X616" s="61"/>
      <c r="Y616" s="61"/>
      <c r="Z616" s="61"/>
    </row>
    <row r="617" spans="1:26" ht="18" customHeight="1">
      <c r="A617" s="142"/>
      <c r="B617" s="61"/>
      <c r="C617" s="143"/>
      <c r="D617" s="61"/>
      <c r="E617" s="142"/>
      <c r="F617" s="142"/>
      <c r="G617" s="61"/>
      <c r="H617" s="143"/>
      <c r="I617" s="143"/>
      <c r="J617" s="61"/>
      <c r="K617" s="61"/>
      <c r="L617" s="61"/>
      <c r="M617" s="61"/>
      <c r="N617" s="61"/>
      <c r="O617" s="61"/>
      <c r="P617" s="61"/>
      <c r="Q617" s="61"/>
      <c r="R617" s="61"/>
      <c r="S617" s="61"/>
      <c r="T617" s="61"/>
      <c r="U617" s="61"/>
      <c r="V617" s="61"/>
      <c r="W617" s="61"/>
      <c r="X617" s="61"/>
      <c r="Y617" s="61"/>
      <c r="Z617" s="61"/>
    </row>
    <row r="618" spans="1:26" ht="18" customHeight="1">
      <c r="A618" s="142"/>
      <c r="B618" s="61"/>
      <c r="C618" s="143"/>
      <c r="D618" s="61"/>
      <c r="E618" s="142"/>
      <c r="F618" s="142"/>
      <c r="G618" s="61"/>
      <c r="H618" s="143"/>
      <c r="I618" s="143"/>
      <c r="J618" s="61"/>
      <c r="K618" s="61"/>
      <c r="L618" s="61"/>
      <c r="M618" s="61"/>
      <c r="N618" s="61"/>
      <c r="O618" s="61"/>
      <c r="P618" s="61"/>
      <c r="Q618" s="61"/>
      <c r="R618" s="61"/>
      <c r="S618" s="61"/>
      <c r="T618" s="61"/>
      <c r="U618" s="61"/>
      <c r="V618" s="61"/>
      <c r="W618" s="61"/>
      <c r="X618" s="61"/>
      <c r="Y618" s="61"/>
      <c r="Z618" s="61"/>
    </row>
    <row r="619" spans="1:26" ht="18" customHeight="1">
      <c r="A619" s="142"/>
      <c r="B619" s="61"/>
      <c r="C619" s="143"/>
      <c r="D619" s="61"/>
      <c r="E619" s="142"/>
      <c r="F619" s="142"/>
      <c r="G619" s="61"/>
      <c r="H619" s="143"/>
      <c r="I619" s="143"/>
      <c r="J619" s="61"/>
      <c r="K619" s="61"/>
      <c r="L619" s="61"/>
      <c r="M619" s="61"/>
      <c r="N619" s="61"/>
      <c r="O619" s="61"/>
      <c r="P619" s="61"/>
      <c r="Q619" s="61"/>
      <c r="R619" s="61"/>
      <c r="S619" s="61"/>
      <c r="T619" s="61"/>
      <c r="U619" s="61"/>
      <c r="V619" s="61"/>
      <c r="W619" s="61"/>
      <c r="X619" s="61"/>
      <c r="Y619" s="61"/>
      <c r="Z619" s="61"/>
    </row>
    <row r="620" spans="1:26" ht="18" customHeight="1">
      <c r="A620" s="142"/>
      <c r="B620" s="61"/>
      <c r="C620" s="143"/>
      <c r="D620" s="61"/>
      <c r="E620" s="142"/>
      <c r="F620" s="142"/>
      <c r="G620" s="61"/>
      <c r="H620" s="143"/>
      <c r="I620" s="143"/>
      <c r="J620" s="61"/>
      <c r="K620" s="61"/>
      <c r="L620" s="61"/>
      <c r="M620" s="61"/>
      <c r="N620" s="61"/>
      <c r="O620" s="61"/>
      <c r="P620" s="61"/>
      <c r="Q620" s="61"/>
      <c r="R620" s="61"/>
      <c r="S620" s="61"/>
      <c r="T620" s="61"/>
      <c r="U620" s="61"/>
      <c r="V620" s="61"/>
      <c r="W620" s="61"/>
      <c r="X620" s="61"/>
      <c r="Y620" s="61"/>
      <c r="Z620" s="61"/>
    </row>
    <row r="621" spans="1:26" ht="18" customHeight="1">
      <c r="A621" s="142"/>
      <c r="B621" s="61"/>
      <c r="C621" s="143"/>
      <c r="D621" s="61"/>
      <c r="E621" s="142"/>
      <c r="F621" s="142"/>
      <c r="G621" s="61"/>
      <c r="H621" s="143"/>
      <c r="I621" s="143"/>
      <c r="J621" s="61"/>
      <c r="K621" s="61"/>
      <c r="L621" s="61"/>
      <c r="M621" s="61"/>
      <c r="N621" s="61"/>
      <c r="O621" s="61"/>
      <c r="P621" s="61"/>
      <c r="Q621" s="61"/>
      <c r="R621" s="61"/>
      <c r="S621" s="61"/>
      <c r="T621" s="61"/>
      <c r="U621" s="61"/>
      <c r="V621" s="61"/>
      <c r="W621" s="61"/>
      <c r="X621" s="61"/>
      <c r="Y621" s="61"/>
      <c r="Z621" s="61"/>
    </row>
    <row r="622" spans="1:26" ht="18" customHeight="1">
      <c r="A622" s="142"/>
      <c r="B622" s="61"/>
      <c r="C622" s="143"/>
      <c r="D622" s="61"/>
      <c r="E622" s="142"/>
      <c r="F622" s="142"/>
      <c r="G622" s="61"/>
      <c r="H622" s="143"/>
      <c r="I622" s="143"/>
      <c r="J622" s="61"/>
      <c r="K622" s="61"/>
      <c r="L622" s="61"/>
      <c r="M622" s="61"/>
      <c r="N622" s="61"/>
      <c r="O622" s="61"/>
      <c r="P622" s="61"/>
      <c r="Q622" s="61"/>
      <c r="R622" s="61"/>
      <c r="S622" s="61"/>
      <c r="T622" s="61"/>
      <c r="U622" s="61"/>
      <c r="V622" s="61"/>
      <c r="W622" s="61"/>
      <c r="X622" s="61"/>
      <c r="Y622" s="61"/>
      <c r="Z622" s="61"/>
    </row>
    <row r="623" spans="1:26" ht="18" customHeight="1">
      <c r="A623" s="142"/>
      <c r="B623" s="61"/>
      <c r="C623" s="143"/>
      <c r="D623" s="61"/>
      <c r="E623" s="142"/>
      <c r="F623" s="142"/>
      <c r="G623" s="61"/>
      <c r="H623" s="143"/>
      <c r="I623" s="143"/>
      <c r="J623" s="61"/>
      <c r="K623" s="61"/>
      <c r="L623" s="61"/>
      <c r="M623" s="61"/>
      <c r="N623" s="61"/>
      <c r="O623" s="61"/>
      <c r="P623" s="61"/>
      <c r="Q623" s="61"/>
      <c r="R623" s="61"/>
      <c r="S623" s="61"/>
      <c r="T623" s="61"/>
      <c r="U623" s="61"/>
      <c r="V623" s="61"/>
      <c r="W623" s="61"/>
      <c r="X623" s="61"/>
      <c r="Y623" s="61"/>
      <c r="Z623" s="61"/>
    </row>
    <row r="624" spans="1:26" ht="18" customHeight="1">
      <c r="A624" s="142"/>
      <c r="B624" s="61"/>
      <c r="C624" s="143"/>
      <c r="D624" s="61"/>
      <c r="E624" s="142"/>
      <c r="F624" s="142"/>
      <c r="G624" s="61"/>
      <c r="H624" s="143"/>
      <c r="I624" s="143"/>
      <c r="J624" s="61"/>
      <c r="K624" s="61"/>
      <c r="L624" s="61"/>
      <c r="M624" s="61"/>
      <c r="N624" s="61"/>
      <c r="O624" s="61"/>
      <c r="P624" s="61"/>
      <c r="Q624" s="61"/>
      <c r="R624" s="61"/>
      <c r="S624" s="61"/>
      <c r="T624" s="61"/>
      <c r="U624" s="61"/>
      <c r="V624" s="61"/>
      <c r="W624" s="61"/>
      <c r="X624" s="61"/>
      <c r="Y624" s="61"/>
      <c r="Z624" s="61"/>
    </row>
    <row r="625" spans="1:26" ht="18" customHeight="1">
      <c r="A625" s="142"/>
      <c r="B625" s="61"/>
      <c r="C625" s="143"/>
      <c r="D625" s="61"/>
      <c r="E625" s="142"/>
      <c r="F625" s="142"/>
      <c r="G625" s="61"/>
      <c r="H625" s="143"/>
      <c r="I625" s="143"/>
      <c r="J625" s="61"/>
      <c r="K625" s="61"/>
      <c r="L625" s="61"/>
      <c r="M625" s="61"/>
      <c r="N625" s="61"/>
      <c r="O625" s="61"/>
      <c r="P625" s="61"/>
      <c r="Q625" s="61"/>
      <c r="R625" s="61"/>
      <c r="S625" s="61"/>
      <c r="T625" s="61"/>
      <c r="U625" s="61"/>
      <c r="V625" s="61"/>
      <c r="W625" s="61"/>
      <c r="X625" s="61"/>
      <c r="Y625" s="61"/>
      <c r="Z625" s="61"/>
    </row>
    <row r="626" spans="1:26" ht="18" customHeight="1">
      <c r="A626" s="142"/>
      <c r="B626" s="61"/>
      <c r="C626" s="143"/>
      <c r="D626" s="61"/>
      <c r="E626" s="142"/>
      <c r="F626" s="142"/>
      <c r="G626" s="61"/>
      <c r="H626" s="143"/>
      <c r="I626" s="143"/>
      <c r="J626" s="61"/>
      <c r="K626" s="61"/>
      <c r="L626" s="61"/>
      <c r="M626" s="61"/>
      <c r="N626" s="61"/>
      <c r="O626" s="61"/>
      <c r="P626" s="61"/>
      <c r="Q626" s="61"/>
      <c r="R626" s="61"/>
      <c r="S626" s="61"/>
      <c r="T626" s="61"/>
      <c r="U626" s="61"/>
      <c r="V626" s="61"/>
      <c r="W626" s="61"/>
      <c r="X626" s="61"/>
      <c r="Y626" s="61"/>
      <c r="Z626" s="61"/>
    </row>
    <row r="627" spans="1:26" ht="18" customHeight="1">
      <c r="A627" s="142"/>
      <c r="B627" s="61"/>
      <c r="C627" s="143"/>
      <c r="D627" s="61"/>
      <c r="E627" s="142"/>
      <c r="F627" s="142"/>
      <c r="G627" s="61"/>
      <c r="H627" s="143"/>
      <c r="I627" s="143"/>
      <c r="J627" s="61"/>
      <c r="K627" s="61"/>
      <c r="L627" s="61"/>
      <c r="M627" s="61"/>
      <c r="N627" s="61"/>
      <c r="O627" s="61"/>
      <c r="P627" s="61"/>
      <c r="Q627" s="61"/>
      <c r="R627" s="61"/>
      <c r="S627" s="61"/>
      <c r="T627" s="61"/>
      <c r="U627" s="61"/>
      <c r="V627" s="61"/>
      <c r="W627" s="61"/>
      <c r="X627" s="61"/>
      <c r="Y627" s="61"/>
      <c r="Z627" s="61"/>
    </row>
    <row r="628" spans="1:26" ht="18" customHeight="1">
      <c r="A628" s="142"/>
      <c r="B628" s="61"/>
      <c r="C628" s="143"/>
      <c r="D628" s="61"/>
      <c r="E628" s="142"/>
      <c r="F628" s="142"/>
      <c r="G628" s="61"/>
      <c r="H628" s="143"/>
      <c r="I628" s="143"/>
      <c r="J628" s="61"/>
      <c r="K628" s="61"/>
      <c r="L628" s="61"/>
      <c r="M628" s="61"/>
      <c r="N628" s="61"/>
      <c r="O628" s="61"/>
      <c r="P628" s="61"/>
      <c r="Q628" s="61"/>
      <c r="R628" s="61"/>
      <c r="S628" s="61"/>
      <c r="T628" s="61"/>
      <c r="U628" s="61"/>
      <c r="V628" s="61"/>
      <c r="W628" s="61"/>
      <c r="X628" s="61"/>
      <c r="Y628" s="61"/>
      <c r="Z628" s="61"/>
    </row>
    <row r="629" spans="1:26" ht="18" customHeight="1">
      <c r="A629" s="142"/>
      <c r="B629" s="61"/>
      <c r="C629" s="143"/>
      <c r="D629" s="61"/>
      <c r="E629" s="142"/>
      <c r="F629" s="142"/>
      <c r="G629" s="61"/>
      <c r="H629" s="143"/>
      <c r="I629" s="143"/>
      <c r="J629" s="61"/>
      <c r="K629" s="61"/>
      <c r="L629" s="61"/>
      <c r="M629" s="61"/>
      <c r="N629" s="61"/>
      <c r="O629" s="61"/>
      <c r="P629" s="61"/>
      <c r="Q629" s="61"/>
      <c r="R629" s="61"/>
      <c r="S629" s="61"/>
      <c r="T629" s="61"/>
      <c r="U629" s="61"/>
      <c r="V629" s="61"/>
      <c r="W629" s="61"/>
      <c r="X629" s="61"/>
      <c r="Y629" s="61"/>
      <c r="Z629" s="61"/>
    </row>
    <row r="630" spans="1:26" ht="18" customHeight="1">
      <c r="A630" s="142"/>
      <c r="B630" s="61"/>
      <c r="C630" s="143"/>
      <c r="D630" s="61"/>
      <c r="E630" s="142"/>
      <c r="F630" s="142"/>
      <c r="G630" s="61"/>
      <c r="H630" s="143"/>
      <c r="I630" s="143"/>
      <c r="J630" s="61"/>
      <c r="K630" s="61"/>
      <c r="L630" s="61"/>
      <c r="M630" s="61"/>
      <c r="N630" s="61"/>
      <c r="O630" s="61"/>
      <c r="P630" s="61"/>
      <c r="Q630" s="61"/>
      <c r="R630" s="61"/>
      <c r="S630" s="61"/>
      <c r="T630" s="61"/>
      <c r="U630" s="61"/>
      <c r="V630" s="61"/>
      <c r="W630" s="61"/>
      <c r="X630" s="61"/>
      <c r="Y630" s="61"/>
      <c r="Z630" s="61"/>
    </row>
    <row r="631" spans="1:26" ht="18" customHeight="1">
      <c r="A631" s="142"/>
      <c r="B631" s="61"/>
      <c r="C631" s="143"/>
      <c r="D631" s="61"/>
      <c r="E631" s="142"/>
      <c r="F631" s="142"/>
      <c r="G631" s="61"/>
      <c r="H631" s="143"/>
      <c r="I631" s="143"/>
      <c r="J631" s="61"/>
      <c r="K631" s="61"/>
      <c r="L631" s="61"/>
      <c r="M631" s="61"/>
      <c r="N631" s="61"/>
      <c r="O631" s="61"/>
      <c r="P631" s="61"/>
      <c r="Q631" s="61"/>
      <c r="R631" s="61"/>
      <c r="S631" s="61"/>
      <c r="T631" s="61"/>
      <c r="U631" s="61"/>
      <c r="V631" s="61"/>
      <c r="W631" s="61"/>
      <c r="X631" s="61"/>
      <c r="Y631" s="61"/>
      <c r="Z631" s="61"/>
    </row>
    <row r="632" spans="1:26" ht="18" customHeight="1">
      <c r="A632" s="142"/>
      <c r="B632" s="61"/>
      <c r="C632" s="143"/>
      <c r="D632" s="61"/>
      <c r="E632" s="142"/>
      <c r="F632" s="142"/>
      <c r="G632" s="61"/>
      <c r="H632" s="143"/>
      <c r="I632" s="143"/>
      <c r="J632" s="61"/>
      <c r="K632" s="61"/>
      <c r="L632" s="61"/>
      <c r="M632" s="61"/>
      <c r="N632" s="61"/>
      <c r="O632" s="61"/>
      <c r="P632" s="61"/>
      <c r="Q632" s="61"/>
      <c r="R632" s="61"/>
      <c r="S632" s="61"/>
      <c r="T632" s="61"/>
      <c r="U632" s="61"/>
      <c r="V632" s="61"/>
      <c r="W632" s="61"/>
      <c r="X632" s="61"/>
      <c r="Y632" s="61"/>
      <c r="Z632" s="61"/>
    </row>
    <row r="633" spans="1:26" ht="18" customHeight="1">
      <c r="A633" s="142"/>
      <c r="B633" s="61"/>
      <c r="C633" s="143"/>
      <c r="D633" s="61"/>
      <c r="E633" s="142"/>
      <c r="F633" s="142"/>
      <c r="G633" s="61"/>
      <c r="H633" s="143"/>
      <c r="I633" s="143"/>
      <c r="J633" s="61"/>
      <c r="K633" s="61"/>
      <c r="L633" s="61"/>
      <c r="M633" s="61"/>
      <c r="N633" s="61"/>
      <c r="O633" s="61"/>
      <c r="P633" s="61"/>
      <c r="Q633" s="61"/>
      <c r="R633" s="61"/>
      <c r="S633" s="61"/>
      <c r="T633" s="61"/>
      <c r="U633" s="61"/>
      <c r="V633" s="61"/>
      <c r="W633" s="61"/>
      <c r="X633" s="61"/>
      <c r="Y633" s="61"/>
      <c r="Z633" s="61"/>
    </row>
    <row r="634" spans="1:26" ht="18" customHeight="1">
      <c r="A634" s="142"/>
      <c r="B634" s="61"/>
      <c r="C634" s="143"/>
      <c r="D634" s="61"/>
      <c r="E634" s="142"/>
      <c r="F634" s="142"/>
      <c r="G634" s="61"/>
      <c r="H634" s="143"/>
      <c r="I634" s="143"/>
      <c r="J634" s="61"/>
      <c r="K634" s="61"/>
      <c r="L634" s="61"/>
      <c r="M634" s="61"/>
      <c r="N634" s="61"/>
      <c r="O634" s="61"/>
      <c r="P634" s="61"/>
      <c r="Q634" s="61"/>
      <c r="R634" s="61"/>
      <c r="S634" s="61"/>
      <c r="T634" s="61"/>
      <c r="U634" s="61"/>
      <c r="V634" s="61"/>
      <c r="W634" s="61"/>
      <c r="X634" s="61"/>
      <c r="Y634" s="61"/>
      <c r="Z634" s="61"/>
    </row>
    <row r="635" spans="1:26" ht="18" customHeight="1">
      <c r="A635" s="142"/>
      <c r="B635" s="61"/>
      <c r="C635" s="143"/>
      <c r="D635" s="61"/>
      <c r="E635" s="142"/>
      <c r="F635" s="142"/>
      <c r="G635" s="61"/>
      <c r="H635" s="143"/>
      <c r="I635" s="143"/>
      <c r="J635" s="61"/>
      <c r="K635" s="61"/>
      <c r="L635" s="61"/>
      <c r="M635" s="61"/>
      <c r="N635" s="61"/>
      <c r="O635" s="61"/>
      <c r="P635" s="61"/>
      <c r="Q635" s="61"/>
      <c r="R635" s="61"/>
      <c r="S635" s="61"/>
      <c r="T635" s="61"/>
      <c r="U635" s="61"/>
      <c r="V635" s="61"/>
      <c r="W635" s="61"/>
      <c r="X635" s="61"/>
      <c r="Y635" s="61"/>
      <c r="Z635" s="61"/>
    </row>
    <row r="636" spans="1:26" ht="18" customHeight="1">
      <c r="A636" s="142"/>
      <c r="B636" s="61"/>
      <c r="C636" s="143"/>
      <c r="D636" s="61"/>
      <c r="E636" s="142"/>
      <c r="F636" s="142"/>
      <c r="G636" s="61"/>
      <c r="H636" s="143"/>
      <c r="I636" s="143"/>
      <c r="J636" s="61"/>
      <c r="K636" s="61"/>
      <c r="L636" s="61"/>
      <c r="M636" s="61"/>
      <c r="N636" s="61"/>
      <c r="O636" s="61"/>
      <c r="P636" s="61"/>
      <c r="Q636" s="61"/>
      <c r="R636" s="61"/>
      <c r="S636" s="61"/>
      <c r="T636" s="61"/>
      <c r="U636" s="61"/>
      <c r="V636" s="61"/>
      <c r="W636" s="61"/>
      <c r="X636" s="61"/>
      <c r="Y636" s="61"/>
      <c r="Z636" s="61"/>
    </row>
    <row r="637" spans="1:26" ht="18" customHeight="1">
      <c r="A637" s="142"/>
      <c r="B637" s="61"/>
      <c r="C637" s="143"/>
      <c r="D637" s="61"/>
      <c r="E637" s="142"/>
      <c r="F637" s="142"/>
      <c r="G637" s="61"/>
      <c r="H637" s="143"/>
      <c r="I637" s="143"/>
      <c r="J637" s="61"/>
      <c r="K637" s="61"/>
      <c r="L637" s="61"/>
      <c r="M637" s="61"/>
      <c r="N637" s="61"/>
      <c r="O637" s="61"/>
      <c r="P637" s="61"/>
      <c r="Q637" s="61"/>
      <c r="R637" s="61"/>
      <c r="S637" s="61"/>
      <c r="T637" s="61"/>
      <c r="U637" s="61"/>
      <c r="V637" s="61"/>
      <c r="W637" s="61"/>
      <c r="X637" s="61"/>
      <c r="Y637" s="61"/>
      <c r="Z637" s="61"/>
    </row>
    <row r="638" spans="1:26" ht="18" customHeight="1">
      <c r="A638" s="142"/>
      <c r="B638" s="61"/>
      <c r="C638" s="143"/>
      <c r="D638" s="61"/>
      <c r="E638" s="142"/>
      <c r="F638" s="142"/>
      <c r="G638" s="61"/>
      <c r="H638" s="143"/>
      <c r="I638" s="143"/>
      <c r="J638" s="61"/>
      <c r="K638" s="61"/>
      <c r="L638" s="61"/>
      <c r="M638" s="61"/>
      <c r="N638" s="61"/>
      <c r="O638" s="61"/>
      <c r="P638" s="61"/>
      <c r="Q638" s="61"/>
      <c r="R638" s="61"/>
      <c r="S638" s="61"/>
      <c r="T638" s="61"/>
      <c r="U638" s="61"/>
      <c r="V638" s="61"/>
      <c r="W638" s="61"/>
      <c r="X638" s="61"/>
      <c r="Y638" s="61"/>
      <c r="Z638" s="61"/>
    </row>
    <row r="639" spans="1:26" ht="18" customHeight="1">
      <c r="A639" s="142"/>
      <c r="B639" s="61"/>
      <c r="C639" s="143"/>
      <c r="D639" s="61"/>
      <c r="E639" s="142"/>
      <c r="F639" s="142"/>
      <c r="G639" s="61"/>
      <c r="H639" s="143"/>
      <c r="I639" s="143"/>
      <c r="J639" s="61"/>
      <c r="K639" s="61"/>
      <c r="L639" s="61"/>
      <c r="M639" s="61"/>
      <c r="N639" s="61"/>
      <c r="O639" s="61"/>
      <c r="P639" s="61"/>
      <c r="Q639" s="61"/>
      <c r="R639" s="61"/>
      <c r="S639" s="61"/>
      <c r="T639" s="61"/>
      <c r="U639" s="61"/>
      <c r="V639" s="61"/>
      <c r="W639" s="61"/>
      <c r="X639" s="61"/>
      <c r="Y639" s="61"/>
      <c r="Z639" s="61"/>
    </row>
    <row r="640" spans="1:26" ht="18" customHeight="1">
      <c r="A640" s="142"/>
      <c r="B640" s="61"/>
      <c r="C640" s="143"/>
      <c r="D640" s="61"/>
      <c r="E640" s="142"/>
      <c r="F640" s="142"/>
      <c r="G640" s="61"/>
      <c r="H640" s="143"/>
      <c r="I640" s="143"/>
      <c r="J640" s="61"/>
      <c r="K640" s="61"/>
      <c r="L640" s="61"/>
      <c r="M640" s="61"/>
      <c r="N640" s="61"/>
      <c r="O640" s="61"/>
      <c r="P640" s="61"/>
      <c r="Q640" s="61"/>
      <c r="R640" s="61"/>
      <c r="S640" s="61"/>
      <c r="T640" s="61"/>
      <c r="U640" s="61"/>
      <c r="V640" s="61"/>
      <c r="W640" s="61"/>
      <c r="X640" s="61"/>
      <c r="Y640" s="61"/>
      <c r="Z640" s="61"/>
    </row>
    <row r="641" spans="1:26" ht="18" customHeight="1">
      <c r="A641" s="142"/>
      <c r="B641" s="61"/>
      <c r="C641" s="143"/>
      <c r="D641" s="61"/>
      <c r="E641" s="142"/>
      <c r="F641" s="142"/>
      <c r="G641" s="61"/>
      <c r="H641" s="143"/>
      <c r="I641" s="143"/>
      <c r="J641" s="61"/>
      <c r="K641" s="61"/>
      <c r="L641" s="61"/>
      <c r="M641" s="61"/>
      <c r="N641" s="61"/>
      <c r="O641" s="61"/>
      <c r="P641" s="61"/>
      <c r="Q641" s="61"/>
      <c r="R641" s="61"/>
      <c r="S641" s="61"/>
      <c r="T641" s="61"/>
      <c r="U641" s="61"/>
      <c r="V641" s="61"/>
      <c r="W641" s="61"/>
      <c r="X641" s="61"/>
      <c r="Y641" s="61"/>
      <c r="Z641" s="61"/>
    </row>
    <row r="642" spans="1:26" ht="18" customHeight="1">
      <c r="A642" s="142"/>
      <c r="B642" s="61"/>
      <c r="C642" s="143"/>
      <c r="D642" s="61"/>
      <c r="E642" s="142"/>
      <c r="F642" s="142"/>
      <c r="G642" s="61"/>
      <c r="H642" s="143"/>
      <c r="I642" s="143"/>
      <c r="J642" s="61"/>
      <c r="K642" s="61"/>
      <c r="L642" s="61"/>
      <c r="M642" s="61"/>
      <c r="N642" s="61"/>
      <c r="O642" s="61"/>
      <c r="P642" s="61"/>
      <c r="Q642" s="61"/>
      <c r="R642" s="61"/>
      <c r="S642" s="61"/>
      <c r="T642" s="61"/>
      <c r="U642" s="61"/>
      <c r="V642" s="61"/>
      <c r="W642" s="61"/>
      <c r="X642" s="61"/>
      <c r="Y642" s="61"/>
      <c r="Z642" s="61"/>
    </row>
    <row r="643" spans="1:26" ht="18" customHeight="1">
      <c r="A643" s="142"/>
      <c r="B643" s="61"/>
      <c r="C643" s="143"/>
      <c r="D643" s="61"/>
      <c r="E643" s="142"/>
      <c r="F643" s="142"/>
      <c r="G643" s="61"/>
      <c r="H643" s="143"/>
      <c r="I643" s="143"/>
      <c r="J643" s="61"/>
      <c r="K643" s="61"/>
      <c r="L643" s="61"/>
      <c r="M643" s="61"/>
      <c r="N643" s="61"/>
      <c r="O643" s="61"/>
      <c r="P643" s="61"/>
      <c r="Q643" s="61"/>
      <c r="R643" s="61"/>
      <c r="S643" s="61"/>
      <c r="T643" s="61"/>
      <c r="U643" s="61"/>
      <c r="V643" s="61"/>
      <c r="W643" s="61"/>
      <c r="X643" s="61"/>
      <c r="Y643" s="61"/>
      <c r="Z643" s="61"/>
    </row>
    <row r="644" spans="1:26" ht="18" customHeight="1">
      <c r="A644" s="142"/>
      <c r="B644" s="61"/>
      <c r="C644" s="143"/>
      <c r="D644" s="61"/>
      <c r="E644" s="142"/>
      <c r="F644" s="142"/>
      <c r="G644" s="61"/>
      <c r="H644" s="143"/>
      <c r="I644" s="143"/>
      <c r="J644" s="61"/>
      <c r="K644" s="61"/>
      <c r="L644" s="61"/>
      <c r="M644" s="61"/>
      <c r="N644" s="61"/>
      <c r="O644" s="61"/>
      <c r="P644" s="61"/>
      <c r="Q644" s="61"/>
      <c r="R644" s="61"/>
      <c r="S644" s="61"/>
      <c r="T644" s="61"/>
      <c r="U644" s="61"/>
      <c r="V644" s="61"/>
      <c r="W644" s="61"/>
      <c r="X644" s="61"/>
      <c r="Y644" s="61"/>
      <c r="Z644" s="61"/>
    </row>
    <row r="645" spans="1:26" ht="18" customHeight="1">
      <c r="A645" s="142"/>
      <c r="B645" s="61"/>
      <c r="C645" s="143"/>
      <c r="D645" s="61"/>
      <c r="E645" s="142"/>
      <c r="F645" s="142"/>
      <c r="G645" s="61"/>
      <c r="H645" s="143"/>
      <c r="I645" s="143"/>
      <c r="J645" s="61"/>
      <c r="K645" s="61"/>
      <c r="L645" s="61"/>
      <c r="M645" s="61"/>
      <c r="N645" s="61"/>
      <c r="O645" s="61"/>
      <c r="P645" s="61"/>
      <c r="Q645" s="61"/>
      <c r="R645" s="61"/>
      <c r="S645" s="61"/>
      <c r="T645" s="61"/>
      <c r="U645" s="61"/>
      <c r="V645" s="61"/>
      <c r="W645" s="61"/>
      <c r="X645" s="61"/>
      <c r="Y645" s="61"/>
      <c r="Z645" s="61"/>
    </row>
    <row r="646" spans="1:26" ht="18" customHeight="1">
      <c r="A646" s="142"/>
      <c r="B646" s="61"/>
      <c r="C646" s="143"/>
      <c r="D646" s="61"/>
      <c r="E646" s="142"/>
      <c r="F646" s="142"/>
      <c r="G646" s="61"/>
      <c r="H646" s="143"/>
      <c r="I646" s="143"/>
      <c r="J646" s="61"/>
      <c r="K646" s="61"/>
      <c r="L646" s="61"/>
      <c r="M646" s="61"/>
      <c r="N646" s="61"/>
      <c r="O646" s="61"/>
      <c r="P646" s="61"/>
      <c r="Q646" s="61"/>
      <c r="R646" s="61"/>
      <c r="S646" s="61"/>
      <c r="T646" s="61"/>
      <c r="U646" s="61"/>
      <c r="V646" s="61"/>
      <c r="W646" s="61"/>
      <c r="X646" s="61"/>
      <c r="Y646" s="61"/>
      <c r="Z646" s="61"/>
    </row>
    <row r="647" spans="1:26" ht="18" customHeight="1">
      <c r="A647" s="142"/>
      <c r="B647" s="61"/>
      <c r="C647" s="143"/>
      <c r="D647" s="61"/>
      <c r="E647" s="142"/>
      <c r="F647" s="142"/>
      <c r="G647" s="61"/>
      <c r="H647" s="143"/>
      <c r="I647" s="143"/>
      <c r="J647" s="61"/>
      <c r="K647" s="61"/>
      <c r="L647" s="61"/>
      <c r="M647" s="61"/>
      <c r="N647" s="61"/>
      <c r="O647" s="61"/>
      <c r="P647" s="61"/>
      <c r="Q647" s="61"/>
      <c r="R647" s="61"/>
      <c r="S647" s="61"/>
      <c r="T647" s="61"/>
      <c r="U647" s="61"/>
      <c r="V647" s="61"/>
      <c r="W647" s="61"/>
      <c r="X647" s="61"/>
      <c r="Y647" s="61"/>
      <c r="Z647" s="61"/>
    </row>
    <row r="648" spans="1:26" ht="18" customHeight="1">
      <c r="A648" s="142"/>
      <c r="B648" s="61"/>
      <c r="C648" s="143"/>
      <c r="D648" s="61"/>
      <c r="E648" s="142"/>
      <c r="F648" s="142"/>
      <c r="G648" s="61"/>
      <c r="H648" s="143"/>
      <c r="I648" s="143"/>
      <c r="J648" s="61"/>
      <c r="K648" s="61"/>
      <c r="L648" s="61"/>
      <c r="M648" s="61"/>
      <c r="N648" s="61"/>
      <c r="O648" s="61"/>
      <c r="P648" s="61"/>
      <c r="Q648" s="61"/>
      <c r="R648" s="61"/>
      <c r="S648" s="61"/>
      <c r="T648" s="61"/>
      <c r="U648" s="61"/>
      <c r="V648" s="61"/>
      <c r="W648" s="61"/>
      <c r="X648" s="61"/>
      <c r="Y648" s="61"/>
      <c r="Z648" s="61"/>
    </row>
    <row r="649" spans="1:26" ht="18" customHeight="1">
      <c r="A649" s="142"/>
      <c r="B649" s="61"/>
      <c r="C649" s="143"/>
      <c r="D649" s="61"/>
      <c r="E649" s="142"/>
      <c r="F649" s="142"/>
      <c r="G649" s="61"/>
      <c r="H649" s="143"/>
      <c r="I649" s="143"/>
      <c r="J649" s="61"/>
      <c r="K649" s="61"/>
      <c r="L649" s="61"/>
      <c r="M649" s="61"/>
      <c r="N649" s="61"/>
      <c r="O649" s="61"/>
      <c r="P649" s="61"/>
      <c r="Q649" s="61"/>
      <c r="R649" s="61"/>
      <c r="S649" s="61"/>
      <c r="T649" s="61"/>
      <c r="U649" s="61"/>
      <c r="V649" s="61"/>
      <c r="W649" s="61"/>
      <c r="X649" s="61"/>
      <c r="Y649" s="61"/>
      <c r="Z649" s="61"/>
    </row>
    <row r="650" spans="1:26" ht="18" customHeight="1">
      <c r="A650" s="142"/>
      <c r="B650" s="61"/>
      <c r="C650" s="143"/>
      <c r="D650" s="61"/>
      <c r="E650" s="142"/>
      <c r="F650" s="142"/>
      <c r="G650" s="61"/>
      <c r="H650" s="143"/>
      <c r="I650" s="143"/>
      <c r="J650" s="61"/>
      <c r="K650" s="61"/>
      <c r="L650" s="61"/>
      <c r="M650" s="61"/>
      <c r="N650" s="61"/>
      <c r="O650" s="61"/>
      <c r="P650" s="61"/>
      <c r="Q650" s="61"/>
      <c r="R650" s="61"/>
      <c r="S650" s="61"/>
      <c r="T650" s="61"/>
      <c r="U650" s="61"/>
      <c r="V650" s="61"/>
      <c r="W650" s="61"/>
      <c r="X650" s="61"/>
      <c r="Y650" s="61"/>
      <c r="Z650" s="61"/>
    </row>
    <row r="651" spans="1:26" ht="18" customHeight="1">
      <c r="A651" s="142"/>
      <c r="B651" s="61"/>
      <c r="C651" s="143"/>
      <c r="D651" s="61"/>
      <c r="E651" s="142"/>
      <c r="F651" s="142"/>
      <c r="G651" s="61"/>
      <c r="H651" s="143"/>
      <c r="I651" s="143"/>
      <c r="J651" s="61"/>
      <c r="K651" s="61"/>
      <c r="L651" s="61"/>
      <c r="M651" s="61"/>
      <c r="N651" s="61"/>
      <c r="O651" s="61"/>
      <c r="P651" s="61"/>
      <c r="Q651" s="61"/>
      <c r="R651" s="61"/>
      <c r="S651" s="61"/>
      <c r="T651" s="61"/>
      <c r="U651" s="61"/>
      <c r="V651" s="61"/>
      <c r="W651" s="61"/>
      <c r="X651" s="61"/>
      <c r="Y651" s="61"/>
      <c r="Z651" s="61"/>
    </row>
    <row r="652" spans="1:26" ht="18" customHeight="1">
      <c r="A652" s="142"/>
      <c r="B652" s="61"/>
      <c r="C652" s="143"/>
      <c r="D652" s="61"/>
      <c r="E652" s="142"/>
      <c r="F652" s="142"/>
      <c r="G652" s="61"/>
      <c r="H652" s="143"/>
      <c r="I652" s="143"/>
      <c r="J652" s="61"/>
      <c r="K652" s="61"/>
      <c r="L652" s="61"/>
      <c r="M652" s="61"/>
      <c r="N652" s="61"/>
      <c r="O652" s="61"/>
      <c r="P652" s="61"/>
      <c r="Q652" s="61"/>
      <c r="R652" s="61"/>
      <c r="S652" s="61"/>
      <c r="T652" s="61"/>
      <c r="U652" s="61"/>
      <c r="V652" s="61"/>
      <c r="W652" s="61"/>
      <c r="X652" s="61"/>
      <c r="Y652" s="61"/>
      <c r="Z652" s="61"/>
    </row>
    <row r="653" spans="1:26" ht="18" customHeight="1">
      <c r="A653" s="142"/>
      <c r="B653" s="61"/>
      <c r="C653" s="143"/>
      <c r="D653" s="61"/>
      <c r="E653" s="142"/>
      <c r="F653" s="142"/>
      <c r="G653" s="61"/>
      <c r="H653" s="143"/>
      <c r="I653" s="143"/>
      <c r="J653" s="61"/>
      <c r="K653" s="61"/>
      <c r="L653" s="61"/>
      <c r="M653" s="61"/>
      <c r="N653" s="61"/>
      <c r="O653" s="61"/>
      <c r="P653" s="61"/>
      <c r="Q653" s="61"/>
      <c r="R653" s="61"/>
      <c r="S653" s="61"/>
      <c r="T653" s="61"/>
      <c r="U653" s="61"/>
      <c r="V653" s="61"/>
      <c r="W653" s="61"/>
      <c r="X653" s="61"/>
      <c r="Y653" s="61"/>
      <c r="Z653" s="61"/>
    </row>
    <row r="654" spans="1:26" ht="18" customHeight="1">
      <c r="A654" s="142"/>
      <c r="B654" s="61"/>
      <c r="C654" s="143"/>
      <c r="D654" s="61"/>
      <c r="E654" s="142"/>
      <c r="F654" s="142"/>
      <c r="G654" s="61"/>
      <c r="H654" s="143"/>
      <c r="I654" s="143"/>
      <c r="J654" s="61"/>
      <c r="K654" s="61"/>
      <c r="L654" s="61"/>
      <c r="M654" s="61"/>
      <c r="N654" s="61"/>
      <c r="O654" s="61"/>
      <c r="P654" s="61"/>
      <c r="Q654" s="61"/>
      <c r="R654" s="61"/>
      <c r="S654" s="61"/>
      <c r="T654" s="61"/>
      <c r="U654" s="61"/>
      <c r="V654" s="61"/>
      <c r="W654" s="61"/>
      <c r="X654" s="61"/>
      <c r="Y654" s="61"/>
      <c r="Z654" s="61"/>
    </row>
    <row r="655" spans="1:26" ht="18" customHeight="1">
      <c r="A655" s="142"/>
      <c r="B655" s="61"/>
      <c r="C655" s="143"/>
      <c r="D655" s="61"/>
      <c r="E655" s="142"/>
      <c r="F655" s="142"/>
      <c r="G655" s="61"/>
      <c r="H655" s="143"/>
      <c r="I655" s="143"/>
      <c r="J655" s="61"/>
      <c r="K655" s="61"/>
      <c r="L655" s="61"/>
      <c r="M655" s="61"/>
      <c r="N655" s="61"/>
      <c r="O655" s="61"/>
      <c r="P655" s="61"/>
      <c r="Q655" s="61"/>
      <c r="R655" s="61"/>
      <c r="S655" s="61"/>
      <c r="T655" s="61"/>
      <c r="U655" s="61"/>
      <c r="V655" s="61"/>
      <c r="W655" s="61"/>
      <c r="X655" s="61"/>
      <c r="Y655" s="61"/>
      <c r="Z655" s="61"/>
    </row>
    <row r="656" spans="1:26" ht="18" customHeight="1">
      <c r="A656" s="142"/>
      <c r="B656" s="61"/>
      <c r="C656" s="143"/>
      <c r="D656" s="61"/>
      <c r="E656" s="142"/>
      <c r="F656" s="142"/>
      <c r="G656" s="61"/>
      <c r="H656" s="143"/>
      <c r="I656" s="143"/>
      <c r="J656" s="61"/>
      <c r="K656" s="61"/>
      <c r="L656" s="61"/>
      <c r="M656" s="61"/>
      <c r="N656" s="61"/>
      <c r="O656" s="61"/>
      <c r="P656" s="61"/>
      <c r="Q656" s="61"/>
      <c r="R656" s="61"/>
      <c r="S656" s="61"/>
      <c r="T656" s="61"/>
      <c r="U656" s="61"/>
      <c r="V656" s="61"/>
      <c r="W656" s="61"/>
      <c r="X656" s="61"/>
      <c r="Y656" s="61"/>
      <c r="Z656" s="61"/>
    </row>
    <row r="657" spans="1:26" ht="18" customHeight="1">
      <c r="A657" s="142"/>
      <c r="B657" s="61"/>
      <c r="C657" s="143"/>
      <c r="D657" s="61"/>
      <c r="E657" s="142"/>
      <c r="F657" s="142"/>
      <c r="G657" s="61"/>
      <c r="H657" s="143"/>
      <c r="I657" s="143"/>
      <c r="J657" s="61"/>
      <c r="K657" s="61"/>
      <c r="L657" s="61"/>
      <c r="M657" s="61"/>
      <c r="N657" s="61"/>
      <c r="O657" s="61"/>
      <c r="P657" s="61"/>
      <c r="Q657" s="61"/>
      <c r="R657" s="61"/>
      <c r="S657" s="61"/>
      <c r="T657" s="61"/>
      <c r="U657" s="61"/>
      <c r="V657" s="61"/>
      <c r="W657" s="61"/>
      <c r="X657" s="61"/>
      <c r="Y657" s="61"/>
      <c r="Z657" s="61"/>
    </row>
    <row r="658" spans="1:26" ht="18" customHeight="1">
      <c r="A658" s="142"/>
      <c r="B658" s="61"/>
      <c r="C658" s="143"/>
      <c r="D658" s="61"/>
      <c r="E658" s="142"/>
      <c r="F658" s="142"/>
      <c r="G658" s="61"/>
      <c r="H658" s="143"/>
      <c r="I658" s="143"/>
      <c r="J658" s="61"/>
      <c r="K658" s="61"/>
      <c r="L658" s="61"/>
      <c r="M658" s="61"/>
      <c r="N658" s="61"/>
      <c r="O658" s="61"/>
      <c r="P658" s="61"/>
      <c r="Q658" s="61"/>
      <c r="R658" s="61"/>
      <c r="S658" s="61"/>
      <c r="T658" s="61"/>
      <c r="U658" s="61"/>
      <c r="V658" s="61"/>
      <c r="W658" s="61"/>
      <c r="X658" s="61"/>
      <c r="Y658" s="61"/>
      <c r="Z658" s="61"/>
    </row>
    <row r="659" spans="1:26" ht="18" customHeight="1">
      <c r="A659" s="142"/>
      <c r="B659" s="61"/>
      <c r="C659" s="143"/>
      <c r="D659" s="61"/>
      <c r="E659" s="142"/>
      <c r="F659" s="142"/>
      <c r="G659" s="61"/>
      <c r="H659" s="143"/>
      <c r="I659" s="143"/>
      <c r="J659" s="61"/>
      <c r="K659" s="61"/>
      <c r="L659" s="61"/>
      <c r="M659" s="61"/>
      <c r="N659" s="61"/>
      <c r="O659" s="61"/>
      <c r="P659" s="61"/>
      <c r="Q659" s="61"/>
      <c r="R659" s="61"/>
      <c r="S659" s="61"/>
      <c r="T659" s="61"/>
      <c r="U659" s="61"/>
      <c r="V659" s="61"/>
      <c r="W659" s="61"/>
      <c r="X659" s="61"/>
      <c r="Y659" s="61"/>
      <c r="Z659" s="61"/>
    </row>
    <row r="660" spans="1:26" ht="18" customHeight="1">
      <c r="A660" s="142"/>
      <c r="B660" s="61"/>
      <c r="C660" s="143"/>
      <c r="D660" s="61"/>
      <c r="E660" s="142"/>
      <c r="F660" s="142"/>
      <c r="G660" s="61"/>
      <c r="H660" s="143"/>
      <c r="I660" s="143"/>
      <c r="J660" s="61"/>
      <c r="K660" s="61"/>
      <c r="L660" s="61"/>
      <c r="M660" s="61"/>
      <c r="N660" s="61"/>
      <c r="O660" s="61"/>
      <c r="P660" s="61"/>
      <c r="Q660" s="61"/>
      <c r="R660" s="61"/>
      <c r="S660" s="61"/>
      <c r="T660" s="61"/>
      <c r="U660" s="61"/>
      <c r="V660" s="61"/>
      <c r="W660" s="61"/>
      <c r="X660" s="61"/>
      <c r="Y660" s="61"/>
      <c r="Z660" s="61"/>
    </row>
    <row r="661" spans="1:26" ht="18" customHeight="1">
      <c r="A661" s="142"/>
      <c r="B661" s="61"/>
      <c r="C661" s="143"/>
      <c r="D661" s="61"/>
      <c r="E661" s="142"/>
      <c r="F661" s="142"/>
      <c r="G661" s="61"/>
      <c r="H661" s="143"/>
      <c r="I661" s="143"/>
      <c r="J661" s="61"/>
      <c r="K661" s="61"/>
      <c r="L661" s="61"/>
      <c r="M661" s="61"/>
      <c r="N661" s="61"/>
      <c r="O661" s="61"/>
      <c r="P661" s="61"/>
      <c r="Q661" s="61"/>
      <c r="R661" s="61"/>
      <c r="S661" s="61"/>
      <c r="T661" s="61"/>
      <c r="U661" s="61"/>
      <c r="V661" s="61"/>
      <c r="W661" s="61"/>
      <c r="X661" s="61"/>
      <c r="Y661" s="61"/>
      <c r="Z661" s="61"/>
    </row>
    <row r="662" spans="1:26" ht="18" customHeight="1">
      <c r="A662" s="142"/>
      <c r="B662" s="61"/>
      <c r="C662" s="143"/>
      <c r="D662" s="61"/>
      <c r="E662" s="142"/>
      <c r="F662" s="142"/>
      <c r="G662" s="61"/>
      <c r="H662" s="143"/>
      <c r="I662" s="143"/>
      <c r="J662" s="61"/>
      <c r="K662" s="61"/>
      <c r="L662" s="61"/>
      <c r="M662" s="61"/>
      <c r="N662" s="61"/>
      <c r="O662" s="61"/>
      <c r="P662" s="61"/>
      <c r="Q662" s="61"/>
      <c r="R662" s="61"/>
      <c r="S662" s="61"/>
      <c r="T662" s="61"/>
      <c r="U662" s="61"/>
      <c r="V662" s="61"/>
      <c r="W662" s="61"/>
      <c r="X662" s="61"/>
      <c r="Y662" s="61"/>
      <c r="Z662" s="61"/>
    </row>
    <row r="663" spans="1:26" ht="18" customHeight="1">
      <c r="A663" s="142"/>
      <c r="B663" s="61"/>
      <c r="C663" s="143"/>
      <c r="D663" s="61"/>
      <c r="E663" s="142"/>
      <c r="F663" s="142"/>
      <c r="G663" s="61"/>
      <c r="H663" s="143"/>
      <c r="I663" s="143"/>
      <c r="J663" s="61"/>
      <c r="K663" s="61"/>
      <c r="L663" s="61"/>
      <c r="M663" s="61"/>
      <c r="N663" s="61"/>
      <c r="O663" s="61"/>
      <c r="P663" s="61"/>
      <c r="Q663" s="61"/>
      <c r="R663" s="61"/>
      <c r="S663" s="61"/>
      <c r="T663" s="61"/>
      <c r="U663" s="61"/>
      <c r="V663" s="61"/>
      <c r="W663" s="61"/>
      <c r="X663" s="61"/>
      <c r="Y663" s="61"/>
      <c r="Z663" s="61"/>
    </row>
    <row r="664" spans="1:26" ht="18" customHeight="1">
      <c r="A664" s="142"/>
      <c r="B664" s="61"/>
      <c r="C664" s="143"/>
      <c r="D664" s="61"/>
      <c r="E664" s="142"/>
      <c r="F664" s="142"/>
      <c r="G664" s="61"/>
      <c r="H664" s="143"/>
      <c r="I664" s="143"/>
      <c r="J664" s="61"/>
      <c r="K664" s="61"/>
      <c r="L664" s="61"/>
      <c r="M664" s="61"/>
      <c r="N664" s="61"/>
      <c r="O664" s="61"/>
      <c r="P664" s="61"/>
      <c r="Q664" s="61"/>
      <c r="R664" s="61"/>
      <c r="S664" s="61"/>
      <c r="T664" s="61"/>
      <c r="U664" s="61"/>
      <c r="V664" s="61"/>
      <c r="W664" s="61"/>
      <c r="X664" s="61"/>
      <c r="Y664" s="61"/>
      <c r="Z664" s="61"/>
    </row>
    <row r="665" spans="1:26" ht="18" customHeight="1">
      <c r="A665" s="142"/>
      <c r="B665" s="61"/>
      <c r="C665" s="143"/>
      <c r="D665" s="61"/>
      <c r="E665" s="142"/>
      <c r="F665" s="142"/>
      <c r="G665" s="61"/>
      <c r="H665" s="143"/>
      <c r="I665" s="143"/>
      <c r="J665" s="61"/>
      <c r="K665" s="61"/>
      <c r="L665" s="61"/>
      <c r="M665" s="61"/>
      <c r="N665" s="61"/>
      <c r="O665" s="61"/>
      <c r="P665" s="61"/>
      <c r="Q665" s="61"/>
      <c r="R665" s="61"/>
      <c r="S665" s="61"/>
      <c r="T665" s="61"/>
      <c r="U665" s="61"/>
      <c r="V665" s="61"/>
      <c r="W665" s="61"/>
      <c r="X665" s="61"/>
      <c r="Y665" s="61"/>
      <c r="Z665" s="61"/>
    </row>
    <row r="666" spans="1:26" ht="18" customHeight="1">
      <c r="A666" s="142"/>
      <c r="B666" s="61"/>
      <c r="C666" s="143"/>
      <c r="D666" s="61"/>
      <c r="E666" s="142"/>
      <c r="F666" s="142"/>
      <c r="G666" s="61"/>
      <c r="H666" s="143"/>
      <c r="I666" s="143"/>
      <c r="J666" s="61"/>
      <c r="K666" s="61"/>
      <c r="L666" s="61"/>
      <c r="M666" s="61"/>
      <c r="N666" s="61"/>
      <c r="O666" s="61"/>
      <c r="P666" s="61"/>
      <c r="Q666" s="61"/>
      <c r="R666" s="61"/>
      <c r="S666" s="61"/>
      <c r="T666" s="61"/>
      <c r="U666" s="61"/>
      <c r="V666" s="61"/>
      <c r="W666" s="61"/>
      <c r="X666" s="61"/>
      <c r="Y666" s="61"/>
      <c r="Z666" s="61"/>
    </row>
    <row r="667" spans="1:26" ht="18" customHeight="1">
      <c r="A667" s="142"/>
      <c r="B667" s="61"/>
      <c r="C667" s="143"/>
      <c r="D667" s="61"/>
      <c r="E667" s="142"/>
      <c r="F667" s="142"/>
      <c r="G667" s="61"/>
      <c r="H667" s="143"/>
      <c r="I667" s="143"/>
      <c r="J667" s="61"/>
      <c r="K667" s="61"/>
      <c r="L667" s="61"/>
      <c r="M667" s="61"/>
      <c r="N667" s="61"/>
      <c r="O667" s="61"/>
      <c r="P667" s="61"/>
      <c r="Q667" s="61"/>
      <c r="R667" s="61"/>
      <c r="S667" s="61"/>
      <c r="T667" s="61"/>
      <c r="U667" s="61"/>
      <c r="V667" s="61"/>
      <c r="W667" s="61"/>
      <c r="X667" s="61"/>
      <c r="Y667" s="61"/>
      <c r="Z667" s="61"/>
    </row>
    <row r="668" spans="1:26" ht="18" customHeight="1">
      <c r="A668" s="142"/>
      <c r="B668" s="61"/>
      <c r="C668" s="143"/>
      <c r="D668" s="61"/>
      <c r="E668" s="142"/>
      <c r="F668" s="142"/>
      <c r="G668" s="61"/>
      <c r="H668" s="143"/>
      <c r="I668" s="143"/>
      <c r="J668" s="61"/>
      <c r="K668" s="61"/>
      <c r="L668" s="61"/>
      <c r="M668" s="61"/>
      <c r="N668" s="61"/>
      <c r="O668" s="61"/>
      <c r="P668" s="61"/>
      <c r="Q668" s="61"/>
      <c r="R668" s="61"/>
      <c r="S668" s="61"/>
      <c r="T668" s="61"/>
      <c r="U668" s="61"/>
      <c r="V668" s="61"/>
      <c r="W668" s="61"/>
      <c r="X668" s="61"/>
      <c r="Y668" s="61"/>
      <c r="Z668" s="61"/>
    </row>
    <row r="669" spans="1:26" ht="18" customHeight="1">
      <c r="A669" s="142"/>
      <c r="B669" s="61"/>
      <c r="C669" s="143"/>
      <c r="D669" s="61"/>
      <c r="E669" s="142"/>
      <c r="F669" s="142"/>
      <c r="G669" s="61"/>
      <c r="H669" s="143"/>
      <c r="I669" s="143"/>
      <c r="J669" s="61"/>
      <c r="K669" s="61"/>
      <c r="L669" s="61"/>
      <c r="M669" s="61"/>
      <c r="N669" s="61"/>
      <c r="O669" s="61"/>
      <c r="P669" s="61"/>
      <c r="Q669" s="61"/>
      <c r="R669" s="61"/>
      <c r="S669" s="61"/>
      <c r="T669" s="61"/>
      <c r="U669" s="61"/>
      <c r="V669" s="61"/>
      <c r="W669" s="61"/>
      <c r="X669" s="61"/>
      <c r="Y669" s="61"/>
      <c r="Z669" s="61"/>
    </row>
    <row r="670" spans="1:26" ht="18" customHeight="1">
      <c r="A670" s="142"/>
      <c r="B670" s="61"/>
      <c r="C670" s="143"/>
      <c r="D670" s="61"/>
      <c r="E670" s="142"/>
      <c r="F670" s="142"/>
      <c r="G670" s="61"/>
      <c r="H670" s="143"/>
      <c r="I670" s="143"/>
      <c r="J670" s="61"/>
      <c r="K670" s="61"/>
      <c r="L670" s="61"/>
      <c r="M670" s="61"/>
      <c r="N670" s="61"/>
      <c r="O670" s="61"/>
      <c r="P670" s="61"/>
      <c r="Q670" s="61"/>
      <c r="R670" s="61"/>
      <c r="S670" s="61"/>
      <c r="T670" s="61"/>
      <c r="U670" s="61"/>
      <c r="V670" s="61"/>
      <c r="W670" s="61"/>
      <c r="X670" s="61"/>
      <c r="Y670" s="61"/>
      <c r="Z670" s="61"/>
    </row>
    <row r="671" spans="1:26" ht="18" customHeight="1">
      <c r="A671" s="142"/>
      <c r="B671" s="61"/>
      <c r="C671" s="143"/>
      <c r="D671" s="61"/>
      <c r="E671" s="142"/>
      <c r="F671" s="142"/>
      <c r="G671" s="61"/>
      <c r="H671" s="143"/>
      <c r="I671" s="143"/>
      <c r="J671" s="61"/>
      <c r="K671" s="61"/>
      <c r="L671" s="61"/>
      <c r="M671" s="61"/>
      <c r="N671" s="61"/>
      <c r="O671" s="61"/>
      <c r="P671" s="61"/>
      <c r="Q671" s="61"/>
      <c r="R671" s="61"/>
      <c r="S671" s="61"/>
      <c r="T671" s="61"/>
      <c r="U671" s="61"/>
      <c r="V671" s="61"/>
      <c r="W671" s="61"/>
      <c r="X671" s="61"/>
      <c r="Y671" s="61"/>
      <c r="Z671" s="61"/>
    </row>
    <row r="672" spans="1:26" ht="18" customHeight="1">
      <c r="A672" s="142"/>
      <c r="B672" s="61"/>
      <c r="C672" s="143"/>
      <c r="D672" s="61"/>
      <c r="E672" s="142"/>
      <c r="F672" s="142"/>
      <c r="G672" s="61"/>
      <c r="H672" s="143"/>
      <c r="I672" s="143"/>
      <c r="J672" s="61"/>
      <c r="K672" s="61"/>
      <c r="L672" s="61"/>
      <c r="M672" s="61"/>
      <c r="N672" s="61"/>
      <c r="O672" s="61"/>
      <c r="P672" s="61"/>
      <c r="Q672" s="61"/>
      <c r="R672" s="61"/>
      <c r="S672" s="61"/>
      <c r="T672" s="61"/>
      <c r="U672" s="61"/>
      <c r="V672" s="61"/>
      <c r="W672" s="61"/>
      <c r="X672" s="61"/>
      <c r="Y672" s="61"/>
      <c r="Z672" s="61"/>
    </row>
    <row r="673" spans="1:26" ht="18" customHeight="1">
      <c r="A673" s="142"/>
      <c r="B673" s="61"/>
      <c r="C673" s="143"/>
      <c r="D673" s="61"/>
      <c r="E673" s="142"/>
      <c r="F673" s="142"/>
      <c r="G673" s="61"/>
      <c r="H673" s="143"/>
      <c r="I673" s="143"/>
      <c r="J673" s="61"/>
      <c r="K673" s="61"/>
      <c r="L673" s="61"/>
      <c r="M673" s="61"/>
      <c r="N673" s="61"/>
      <c r="O673" s="61"/>
      <c r="P673" s="61"/>
      <c r="Q673" s="61"/>
      <c r="R673" s="61"/>
      <c r="S673" s="61"/>
      <c r="T673" s="61"/>
      <c r="U673" s="61"/>
      <c r="V673" s="61"/>
      <c r="W673" s="61"/>
      <c r="X673" s="61"/>
      <c r="Y673" s="61"/>
      <c r="Z673" s="61"/>
    </row>
    <row r="674" spans="1:26" ht="18" customHeight="1">
      <c r="A674" s="142"/>
      <c r="B674" s="61"/>
      <c r="C674" s="143"/>
      <c r="D674" s="61"/>
      <c r="E674" s="142"/>
      <c r="F674" s="142"/>
      <c r="G674" s="61"/>
      <c r="H674" s="143"/>
      <c r="I674" s="143"/>
      <c r="J674" s="61"/>
      <c r="K674" s="61"/>
      <c r="L674" s="61"/>
      <c r="M674" s="61"/>
      <c r="N674" s="61"/>
      <c r="O674" s="61"/>
      <c r="P674" s="61"/>
      <c r="Q674" s="61"/>
      <c r="R674" s="61"/>
      <c r="S674" s="61"/>
      <c r="T674" s="61"/>
      <c r="U674" s="61"/>
      <c r="V674" s="61"/>
      <c r="W674" s="61"/>
      <c r="X674" s="61"/>
      <c r="Y674" s="61"/>
      <c r="Z674" s="61"/>
    </row>
    <row r="675" spans="1:26" ht="18" customHeight="1">
      <c r="A675" s="142"/>
      <c r="B675" s="61"/>
      <c r="C675" s="143"/>
      <c r="D675" s="61"/>
      <c r="E675" s="142"/>
      <c r="F675" s="142"/>
      <c r="G675" s="61"/>
      <c r="H675" s="143"/>
      <c r="I675" s="143"/>
      <c r="J675" s="61"/>
      <c r="K675" s="61"/>
      <c r="L675" s="61"/>
      <c r="M675" s="61"/>
      <c r="N675" s="61"/>
      <c r="O675" s="61"/>
      <c r="P675" s="61"/>
      <c r="Q675" s="61"/>
      <c r="R675" s="61"/>
      <c r="S675" s="61"/>
      <c r="T675" s="61"/>
      <c r="U675" s="61"/>
      <c r="V675" s="61"/>
      <c r="W675" s="61"/>
      <c r="X675" s="61"/>
      <c r="Y675" s="61"/>
      <c r="Z675" s="61"/>
    </row>
    <row r="676" spans="1:26" ht="18" customHeight="1">
      <c r="A676" s="142"/>
      <c r="B676" s="61"/>
      <c r="C676" s="143"/>
      <c r="D676" s="61"/>
      <c r="E676" s="142"/>
      <c r="F676" s="142"/>
      <c r="G676" s="61"/>
      <c r="H676" s="143"/>
      <c r="I676" s="143"/>
      <c r="J676" s="61"/>
      <c r="K676" s="61"/>
      <c r="L676" s="61"/>
      <c r="M676" s="61"/>
      <c r="N676" s="61"/>
      <c r="O676" s="61"/>
      <c r="P676" s="61"/>
      <c r="Q676" s="61"/>
      <c r="R676" s="61"/>
      <c r="S676" s="61"/>
      <c r="T676" s="61"/>
      <c r="U676" s="61"/>
      <c r="V676" s="61"/>
      <c r="W676" s="61"/>
      <c r="X676" s="61"/>
      <c r="Y676" s="61"/>
      <c r="Z676" s="61"/>
    </row>
    <row r="677" spans="1:26" ht="18" customHeight="1">
      <c r="A677" s="142"/>
      <c r="B677" s="61"/>
      <c r="C677" s="143"/>
      <c r="D677" s="61"/>
      <c r="E677" s="142"/>
      <c r="F677" s="142"/>
      <c r="G677" s="61"/>
      <c r="H677" s="143"/>
      <c r="I677" s="143"/>
      <c r="J677" s="61"/>
      <c r="K677" s="61"/>
      <c r="L677" s="61"/>
      <c r="M677" s="61"/>
      <c r="N677" s="61"/>
      <c r="O677" s="61"/>
      <c r="P677" s="61"/>
      <c r="Q677" s="61"/>
      <c r="R677" s="61"/>
      <c r="S677" s="61"/>
      <c r="T677" s="61"/>
      <c r="U677" s="61"/>
      <c r="V677" s="61"/>
      <c r="W677" s="61"/>
      <c r="X677" s="61"/>
      <c r="Y677" s="61"/>
      <c r="Z677" s="61"/>
    </row>
    <row r="678" spans="1:26" ht="18" customHeight="1">
      <c r="A678" s="142"/>
      <c r="B678" s="61"/>
      <c r="C678" s="143"/>
      <c r="D678" s="61"/>
      <c r="E678" s="142"/>
      <c r="F678" s="142"/>
      <c r="G678" s="61"/>
      <c r="H678" s="143"/>
      <c r="I678" s="143"/>
      <c r="J678" s="61"/>
      <c r="K678" s="61"/>
      <c r="L678" s="61"/>
      <c r="M678" s="61"/>
      <c r="N678" s="61"/>
      <c r="O678" s="61"/>
      <c r="P678" s="61"/>
      <c r="Q678" s="61"/>
      <c r="R678" s="61"/>
      <c r="S678" s="61"/>
      <c r="T678" s="61"/>
      <c r="U678" s="61"/>
      <c r="V678" s="61"/>
      <c r="W678" s="61"/>
      <c r="X678" s="61"/>
      <c r="Y678" s="61"/>
      <c r="Z678" s="61"/>
    </row>
    <row r="679" spans="1:26" ht="18" customHeight="1">
      <c r="A679" s="142"/>
      <c r="B679" s="61"/>
      <c r="C679" s="143"/>
      <c r="D679" s="61"/>
      <c r="E679" s="142"/>
      <c r="F679" s="142"/>
      <c r="G679" s="61"/>
      <c r="H679" s="143"/>
      <c r="I679" s="143"/>
      <c r="J679" s="61"/>
      <c r="K679" s="61"/>
      <c r="L679" s="61"/>
      <c r="M679" s="61"/>
      <c r="N679" s="61"/>
      <c r="O679" s="61"/>
      <c r="P679" s="61"/>
      <c r="Q679" s="61"/>
      <c r="R679" s="61"/>
      <c r="S679" s="61"/>
      <c r="T679" s="61"/>
      <c r="U679" s="61"/>
      <c r="V679" s="61"/>
      <c r="W679" s="61"/>
      <c r="X679" s="61"/>
      <c r="Y679" s="61"/>
      <c r="Z679" s="61"/>
    </row>
    <row r="680" spans="1:26" ht="18" customHeight="1">
      <c r="A680" s="142"/>
      <c r="B680" s="61"/>
      <c r="C680" s="143"/>
      <c r="D680" s="61"/>
      <c r="E680" s="142"/>
      <c r="F680" s="142"/>
      <c r="G680" s="61"/>
      <c r="H680" s="143"/>
      <c r="I680" s="143"/>
      <c r="J680" s="61"/>
      <c r="K680" s="61"/>
      <c r="L680" s="61"/>
      <c r="M680" s="61"/>
      <c r="N680" s="61"/>
      <c r="O680" s="61"/>
      <c r="P680" s="61"/>
      <c r="Q680" s="61"/>
      <c r="R680" s="61"/>
      <c r="S680" s="61"/>
      <c r="T680" s="61"/>
      <c r="U680" s="61"/>
      <c r="V680" s="61"/>
      <c r="W680" s="61"/>
      <c r="X680" s="61"/>
      <c r="Y680" s="61"/>
      <c r="Z680" s="61"/>
    </row>
    <row r="681" spans="1:26" ht="18" customHeight="1">
      <c r="A681" s="142"/>
      <c r="B681" s="61"/>
      <c r="C681" s="143"/>
      <c r="D681" s="61"/>
      <c r="E681" s="142"/>
      <c r="F681" s="142"/>
      <c r="G681" s="61"/>
      <c r="H681" s="143"/>
      <c r="I681" s="143"/>
      <c r="J681" s="61"/>
      <c r="K681" s="61"/>
      <c r="L681" s="61"/>
      <c r="M681" s="61"/>
      <c r="N681" s="61"/>
      <c r="O681" s="61"/>
      <c r="P681" s="61"/>
      <c r="Q681" s="61"/>
      <c r="R681" s="61"/>
      <c r="S681" s="61"/>
      <c r="T681" s="61"/>
      <c r="U681" s="61"/>
      <c r="V681" s="61"/>
      <c r="W681" s="61"/>
      <c r="X681" s="61"/>
      <c r="Y681" s="61"/>
      <c r="Z681" s="61"/>
    </row>
    <row r="682" spans="1:26" ht="18" customHeight="1">
      <c r="A682" s="142"/>
      <c r="B682" s="61"/>
      <c r="C682" s="143"/>
      <c r="D682" s="61"/>
      <c r="E682" s="142"/>
      <c r="F682" s="142"/>
      <c r="G682" s="61"/>
      <c r="H682" s="143"/>
      <c r="I682" s="143"/>
      <c r="J682" s="61"/>
      <c r="K682" s="61"/>
      <c r="L682" s="61"/>
      <c r="M682" s="61"/>
      <c r="N682" s="61"/>
      <c r="O682" s="61"/>
      <c r="P682" s="61"/>
      <c r="Q682" s="61"/>
      <c r="R682" s="61"/>
      <c r="S682" s="61"/>
      <c r="T682" s="61"/>
      <c r="U682" s="61"/>
      <c r="V682" s="61"/>
      <c r="W682" s="61"/>
      <c r="X682" s="61"/>
      <c r="Y682" s="61"/>
      <c r="Z682" s="61"/>
    </row>
    <row r="683" spans="1:26" ht="18" customHeight="1">
      <c r="A683" s="142"/>
      <c r="B683" s="61"/>
      <c r="C683" s="143"/>
      <c r="D683" s="61"/>
      <c r="E683" s="142"/>
      <c r="F683" s="142"/>
      <c r="G683" s="61"/>
      <c r="H683" s="143"/>
      <c r="I683" s="143"/>
      <c r="J683" s="61"/>
      <c r="K683" s="61"/>
      <c r="L683" s="61"/>
      <c r="M683" s="61"/>
      <c r="N683" s="61"/>
      <c r="O683" s="61"/>
      <c r="P683" s="61"/>
      <c r="Q683" s="61"/>
      <c r="R683" s="61"/>
      <c r="S683" s="61"/>
      <c r="T683" s="61"/>
      <c r="U683" s="61"/>
      <c r="V683" s="61"/>
      <c r="W683" s="61"/>
      <c r="X683" s="61"/>
      <c r="Y683" s="61"/>
      <c r="Z683" s="61"/>
    </row>
    <row r="684" spans="1:26" ht="18" customHeight="1">
      <c r="A684" s="142"/>
      <c r="B684" s="61"/>
      <c r="C684" s="143"/>
      <c r="D684" s="61"/>
      <c r="E684" s="142"/>
      <c r="F684" s="142"/>
      <c r="G684" s="61"/>
      <c r="H684" s="143"/>
      <c r="I684" s="143"/>
      <c r="J684" s="61"/>
      <c r="K684" s="61"/>
      <c r="L684" s="61"/>
      <c r="M684" s="61"/>
      <c r="N684" s="61"/>
      <c r="O684" s="61"/>
      <c r="P684" s="61"/>
      <c r="Q684" s="61"/>
      <c r="R684" s="61"/>
      <c r="S684" s="61"/>
      <c r="T684" s="61"/>
      <c r="U684" s="61"/>
      <c r="V684" s="61"/>
      <c r="W684" s="61"/>
      <c r="X684" s="61"/>
      <c r="Y684" s="61"/>
      <c r="Z684" s="61"/>
    </row>
    <row r="685" spans="1:26" ht="18" customHeight="1">
      <c r="A685" s="142"/>
      <c r="B685" s="61"/>
      <c r="C685" s="143"/>
      <c r="D685" s="61"/>
      <c r="E685" s="142"/>
      <c r="F685" s="142"/>
      <c r="G685" s="61"/>
      <c r="H685" s="143"/>
      <c r="I685" s="143"/>
      <c r="J685" s="61"/>
      <c r="K685" s="61"/>
      <c r="L685" s="61"/>
      <c r="M685" s="61"/>
      <c r="N685" s="61"/>
      <c r="O685" s="61"/>
      <c r="P685" s="61"/>
      <c r="Q685" s="61"/>
      <c r="R685" s="61"/>
      <c r="S685" s="61"/>
      <c r="T685" s="61"/>
      <c r="U685" s="61"/>
      <c r="V685" s="61"/>
      <c r="W685" s="61"/>
      <c r="X685" s="61"/>
      <c r="Y685" s="61"/>
      <c r="Z685" s="61"/>
    </row>
    <row r="686" spans="1:26" ht="18" customHeight="1">
      <c r="A686" s="142"/>
      <c r="B686" s="61"/>
      <c r="C686" s="143"/>
      <c r="D686" s="61"/>
      <c r="E686" s="142"/>
      <c r="F686" s="142"/>
      <c r="G686" s="61"/>
      <c r="H686" s="143"/>
      <c r="I686" s="143"/>
      <c r="J686" s="61"/>
      <c r="K686" s="61"/>
      <c r="L686" s="61"/>
      <c r="M686" s="61"/>
      <c r="N686" s="61"/>
      <c r="O686" s="61"/>
      <c r="P686" s="61"/>
      <c r="Q686" s="61"/>
      <c r="R686" s="61"/>
      <c r="S686" s="61"/>
      <c r="T686" s="61"/>
      <c r="U686" s="61"/>
      <c r="V686" s="61"/>
      <c r="W686" s="61"/>
      <c r="X686" s="61"/>
      <c r="Y686" s="61"/>
      <c r="Z686" s="61"/>
    </row>
    <row r="687" spans="1:26" ht="18" customHeight="1">
      <c r="A687" s="142"/>
      <c r="B687" s="61"/>
      <c r="C687" s="143"/>
      <c r="D687" s="61"/>
      <c r="E687" s="142"/>
      <c r="F687" s="142"/>
      <c r="G687" s="61"/>
      <c r="H687" s="143"/>
      <c r="I687" s="143"/>
      <c r="J687" s="61"/>
      <c r="K687" s="61"/>
      <c r="L687" s="61"/>
      <c r="M687" s="61"/>
      <c r="N687" s="61"/>
      <c r="O687" s="61"/>
      <c r="P687" s="61"/>
      <c r="Q687" s="61"/>
      <c r="R687" s="61"/>
      <c r="S687" s="61"/>
      <c r="T687" s="61"/>
      <c r="U687" s="61"/>
      <c r="V687" s="61"/>
      <c r="W687" s="61"/>
      <c r="X687" s="61"/>
      <c r="Y687" s="61"/>
      <c r="Z687" s="61"/>
    </row>
    <row r="688" spans="1:26" ht="18" customHeight="1">
      <c r="A688" s="142"/>
      <c r="B688" s="61"/>
      <c r="C688" s="143"/>
      <c r="D688" s="61"/>
      <c r="E688" s="142"/>
      <c r="F688" s="142"/>
      <c r="G688" s="61"/>
      <c r="H688" s="143"/>
      <c r="I688" s="143"/>
      <c r="J688" s="61"/>
      <c r="K688" s="61"/>
      <c r="L688" s="61"/>
      <c r="M688" s="61"/>
      <c r="N688" s="61"/>
      <c r="O688" s="61"/>
      <c r="P688" s="61"/>
      <c r="Q688" s="61"/>
      <c r="R688" s="61"/>
      <c r="S688" s="61"/>
      <c r="T688" s="61"/>
      <c r="U688" s="61"/>
      <c r="V688" s="61"/>
      <c r="W688" s="61"/>
      <c r="X688" s="61"/>
      <c r="Y688" s="61"/>
      <c r="Z688" s="61"/>
    </row>
    <row r="689" spans="1:26" ht="18" customHeight="1">
      <c r="A689" s="142"/>
      <c r="B689" s="61"/>
      <c r="C689" s="143"/>
      <c r="D689" s="61"/>
      <c r="E689" s="142"/>
      <c r="F689" s="142"/>
      <c r="G689" s="61"/>
      <c r="H689" s="143"/>
      <c r="I689" s="143"/>
      <c r="J689" s="61"/>
      <c r="K689" s="61"/>
      <c r="L689" s="61"/>
      <c r="M689" s="61"/>
      <c r="N689" s="61"/>
      <c r="O689" s="61"/>
      <c r="P689" s="61"/>
      <c r="Q689" s="61"/>
      <c r="R689" s="61"/>
      <c r="S689" s="61"/>
      <c r="T689" s="61"/>
      <c r="U689" s="61"/>
      <c r="V689" s="61"/>
      <c r="W689" s="61"/>
      <c r="X689" s="61"/>
      <c r="Y689" s="61"/>
      <c r="Z689" s="61"/>
    </row>
    <row r="690" spans="1:26" ht="18" customHeight="1">
      <c r="A690" s="142"/>
      <c r="B690" s="61"/>
      <c r="C690" s="143"/>
      <c r="D690" s="61"/>
      <c r="E690" s="142"/>
      <c r="F690" s="142"/>
      <c r="G690" s="61"/>
      <c r="H690" s="143"/>
      <c r="I690" s="143"/>
      <c r="J690" s="61"/>
      <c r="K690" s="61"/>
      <c r="L690" s="61"/>
      <c r="M690" s="61"/>
      <c r="N690" s="61"/>
      <c r="O690" s="61"/>
      <c r="P690" s="61"/>
      <c r="Q690" s="61"/>
      <c r="R690" s="61"/>
      <c r="S690" s="61"/>
      <c r="T690" s="61"/>
      <c r="U690" s="61"/>
      <c r="V690" s="61"/>
      <c r="W690" s="61"/>
      <c r="X690" s="61"/>
      <c r="Y690" s="61"/>
      <c r="Z690" s="61"/>
    </row>
    <row r="691" spans="1:26" ht="18" customHeight="1">
      <c r="A691" s="142"/>
      <c r="B691" s="61"/>
      <c r="C691" s="143"/>
      <c r="D691" s="61"/>
      <c r="E691" s="142"/>
      <c r="F691" s="142"/>
      <c r="G691" s="61"/>
      <c r="H691" s="143"/>
      <c r="I691" s="143"/>
      <c r="J691" s="61"/>
      <c r="K691" s="61"/>
      <c r="L691" s="61"/>
      <c r="M691" s="61"/>
      <c r="N691" s="61"/>
      <c r="O691" s="61"/>
      <c r="P691" s="61"/>
      <c r="Q691" s="61"/>
      <c r="R691" s="61"/>
      <c r="S691" s="61"/>
      <c r="T691" s="61"/>
      <c r="U691" s="61"/>
      <c r="V691" s="61"/>
      <c r="W691" s="61"/>
      <c r="X691" s="61"/>
      <c r="Y691" s="61"/>
      <c r="Z691" s="61"/>
    </row>
    <row r="692" spans="1:26" ht="18" customHeight="1">
      <c r="A692" s="142"/>
      <c r="B692" s="61"/>
      <c r="C692" s="143"/>
      <c r="D692" s="61"/>
      <c r="E692" s="142"/>
      <c r="F692" s="142"/>
      <c r="G692" s="61"/>
      <c r="H692" s="143"/>
      <c r="I692" s="143"/>
      <c r="J692" s="61"/>
      <c r="K692" s="61"/>
      <c r="L692" s="61"/>
      <c r="M692" s="61"/>
      <c r="N692" s="61"/>
      <c r="O692" s="61"/>
      <c r="P692" s="61"/>
      <c r="Q692" s="61"/>
      <c r="R692" s="61"/>
      <c r="S692" s="61"/>
      <c r="T692" s="61"/>
      <c r="U692" s="61"/>
      <c r="V692" s="61"/>
      <c r="W692" s="61"/>
      <c r="X692" s="61"/>
      <c r="Y692" s="61"/>
      <c r="Z692" s="61"/>
    </row>
    <row r="693" spans="1:26" ht="18" customHeight="1">
      <c r="A693" s="142"/>
      <c r="B693" s="61"/>
      <c r="C693" s="143"/>
      <c r="D693" s="61"/>
      <c r="E693" s="142"/>
      <c r="F693" s="142"/>
      <c r="G693" s="61"/>
      <c r="H693" s="143"/>
      <c r="I693" s="143"/>
      <c r="J693" s="61"/>
      <c r="K693" s="61"/>
      <c r="L693" s="61"/>
      <c r="M693" s="61"/>
      <c r="N693" s="61"/>
      <c r="O693" s="61"/>
      <c r="P693" s="61"/>
      <c r="Q693" s="61"/>
      <c r="R693" s="61"/>
      <c r="S693" s="61"/>
      <c r="T693" s="61"/>
      <c r="U693" s="61"/>
      <c r="V693" s="61"/>
      <c r="W693" s="61"/>
      <c r="X693" s="61"/>
      <c r="Y693" s="61"/>
      <c r="Z693" s="61"/>
    </row>
    <row r="694" spans="1:26" ht="18" customHeight="1">
      <c r="A694" s="142"/>
      <c r="B694" s="61"/>
      <c r="C694" s="143"/>
      <c r="D694" s="61"/>
      <c r="E694" s="142"/>
      <c r="F694" s="142"/>
      <c r="G694" s="61"/>
      <c r="H694" s="143"/>
      <c r="I694" s="143"/>
      <c r="J694" s="61"/>
      <c r="K694" s="61"/>
      <c r="L694" s="61"/>
      <c r="M694" s="61"/>
      <c r="N694" s="61"/>
      <c r="O694" s="61"/>
      <c r="P694" s="61"/>
      <c r="Q694" s="61"/>
      <c r="R694" s="61"/>
      <c r="S694" s="61"/>
      <c r="T694" s="61"/>
      <c r="U694" s="61"/>
      <c r="V694" s="61"/>
      <c r="W694" s="61"/>
      <c r="X694" s="61"/>
      <c r="Y694" s="61"/>
      <c r="Z694" s="61"/>
    </row>
    <row r="695" spans="1:26" ht="18" customHeight="1">
      <c r="A695" s="142"/>
      <c r="B695" s="61"/>
      <c r="C695" s="143"/>
      <c r="D695" s="61"/>
      <c r="E695" s="142"/>
      <c r="F695" s="142"/>
      <c r="G695" s="61"/>
      <c r="H695" s="143"/>
      <c r="I695" s="143"/>
      <c r="J695" s="61"/>
      <c r="K695" s="61"/>
      <c r="L695" s="61"/>
      <c r="M695" s="61"/>
      <c r="N695" s="61"/>
      <c r="O695" s="61"/>
      <c r="P695" s="61"/>
      <c r="Q695" s="61"/>
      <c r="R695" s="61"/>
      <c r="S695" s="61"/>
      <c r="T695" s="61"/>
      <c r="U695" s="61"/>
      <c r="V695" s="61"/>
      <c r="W695" s="61"/>
      <c r="X695" s="61"/>
      <c r="Y695" s="61"/>
      <c r="Z695" s="61"/>
    </row>
    <row r="696" spans="1:26" ht="18" customHeight="1">
      <c r="A696" s="142"/>
      <c r="B696" s="61"/>
      <c r="C696" s="143"/>
      <c r="D696" s="61"/>
      <c r="E696" s="142"/>
      <c r="F696" s="142"/>
      <c r="G696" s="61"/>
      <c r="H696" s="143"/>
      <c r="I696" s="143"/>
      <c r="J696" s="61"/>
      <c r="K696" s="61"/>
      <c r="L696" s="61"/>
      <c r="M696" s="61"/>
      <c r="N696" s="61"/>
      <c r="O696" s="61"/>
      <c r="P696" s="61"/>
      <c r="Q696" s="61"/>
      <c r="R696" s="61"/>
      <c r="S696" s="61"/>
      <c r="T696" s="61"/>
      <c r="U696" s="61"/>
      <c r="V696" s="61"/>
      <c r="W696" s="61"/>
      <c r="X696" s="61"/>
      <c r="Y696" s="61"/>
      <c r="Z696" s="61"/>
    </row>
    <row r="697" spans="1:26" ht="18" customHeight="1">
      <c r="A697" s="142"/>
      <c r="B697" s="61"/>
      <c r="C697" s="143"/>
      <c r="D697" s="61"/>
      <c r="E697" s="142"/>
      <c r="F697" s="142"/>
      <c r="G697" s="61"/>
      <c r="H697" s="143"/>
      <c r="I697" s="143"/>
      <c r="J697" s="61"/>
      <c r="K697" s="61"/>
      <c r="L697" s="61"/>
      <c r="M697" s="61"/>
      <c r="N697" s="61"/>
      <c r="O697" s="61"/>
      <c r="P697" s="61"/>
      <c r="Q697" s="61"/>
      <c r="R697" s="61"/>
      <c r="S697" s="61"/>
      <c r="T697" s="61"/>
      <c r="U697" s="61"/>
      <c r="V697" s="61"/>
      <c r="W697" s="61"/>
      <c r="X697" s="61"/>
      <c r="Y697" s="61"/>
      <c r="Z697" s="61"/>
    </row>
    <row r="698" spans="1:26" ht="18" customHeight="1">
      <c r="A698" s="142"/>
      <c r="B698" s="61"/>
      <c r="C698" s="143"/>
      <c r="D698" s="61"/>
      <c r="E698" s="142"/>
      <c r="F698" s="142"/>
      <c r="G698" s="61"/>
      <c r="H698" s="143"/>
      <c r="I698" s="143"/>
      <c r="J698" s="61"/>
      <c r="K698" s="61"/>
      <c r="L698" s="61"/>
      <c r="M698" s="61"/>
      <c r="N698" s="61"/>
      <c r="O698" s="61"/>
      <c r="P698" s="61"/>
      <c r="Q698" s="61"/>
      <c r="R698" s="61"/>
      <c r="S698" s="61"/>
      <c r="T698" s="61"/>
      <c r="U698" s="61"/>
      <c r="V698" s="61"/>
      <c r="W698" s="61"/>
      <c r="X698" s="61"/>
      <c r="Y698" s="61"/>
      <c r="Z698" s="61"/>
    </row>
    <row r="699" spans="1:26" ht="18" customHeight="1">
      <c r="A699" s="142"/>
      <c r="B699" s="61"/>
      <c r="C699" s="143"/>
      <c r="D699" s="61"/>
      <c r="E699" s="142"/>
      <c r="F699" s="142"/>
      <c r="G699" s="61"/>
      <c r="H699" s="143"/>
      <c r="I699" s="143"/>
      <c r="J699" s="61"/>
      <c r="K699" s="61"/>
      <c r="L699" s="61"/>
      <c r="M699" s="61"/>
      <c r="N699" s="61"/>
      <c r="O699" s="61"/>
      <c r="P699" s="61"/>
      <c r="Q699" s="61"/>
      <c r="R699" s="61"/>
      <c r="S699" s="61"/>
      <c r="T699" s="61"/>
      <c r="U699" s="61"/>
      <c r="V699" s="61"/>
      <c r="W699" s="61"/>
      <c r="X699" s="61"/>
      <c r="Y699" s="61"/>
      <c r="Z699" s="61"/>
    </row>
    <row r="700" spans="1:26" ht="18" customHeight="1">
      <c r="A700" s="142"/>
      <c r="B700" s="61"/>
      <c r="C700" s="143"/>
      <c r="D700" s="61"/>
      <c r="E700" s="142"/>
      <c r="F700" s="142"/>
      <c r="G700" s="61"/>
      <c r="H700" s="143"/>
      <c r="I700" s="143"/>
      <c r="J700" s="61"/>
      <c r="K700" s="61"/>
      <c r="L700" s="61"/>
      <c r="M700" s="61"/>
      <c r="N700" s="61"/>
      <c r="O700" s="61"/>
      <c r="P700" s="61"/>
      <c r="Q700" s="61"/>
      <c r="R700" s="61"/>
      <c r="S700" s="61"/>
      <c r="T700" s="61"/>
      <c r="U700" s="61"/>
      <c r="V700" s="61"/>
      <c r="W700" s="61"/>
      <c r="X700" s="61"/>
      <c r="Y700" s="61"/>
      <c r="Z700" s="61"/>
    </row>
    <row r="701" spans="1:26" ht="18" customHeight="1">
      <c r="A701" s="142"/>
      <c r="B701" s="61"/>
      <c r="C701" s="143"/>
      <c r="D701" s="61"/>
      <c r="E701" s="142"/>
      <c r="F701" s="142"/>
      <c r="G701" s="61"/>
      <c r="H701" s="143"/>
      <c r="I701" s="143"/>
      <c r="J701" s="61"/>
      <c r="K701" s="61"/>
      <c r="L701" s="61"/>
      <c r="M701" s="61"/>
      <c r="N701" s="61"/>
      <c r="O701" s="61"/>
      <c r="P701" s="61"/>
      <c r="Q701" s="61"/>
      <c r="R701" s="61"/>
      <c r="S701" s="61"/>
      <c r="T701" s="61"/>
      <c r="U701" s="61"/>
      <c r="V701" s="61"/>
      <c r="W701" s="61"/>
      <c r="X701" s="61"/>
      <c r="Y701" s="61"/>
      <c r="Z701" s="61"/>
    </row>
    <row r="702" spans="1:26" ht="18" customHeight="1">
      <c r="A702" s="142"/>
      <c r="B702" s="61"/>
      <c r="C702" s="143"/>
      <c r="D702" s="61"/>
      <c r="E702" s="142"/>
      <c r="F702" s="142"/>
      <c r="G702" s="61"/>
      <c r="H702" s="143"/>
      <c r="I702" s="143"/>
      <c r="J702" s="61"/>
      <c r="K702" s="61"/>
      <c r="L702" s="61"/>
      <c r="M702" s="61"/>
      <c r="N702" s="61"/>
      <c r="O702" s="61"/>
      <c r="P702" s="61"/>
      <c r="Q702" s="61"/>
      <c r="R702" s="61"/>
      <c r="S702" s="61"/>
      <c r="T702" s="61"/>
      <c r="U702" s="61"/>
      <c r="V702" s="61"/>
      <c r="W702" s="61"/>
      <c r="X702" s="61"/>
      <c r="Y702" s="61"/>
      <c r="Z702" s="61"/>
    </row>
    <row r="703" spans="1:26" ht="18" customHeight="1">
      <c r="A703" s="142"/>
      <c r="B703" s="61"/>
      <c r="C703" s="143"/>
      <c r="D703" s="61"/>
      <c r="E703" s="142"/>
      <c r="F703" s="142"/>
      <c r="G703" s="61"/>
      <c r="H703" s="143"/>
      <c r="I703" s="143"/>
      <c r="J703" s="61"/>
      <c r="K703" s="61"/>
      <c r="L703" s="61"/>
      <c r="M703" s="61"/>
      <c r="N703" s="61"/>
      <c r="O703" s="61"/>
      <c r="P703" s="61"/>
      <c r="Q703" s="61"/>
      <c r="R703" s="61"/>
      <c r="S703" s="61"/>
      <c r="T703" s="61"/>
      <c r="U703" s="61"/>
      <c r="V703" s="61"/>
      <c r="W703" s="61"/>
      <c r="X703" s="61"/>
      <c r="Y703" s="61"/>
      <c r="Z703" s="61"/>
    </row>
    <row r="704" spans="1:26" ht="18" customHeight="1">
      <c r="A704" s="142"/>
      <c r="B704" s="61"/>
      <c r="C704" s="143"/>
      <c r="D704" s="61"/>
      <c r="E704" s="142"/>
      <c r="F704" s="142"/>
      <c r="G704" s="61"/>
      <c r="H704" s="143"/>
      <c r="I704" s="143"/>
      <c r="J704" s="61"/>
      <c r="K704" s="61"/>
      <c r="L704" s="61"/>
      <c r="M704" s="61"/>
      <c r="N704" s="61"/>
      <c r="O704" s="61"/>
      <c r="P704" s="61"/>
      <c r="Q704" s="61"/>
      <c r="R704" s="61"/>
      <c r="S704" s="61"/>
      <c r="T704" s="61"/>
      <c r="U704" s="61"/>
      <c r="V704" s="61"/>
      <c r="W704" s="61"/>
      <c r="X704" s="61"/>
      <c r="Y704" s="61"/>
      <c r="Z704" s="61"/>
    </row>
    <row r="705" spans="1:26" ht="18" customHeight="1">
      <c r="A705" s="142"/>
      <c r="B705" s="61"/>
      <c r="C705" s="143"/>
      <c r="D705" s="61"/>
      <c r="E705" s="142"/>
      <c r="F705" s="142"/>
      <c r="G705" s="61"/>
      <c r="H705" s="143"/>
      <c r="I705" s="143"/>
      <c r="J705" s="61"/>
      <c r="K705" s="61"/>
      <c r="L705" s="61"/>
      <c r="M705" s="61"/>
      <c r="N705" s="61"/>
      <c r="O705" s="61"/>
      <c r="P705" s="61"/>
      <c r="Q705" s="61"/>
      <c r="R705" s="61"/>
      <c r="S705" s="61"/>
      <c r="T705" s="61"/>
      <c r="U705" s="61"/>
      <c r="V705" s="61"/>
      <c r="W705" s="61"/>
      <c r="X705" s="61"/>
      <c r="Y705" s="61"/>
      <c r="Z705" s="61"/>
    </row>
    <row r="706" spans="1:26" ht="18" customHeight="1">
      <c r="A706" s="142"/>
      <c r="B706" s="61"/>
      <c r="C706" s="143"/>
      <c r="D706" s="61"/>
      <c r="E706" s="142"/>
      <c r="F706" s="142"/>
      <c r="G706" s="61"/>
      <c r="H706" s="143"/>
      <c r="I706" s="143"/>
      <c r="J706" s="61"/>
      <c r="K706" s="61"/>
      <c r="L706" s="61"/>
      <c r="M706" s="61"/>
      <c r="N706" s="61"/>
      <c r="O706" s="61"/>
      <c r="P706" s="61"/>
      <c r="Q706" s="61"/>
      <c r="R706" s="61"/>
      <c r="S706" s="61"/>
      <c r="T706" s="61"/>
      <c r="U706" s="61"/>
      <c r="V706" s="61"/>
      <c r="W706" s="61"/>
      <c r="X706" s="61"/>
      <c r="Y706" s="61"/>
      <c r="Z706" s="61"/>
    </row>
    <row r="707" spans="1:26" ht="18" customHeight="1">
      <c r="A707" s="142"/>
      <c r="B707" s="61"/>
      <c r="C707" s="143"/>
      <c r="D707" s="61"/>
      <c r="E707" s="142"/>
      <c r="F707" s="142"/>
      <c r="G707" s="61"/>
      <c r="H707" s="143"/>
      <c r="I707" s="143"/>
      <c r="J707" s="61"/>
      <c r="K707" s="61"/>
      <c r="L707" s="61"/>
      <c r="M707" s="61"/>
      <c r="N707" s="61"/>
      <c r="O707" s="61"/>
      <c r="P707" s="61"/>
      <c r="Q707" s="61"/>
      <c r="R707" s="61"/>
      <c r="S707" s="61"/>
      <c r="T707" s="61"/>
      <c r="U707" s="61"/>
      <c r="V707" s="61"/>
      <c r="W707" s="61"/>
      <c r="X707" s="61"/>
      <c r="Y707" s="61"/>
      <c r="Z707" s="61"/>
    </row>
    <row r="708" spans="1:26" ht="18" customHeight="1">
      <c r="A708" s="142"/>
      <c r="B708" s="61"/>
      <c r="C708" s="143"/>
      <c r="D708" s="61"/>
      <c r="E708" s="142"/>
      <c r="F708" s="142"/>
      <c r="G708" s="61"/>
      <c r="H708" s="143"/>
      <c r="I708" s="143"/>
      <c r="J708" s="61"/>
      <c r="K708" s="61"/>
      <c r="L708" s="61"/>
      <c r="M708" s="61"/>
      <c r="N708" s="61"/>
      <c r="O708" s="61"/>
      <c r="P708" s="61"/>
      <c r="Q708" s="61"/>
      <c r="R708" s="61"/>
      <c r="S708" s="61"/>
      <c r="T708" s="61"/>
      <c r="U708" s="61"/>
      <c r="V708" s="61"/>
      <c r="W708" s="61"/>
      <c r="X708" s="61"/>
      <c r="Y708" s="61"/>
      <c r="Z708" s="61"/>
    </row>
    <row r="709" spans="1:26" ht="18" customHeight="1">
      <c r="A709" s="142"/>
      <c r="B709" s="61"/>
      <c r="C709" s="143"/>
      <c r="D709" s="61"/>
      <c r="E709" s="142"/>
      <c r="F709" s="142"/>
      <c r="G709" s="61"/>
      <c r="H709" s="143"/>
      <c r="I709" s="143"/>
      <c r="J709" s="61"/>
      <c r="K709" s="61"/>
      <c r="L709" s="61"/>
      <c r="M709" s="61"/>
      <c r="N709" s="61"/>
      <c r="O709" s="61"/>
      <c r="P709" s="61"/>
      <c r="Q709" s="61"/>
      <c r="R709" s="61"/>
      <c r="S709" s="61"/>
      <c r="T709" s="61"/>
      <c r="U709" s="61"/>
      <c r="V709" s="61"/>
      <c r="W709" s="61"/>
      <c r="X709" s="61"/>
      <c r="Y709" s="61"/>
      <c r="Z709" s="61"/>
    </row>
    <row r="710" spans="1:26" ht="18" customHeight="1">
      <c r="A710" s="142"/>
      <c r="B710" s="61"/>
      <c r="C710" s="143"/>
      <c r="D710" s="61"/>
      <c r="E710" s="142"/>
      <c r="F710" s="142"/>
      <c r="G710" s="61"/>
      <c r="H710" s="143"/>
      <c r="I710" s="143"/>
      <c r="J710" s="61"/>
      <c r="K710" s="61"/>
      <c r="L710" s="61"/>
      <c r="M710" s="61"/>
      <c r="N710" s="61"/>
      <c r="O710" s="61"/>
      <c r="P710" s="61"/>
      <c r="Q710" s="61"/>
      <c r="R710" s="61"/>
      <c r="S710" s="61"/>
      <c r="T710" s="61"/>
      <c r="U710" s="61"/>
      <c r="V710" s="61"/>
      <c r="W710" s="61"/>
      <c r="X710" s="61"/>
      <c r="Y710" s="61"/>
      <c r="Z710" s="61"/>
    </row>
    <row r="711" spans="1:26" ht="18" customHeight="1">
      <c r="A711" s="142"/>
      <c r="B711" s="61"/>
      <c r="C711" s="143"/>
      <c r="D711" s="61"/>
      <c r="E711" s="142"/>
      <c r="F711" s="142"/>
      <c r="G711" s="61"/>
      <c r="H711" s="143"/>
      <c r="I711" s="143"/>
      <c r="J711" s="61"/>
      <c r="K711" s="61"/>
      <c r="L711" s="61"/>
      <c r="M711" s="61"/>
      <c r="N711" s="61"/>
      <c r="O711" s="61"/>
      <c r="P711" s="61"/>
      <c r="Q711" s="61"/>
      <c r="R711" s="61"/>
      <c r="S711" s="61"/>
      <c r="T711" s="61"/>
      <c r="U711" s="61"/>
      <c r="V711" s="61"/>
      <c r="W711" s="61"/>
      <c r="X711" s="61"/>
      <c r="Y711" s="61"/>
      <c r="Z711" s="61"/>
    </row>
    <row r="712" spans="1:26" ht="18" customHeight="1">
      <c r="A712" s="142"/>
      <c r="B712" s="61"/>
      <c r="C712" s="143"/>
      <c r="D712" s="61"/>
      <c r="E712" s="142"/>
      <c r="F712" s="142"/>
      <c r="G712" s="61"/>
      <c r="H712" s="143"/>
      <c r="I712" s="143"/>
      <c r="J712" s="61"/>
      <c r="K712" s="61"/>
      <c r="L712" s="61"/>
      <c r="M712" s="61"/>
      <c r="N712" s="61"/>
      <c r="O712" s="61"/>
      <c r="P712" s="61"/>
      <c r="Q712" s="61"/>
      <c r="R712" s="61"/>
      <c r="S712" s="61"/>
      <c r="T712" s="61"/>
      <c r="U712" s="61"/>
      <c r="V712" s="61"/>
      <c r="W712" s="61"/>
      <c r="X712" s="61"/>
      <c r="Y712" s="61"/>
      <c r="Z712" s="61"/>
    </row>
    <row r="713" spans="1:26" ht="18" customHeight="1">
      <c r="A713" s="142"/>
      <c r="B713" s="61"/>
      <c r="C713" s="143"/>
      <c r="D713" s="61"/>
      <c r="E713" s="142"/>
      <c r="F713" s="142"/>
      <c r="G713" s="61"/>
      <c r="H713" s="143"/>
      <c r="I713" s="143"/>
      <c r="J713" s="61"/>
      <c r="K713" s="61"/>
      <c r="L713" s="61"/>
      <c r="M713" s="61"/>
      <c r="N713" s="61"/>
      <c r="O713" s="61"/>
      <c r="P713" s="61"/>
      <c r="Q713" s="61"/>
      <c r="R713" s="61"/>
      <c r="S713" s="61"/>
      <c r="T713" s="61"/>
      <c r="U713" s="61"/>
      <c r="V713" s="61"/>
      <c r="W713" s="61"/>
      <c r="X713" s="61"/>
      <c r="Y713" s="61"/>
      <c r="Z713" s="61"/>
    </row>
    <row r="714" spans="1:26" ht="18" customHeight="1">
      <c r="A714" s="142"/>
      <c r="B714" s="61"/>
      <c r="C714" s="143"/>
      <c r="D714" s="61"/>
      <c r="E714" s="142"/>
      <c r="F714" s="142"/>
      <c r="G714" s="61"/>
      <c r="H714" s="143"/>
      <c r="I714" s="143"/>
      <c r="J714" s="61"/>
      <c r="K714" s="61"/>
      <c r="L714" s="61"/>
      <c r="M714" s="61"/>
      <c r="N714" s="61"/>
      <c r="O714" s="61"/>
      <c r="P714" s="61"/>
      <c r="Q714" s="61"/>
      <c r="R714" s="61"/>
      <c r="S714" s="61"/>
      <c r="T714" s="61"/>
      <c r="U714" s="61"/>
      <c r="V714" s="61"/>
      <c r="W714" s="61"/>
      <c r="X714" s="61"/>
      <c r="Y714" s="61"/>
      <c r="Z714" s="61"/>
    </row>
    <row r="715" spans="1:26" ht="18" customHeight="1">
      <c r="A715" s="142"/>
      <c r="B715" s="61"/>
      <c r="C715" s="143"/>
      <c r="D715" s="61"/>
      <c r="E715" s="142"/>
      <c r="F715" s="142"/>
      <c r="G715" s="61"/>
      <c r="H715" s="143"/>
      <c r="I715" s="143"/>
      <c r="J715" s="61"/>
      <c r="K715" s="61"/>
      <c r="L715" s="61"/>
      <c r="M715" s="61"/>
      <c r="N715" s="61"/>
      <c r="O715" s="61"/>
      <c r="P715" s="61"/>
      <c r="Q715" s="61"/>
      <c r="R715" s="61"/>
      <c r="S715" s="61"/>
      <c r="T715" s="61"/>
      <c r="U715" s="61"/>
      <c r="V715" s="61"/>
      <c r="W715" s="61"/>
      <c r="X715" s="61"/>
      <c r="Y715" s="61"/>
      <c r="Z715" s="61"/>
    </row>
    <row r="716" spans="1:26" ht="18" customHeight="1">
      <c r="A716" s="142"/>
      <c r="B716" s="61"/>
      <c r="C716" s="143"/>
      <c r="D716" s="61"/>
      <c r="E716" s="142"/>
      <c r="F716" s="142"/>
      <c r="G716" s="61"/>
      <c r="H716" s="143"/>
      <c r="I716" s="143"/>
      <c r="J716" s="61"/>
      <c r="K716" s="61"/>
      <c r="L716" s="61"/>
      <c r="M716" s="61"/>
      <c r="N716" s="61"/>
      <c r="O716" s="61"/>
      <c r="P716" s="61"/>
      <c r="Q716" s="61"/>
      <c r="R716" s="61"/>
      <c r="S716" s="61"/>
      <c r="T716" s="61"/>
      <c r="U716" s="61"/>
      <c r="V716" s="61"/>
      <c r="W716" s="61"/>
      <c r="X716" s="61"/>
      <c r="Y716" s="61"/>
      <c r="Z716" s="61"/>
    </row>
    <row r="717" spans="1:26" ht="18" customHeight="1">
      <c r="A717" s="142"/>
      <c r="B717" s="61"/>
      <c r="C717" s="143"/>
      <c r="D717" s="61"/>
      <c r="E717" s="142"/>
      <c r="F717" s="142"/>
      <c r="G717" s="61"/>
      <c r="H717" s="143"/>
      <c r="I717" s="143"/>
      <c r="J717" s="61"/>
      <c r="K717" s="61"/>
      <c r="L717" s="61"/>
      <c r="M717" s="61"/>
      <c r="N717" s="61"/>
      <c r="O717" s="61"/>
      <c r="P717" s="61"/>
      <c r="Q717" s="61"/>
      <c r="R717" s="61"/>
      <c r="S717" s="61"/>
      <c r="T717" s="61"/>
      <c r="U717" s="61"/>
      <c r="V717" s="61"/>
      <c r="W717" s="61"/>
      <c r="X717" s="61"/>
      <c r="Y717" s="61"/>
      <c r="Z717" s="61"/>
    </row>
    <row r="718" spans="1:26" ht="18" customHeight="1">
      <c r="A718" s="142"/>
      <c r="B718" s="61"/>
      <c r="C718" s="143"/>
      <c r="D718" s="61"/>
      <c r="E718" s="142"/>
      <c r="F718" s="142"/>
      <c r="G718" s="61"/>
      <c r="H718" s="143"/>
      <c r="I718" s="143"/>
      <c r="J718" s="61"/>
      <c r="K718" s="61"/>
      <c r="L718" s="61"/>
      <c r="M718" s="61"/>
      <c r="N718" s="61"/>
      <c r="O718" s="61"/>
      <c r="P718" s="61"/>
      <c r="Q718" s="61"/>
      <c r="R718" s="61"/>
      <c r="S718" s="61"/>
      <c r="T718" s="61"/>
      <c r="U718" s="61"/>
      <c r="V718" s="61"/>
      <c r="W718" s="61"/>
      <c r="X718" s="61"/>
      <c r="Y718" s="61"/>
      <c r="Z718" s="61"/>
    </row>
    <row r="719" spans="1:26" ht="18" customHeight="1">
      <c r="A719" s="142"/>
      <c r="B719" s="61"/>
      <c r="C719" s="143"/>
      <c r="D719" s="61"/>
      <c r="E719" s="142"/>
      <c r="F719" s="142"/>
      <c r="G719" s="61"/>
      <c r="H719" s="143"/>
      <c r="I719" s="143"/>
      <c r="J719" s="61"/>
      <c r="K719" s="61"/>
      <c r="L719" s="61"/>
      <c r="M719" s="61"/>
      <c r="N719" s="61"/>
      <c r="O719" s="61"/>
      <c r="P719" s="61"/>
      <c r="Q719" s="61"/>
      <c r="R719" s="61"/>
      <c r="S719" s="61"/>
      <c r="T719" s="61"/>
      <c r="U719" s="61"/>
      <c r="V719" s="61"/>
      <c r="W719" s="61"/>
      <c r="X719" s="61"/>
      <c r="Y719" s="61"/>
      <c r="Z719" s="61"/>
    </row>
    <row r="720" spans="1:26" ht="18" customHeight="1">
      <c r="A720" s="142"/>
      <c r="B720" s="61"/>
      <c r="C720" s="143"/>
      <c r="D720" s="61"/>
      <c r="E720" s="142"/>
      <c r="F720" s="142"/>
      <c r="G720" s="61"/>
      <c r="H720" s="143"/>
      <c r="I720" s="143"/>
      <c r="J720" s="61"/>
      <c r="K720" s="61"/>
      <c r="L720" s="61"/>
      <c r="M720" s="61"/>
      <c r="N720" s="61"/>
      <c r="O720" s="61"/>
      <c r="P720" s="61"/>
      <c r="Q720" s="61"/>
      <c r="R720" s="61"/>
      <c r="S720" s="61"/>
      <c r="T720" s="61"/>
      <c r="U720" s="61"/>
      <c r="V720" s="61"/>
      <c r="W720" s="61"/>
      <c r="X720" s="61"/>
      <c r="Y720" s="61"/>
      <c r="Z720" s="61"/>
    </row>
    <row r="721" spans="1:26" ht="18" customHeight="1">
      <c r="A721" s="142"/>
      <c r="B721" s="61"/>
      <c r="C721" s="143"/>
      <c r="D721" s="61"/>
      <c r="E721" s="142"/>
      <c r="F721" s="142"/>
      <c r="G721" s="61"/>
      <c r="H721" s="143"/>
      <c r="I721" s="143"/>
      <c r="J721" s="61"/>
      <c r="K721" s="61"/>
      <c r="L721" s="61"/>
      <c r="M721" s="61"/>
      <c r="N721" s="61"/>
      <c r="O721" s="61"/>
      <c r="P721" s="61"/>
      <c r="Q721" s="61"/>
      <c r="R721" s="61"/>
      <c r="S721" s="61"/>
      <c r="T721" s="61"/>
      <c r="U721" s="61"/>
      <c r="V721" s="61"/>
      <c r="W721" s="61"/>
      <c r="X721" s="61"/>
      <c r="Y721" s="61"/>
      <c r="Z721" s="61"/>
    </row>
    <row r="722" spans="1:26" ht="18" customHeight="1">
      <c r="A722" s="142"/>
      <c r="B722" s="61"/>
      <c r="C722" s="143"/>
      <c r="D722" s="61"/>
      <c r="E722" s="142"/>
      <c r="F722" s="142"/>
      <c r="G722" s="61"/>
      <c r="H722" s="143"/>
      <c r="I722" s="143"/>
      <c r="J722" s="61"/>
      <c r="K722" s="61"/>
      <c r="L722" s="61"/>
      <c r="M722" s="61"/>
      <c r="N722" s="61"/>
      <c r="O722" s="61"/>
      <c r="P722" s="61"/>
      <c r="Q722" s="61"/>
      <c r="R722" s="61"/>
      <c r="S722" s="61"/>
      <c r="T722" s="61"/>
      <c r="U722" s="61"/>
      <c r="V722" s="61"/>
      <c r="W722" s="61"/>
      <c r="X722" s="61"/>
      <c r="Y722" s="61"/>
      <c r="Z722" s="61"/>
    </row>
    <row r="723" spans="1:26" ht="18" customHeight="1">
      <c r="A723" s="142"/>
      <c r="B723" s="61"/>
      <c r="C723" s="143"/>
      <c r="D723" s="61"/>
      <c r="E723" s="142"/>
      <c r="F723" s="142"/>
      <c r="G723" s="61"/>
      <c r="H723" s="143"/>
      <c r="I723" s="143"/>
      <c r="J723" s="61"/>
      <c r="K723" s="61"/>
      <c r="L723" s="61"/>
      <c r="M723" s="61"/>
      <c r="N723" s="61"/>
      <c r="O723" s="61"/>
      <c r="P723" s="61"/>
      <c r="Q723" s="61"/>
      <c r="R723" s="61"/>
      <c r="S723" s="61"/>
      <c r="T723" s="61"/>
      <c r="U723" s="61"/>
      <c r="V723" s="61"/>
      <c r="W723" s="61"/>
      <c r="X723" s="61"/>
      <c r="Y723" s="61"/>
      <c r="Z723" s="61"/>
    </row>
    <row r="724" spans="1:26" ht="18" customHeight="1">
      <c r="A724" s="142"/>
      <c r="B724" s="61"/>
      <c r="C724" s="143"/>
      <c r="D724" s="61"/>
      <c r="E724" s="142"/>
      <c r="F724" s="142"/>
      <c r="G724" s="61"/>
      <c r="H724" s="143"/>
      <c r="I724" s="143"/>
      <c r="J724" s="61"/>
      <c r="K724" s="61"/>
      <c r="L724" s="61"/>
      <c r="M724" s="61"/>
      <c r="N724" s="61"/>
      <c r="O724" s="61"/>
      <c r="P724" s="61"/>
      <c r="Q724" s="61"/>
      <c r="R724" s="61"/>
      <c r="S724" s="61"/>
      <c r="T724" s="61"/>
      <c r="U724" s="61"/>
      <c r="V724" s="61"/>
      <c r="W724" s="61"/>
      <c r="X724" s="61"/>
      <c r="Y724" s="61"/>
      <c r="Z724" s="61"/>
    </row>
    <row r="725" spans="1:26" ht="18" customHeight="1">
      <c r="A725" s="142"/>
      <c r="B725" s="61"/>
      <c r="C725" s="143"/>
      <c r="D725" s="61"/>
      <c r="E725" s="142"/>
      <c r="F725" s="142"/>
      <c r="G725" s="61"/>
      <c r="H725" s="143"/>
      <c r="I725" s="143"/>
      <c r="J725" s="61"/>
      <c r="K725" s="61"/>
      <c r="L725" s="61"/>
      <c r="M725" s="61"/>
      <c r="N725" s="61"/>
      <c r="O725" s="61"/>
      <c r="P725" s="61"/>
      <c r="Q725" s="61"/>
      <c r="R725" s="61"/>
      <c r="S725" s="61"/>
      <c r="T725" s="61"/>
      <c r="U725" s="61"/>
      <c r="V725" s="61"/>
      <c r="W725" s="61"/>
      <c r="X725" s="61"/>
      <c r="Y725" s="61"/>
      <c r="Z725" s="61"/>
    </row>
    <row r="726" spans="1:26" ht="18" customHeight="1">
      <c r="A726" s="142"/>
      <c r="B726" s="61"/>
      <c r="C726" s="143"/>
      <c r="D726" s="61"/>
      <c r="E726" s="142"/>
      <c r="F726" s="142"/>
      <c r="G726" s="61"/>
      <c r="H726" s="143"/>
      <c r="I726" s="143"/>
      <c r="J726" s="61"/>
      <c r="K726" s="61"/>
      <c r="L726" s="61"/>
      <c r="M726" s="61"/>
      <c r="N726" s="61"/>
      <c r="O726" s="61"/>
      <c r="P726" s="61"/>
      <c r="Q726" s="61"/>
      <c r="R726" s="61"/>
      <c r="S726" s="61"/>
      <c r="T726" s="61"/>
      <c r="U726" s="61"/>
      <c r="V726" s="61"/>
      <c r="W726" s="61"/>
      <c r="X726" s="61"/>
      <c r="Y726" s="61"/>
      <c r="Z726" s="61"/>
    </row>
    <row r="727" spans="1:26" ht="18" customHeight="1">
      <c r="A727" s="142"/>
      <c r="B727" s="61"/>
      <c r="C727" s="143"/>
      <c r="D727" s="61"/>
      <c r="E727" s="142"/>
      <c r="F727" s="142"/>
      <c r="G727" s="61"/>
      <c r="H727" s="143"/>
      <c r="I727" s="143"/>
      <c r="J727" s="61"/>
      <c r="K727" s="61"/>
      <c r="L727" s="61"/>
      <c r="M727" s="61"/>
      <c r="N727" s="61"/>
      <c r="O727" s="61"/>
      <c r="P727" s="61"/>
      <c r="Q727" s="61"/>
      <c r="R727" s="61"/>
      <c r="S727" s="61"/>
      <c r="T727" s="61"/>
      <c r="U727" s="61"/>
      <c r="V727" s="61"/>
      <c r="W727" s="61"/>
      <c r="X727" s="61"/>
      <c r="Y727" s="61"/>
      <c r="Z727" s="61"/>
    </row>
    <row r="728" spans="1:26" ht="18" customHeight="1">
      <c r="A728" s="142"/>
      <c r="B728" s="61"/>
      <c r="C728" s="143"/>
      <c r="D728" s="61"/>
      <c r="E728" s="142"/>
      <c r="F728" s="142"/>
      <c r="G728" s="61"/>
      <c r="H728" s="143"/>
      <c r="I728" s="143"/>
      <c r="J728" s="61"/>
      <c r="K728" s="61"/>
      <c r="L728" s="61"/>
      <c r="M728" s="61"/>
      <c r="N728" s="61"/>
      <c r="O728" s="61"/>
      <c r="P728" s="61"/>
      <c r="Q728" s="61"/>
      <c r="R728" s="61"/>
      <c r="S728" s="61"/>
      <c r="T728" s="61"/>
      <c r="U728" s="61"/>
      <c r="V728" s="61"/>
      <c r="W728" s="61"/>
      <c r="X728" s="61"/>
      <c r="Y728" s="61"/>
      <c r="Z728" s="61"/>
    </row>
    <row r="729" spans="1:26" ht="18" customHeight="1">
      <c r="A729" s="142"/>
      <c r="B729" s="61"/>
      <c r="C729" s="143"/>
      <c r="D729" s="61"/>
      <c r="E729" s="142"/>
      <c r="F729" s="142"/>
      <c r="G729" s="61"/>
      <c r="H729" s="143"/>
      <c r="I729" s="143"/>
      <c r="J729" s="61"/>
      <c r="K729" s="61"/>
      <c r="L729" s="61"/>
      <c r="M729" s="61"/>
      <c r="N729" s="61"/>
      <c r="O729" s="61"/>
      <c r="P729" s="61"/>
      <c r="Q729" s="61"/>
      <c r="R729" s="61"/>
      <c r="S729" s="61"/>
      <c r="T729" s="61"/>
      <c r="U729" s="61"/>
      <c r="V729" s="61"/>
      <c r="W729" s="61"/>
      <c r="X729" s="61"/>
      <c r="Y729" s="61"/>
      <c r="Z729" s="61"/>
    </row>
    <row r="730" spans="1:26" ht="18" customHeight="1">
      <c r="A730" s="142"/>
      <c r="B730" s="61"/>
      <c r="C730" s="143"/>
      <c r="D730" s="61"/>
      <c r="E730" s="142"/>
      <c r="F730" s="142"/>
      <c r="G730" s="61"/>
      <c r="H730" s="143"/>
      <c r="I730" s="143"/>
      <c r="J730" s="61"/>
      <c r="K730" s="61"/>
      <c r="L730" s="61"/>
      <c r="M730" s="61"/>
      <c r="N730" s="61"/>
      <c r="O730" s="61"/>
      <c r="P730" s="61"/>
      <c r="Q730" s="61"/>
      <c r="R730" s="61"/>
      <c r="S730" s="61"/>
      <c r="T730" s="61"/>
      <c r="U730" s="61"/>
      <c r="V730" s="61"/>
      <c r="W730" s="61"/>
      <c r="X730" s="61"/>
      <c r="Y730" s="61"/>
      <c r="Z730" s="61"/>
    </row>
    <row r="731" spans="1:26" ht="18" customHeight="1">
      <c r="A731" s="142"/>
      <c r="B731" s="61"/>
      <c r="C731" s="143"/>
      <c r="D731" s="61"/>
      <c r="E731" s="142"/>
      <c r="F731" s="142"/>
      <c r="G731" s="61"/>
      <c r="H731" s="143"/>
      <c r="I731" s="143"/>
      <c r="J731" s="61"/>
      <c r="K731" s="61"/>
      <c r="L731" s="61"/>
      <c r="M731" s="61"/>
      <c r="N731" s="61"/>
      <c r="O731" s="61"/>
      <c r="P731" s="61"/>
      <c r="Q731" s="61"/>
      <c r="R731" s="61"/>
      <c r="S731" s="61"/>
      <c r="T731" s="61"/>
      <c r="U731" s="61"/>
      <c r="V731" s="61"/>
      <c r="W731" s="61"/>
      <c r="X731" s="61"/>
      <c r="Y731" s="61"/>
      <c r="Z731" s="61"/>
    </row>
    <row r="732" spans="1:26" ht="18" customHeight="1">
      <c r="A732" s="142"/>
      <c r="B732" s="61"/>
      <c r="C732" s="143"/>
      <c r="D732" s="61"/>
      <c r="E732" s="142"/>
      <c r="F732" s="142"/>
      <c r="G732" s="61"/>
      <c r="H732" s="143"/>
      <c r="I732" s="143"/>
      <c r="J732" s="61"/>
      <c r="K732" s="61"/>
      <c r="L732" s="61"/>
      <c r="M732" s="61"/>
      <c r="N732" s="61"/>
      <c r="O732" s="61"/>
      <c r="P732" s="61"/>
      <c r="Q732" s="61"/>
      <c r="R732" s="61"/>
      <c r="S732" s="61"/>
      <c r="T732" s="61"/>
      <c r="U732" s="61"/>
      <c r="V732" s="61"/>
      <c r="W732" s="61"/>
      <c r="X732" s="61"/>
      <c r="Y732" s="61"/>
      <c r="Z732" s="61"/>
    </row>
    <row r="733" spans="1:26" ht="18" customHeight="1">
      <c r="A733" s="142"/>
      <c r="B733" s="61"/>
      <c r="C733" s="143"/>
      <c r="D733" s="61"/>
      <c r="E733" s="142"/>
      <c r="F733" s="142"/>
      <c r="G733" s="61"/>
      <c r="H733" s="143"/>
      <c r="I733" s="143"/>
      <c r="J733" s="61"/>
      <c r="K733" s="61"/>
      <c r="L733" s="61"/>
      <c r="M733" s="61"/>
      <c r="N733" s="61"/>
      <c r="O733" s="61"/>
      <c r="P733" s="61"/>
      <c r="Q733" s="61"/>
      <c r="R733" s="61"/>
      <c r="S733" s="61"/>
      <c r="T733" s="61"/>
      <c r="U733" s="61"/>
      <c r="V733" s="61"/>
      <c r="W733" s="61"/>
      <c r="X733" s="61"/>
      <c r="Y733" s="61"/>
      <c r="Z733" s="61"/>
    </row>
    <row r="734" spans="1:26" ht="18" customHeight="1">
      <c r="A734" s="142"/>
      <c r="B734" s="61"/>
      <c r="C734" s="143"/>
      <c r="D734" s="61"/>
      <c r="E734" s="142"/>
      <c r="F734" s="142"/>
      <c r="G734" s="61"/>
      <c r="H734" s="143"/>
      <c r="I734" s="143"/>
      <c r="J734" s="61"/>
      <c r="K734" s="61"/>
      <c r="L734" s="61"/>
      <c r="M734" s="61"/>
      <c r="N734" s="61"/>
      <c r="O734" s="61"/>
      <c r="P734" s="61"/>
      <c r="Q734" s="61"/>
      <c r="R734" s="61"/>
      <c r="S734" s="61"/>
      <c r="T734" s="61"/>
      <c r="U734" s="61"/>
      <c r="V734" s="61"/>
      <c r="W734" s="61"/>
      <c r="X734" s="61"/>
      <c r="Y734" s="61"/>
      <c r="Z734" s="61"/>
    </row>
    <row r="735" spans="1:26" ht="18" customHeight="1">
      <c r="A735" s="142"/>
      <c r="B735" s="61"/>
      <c r="C735" s="143"/>
      <c r="D735" s="61"/>
      <c r="E735" s="142"/>
      <c r="F735" s="142"/>
      <c r="G735" s="61"/>
      <c r="H735" s="143"/>
      <c r="I735" s="143"/>
      <c r="J735" s="61"/>
      <c r="K735" s="61"/>
      <c r="L735" s="61"/>
      <c r="M735" s="61"/>
      <c r="N735" s="61"/>
      <c r="O735" s="61"/>
      <c r="P735" s="61"/>
      <c r="Q735" s="61"/>
      <c r="R735" s="61"/>
      <c r="S735" s="61"/>
      <c r="T735" s="61"/>
      <c r="U735" s="61"/>
      <c r="V735" s="61"/>
      <c r="W735" s="61"/>
      <c r="X735" s="61"/>
      <c r="Y735" s="61"/>
      <c r="Z735" s="61"/>
    </row>
    <row r="736" spans="1:26" ht="18" customHeight="1">
      <c r="A736" s="142"/>
      <c r="B736" s="61"/>
      <c r="C736" s="143"/>
      <c r="D736" s="61"/>
      <c r="E736" s="142"/>
      <c r="F736" s="142"/>
      <c r="G736" s="61"/>
      <c r="H736" s="143"/>
      <c r="I736" s="143"/>
      <c r="J736" s="61"/>
      <c r="K736" s="61"/>
      <c r="L736" s="61"/>
      <c r="M736" s="61"/>
      <c r="N736" s="61"/>
      <c r="O736" s="61"/>
      <c r="P736" s="61"/>
      <c r="Q736" s="61"/>
      <c r="R736" s="61"/>
      <c r="S736" s="61"/>
      <c r="T736" s="61"/>
      <c r="U736" s="61"/>
      <c r="V736" s="61"/>
      <c r="W736" s="61"/>
      <c r="X736" s="61"/>
      <c r="Y736" s="61"/>
      <c r="Z736" s="61"/>
    </row>
    <row r="737" spans="1:26" ht="18" customHeight="1">
      <c r="A737" s="142"/>
      <c r="B737" s="61"/>
      <c r="C737" s="143"/>
      <c r="D737" s="61"/>
      <c r="E737" s="142"/>
      <c r="F737" s="142"/>
      <c r="G737" s="61"/>
      <c r="H737" s="143"/>
      <c r="I737" s="143"/>
      <c r="J737" s="61"/>
      <c r="K737" s="61"/>
      <c r="L737" s="61"/>
      <c r="M737" s="61"/>
      <c r="N737" s="61"/>
      <c r="O737" s="61"/>
      <c r="P737" s="61"/>
      <c r="Q737" s="61"/>
      <c r="R737" s="61"/>
      <c r="S737" s="61"/>
      <c r="T737" s="61"/>
      <c r="U737" s="61"/>
      <c r="V737" s="61"/>
      <c r="W737" s="61"/>
      <c r="X737" s="61"/>
      <c r="Y737" s="61"/>
      <c r="Z737" s="61"/>
    </row>
    <row r="738" spans="1:26" ht="18" customHeight="1">
      <c r="A738" s="142"/>
      <c r="B738" s="61"/>
      <c r="C738" s="143"/>
      <c r="D738" s="61"/>
      <c r="E738" s="142"/>
      <c r="F738" s="142"/>
      <c r="G738" s="61"/>
      <c r="H738" s="143"/>
      <c r="I738" s="143"/>
      <c r="J738" s="61"/>
      <c r="K738" s="61"/>
      <c r="L738" s="61"/>
      <c r="M738" s="61"/>
      <c r="N738" s="61"/>
      <c r="O738" s="61"/>
      <c r="P738" s="61"/>
      <c r="Q738" s="61"/>
      <c r="R738" s="61"/>
      <c r="S738" s="61"/>
      <c r="T738" s="61"/>
      <c r="U738" s="61"/>
      <c r="V738" s="61"/>
      <c r="W738" s="61"/>
      <c r="X738" s="61"/>
      <c r="Y738" s="61"/>
      <c r="Z738" s="61"/>
    </row>
    <row r="739" spans="1:26" ht="18" customHeight="1">
      <c r="A739" s="142"/>
      <c r="B739" s="61"/>
      <c r="C739" s="143"/>
      <c r="D739" s="61"/>
      <c r="E739" s="142"/>
      <c r="F739" s="142"/>
      <c r="G739" s="61"/>
      <c r="H739" s="143"/>
      <c r="I739" s="143"/>
      <c r="J739" s="61"/>
      <c r="K739" s="61"/>
      <c r="L739" s="61"/>
      <c r="M739" s="61"/>
      <c r="N739" s="61"/>
      <c r="O739" s="61"/>
      <c r="P739" s="61"/>
      <c r="Q739" s="61"/>
      <c r="R739" s="61"/>
      <c r="S739" s="61"/>
      <c r="T739" s="61"/>
      <c r="U739" s="61"/>
      <c r="V739" s="61"/>
      <c r="W739" s="61"/>
      <c r="X739" s="61"/>
      <c r="Y739" s="61"/>
      <c r="Z739" s="61"/>
    </row>
    <row r="740" spans="1:26" ht="18" customHeight="1">
      <c r="A740" s="142"/>
      <c r="B740" s="61"/>
      <c r="C740" s="143"/>
      <c r="D740" s="61"/>
      <c r="E740" s="142"/>
      <c r="F740" s="142"/>
      <c r="G740" s="61"/>
      <c r="H740" s="143"/>
      <c r="I740" s="143"/>
      <c r="J740" s="61"/>
      <c r="K740" s="61"/>
      <c r="L740" s="61"/>
      <c r="M740" s="61"/>
      <c r="N740" s="61"/>
      <c r="O740" s="61"/>
      <c r="P740" s="61"/>
      <c r="Q740" s="61"/>
      <c r="R740" s="61"/>
      <c r="S740" s="61"/>
      <c r="T740" s="61"/>
      <c r="U740" s="61"/>
      <c r="V740" s="61"/>
      <c r="W740" s="61"/>
      <c r="X740" s="61"/>
      <c r="Y740" s="61"/>
      <c r="Z740" s="61"/>
    </row>
    <row r="741" spans="1:26" ht="18" customHeight="1">
      <c r="A741" s="142"/>
      <c r="B741" s="61"/>
      <c r="C741" s="143"/>
      <c r="D741" s="61"/>
      <c r="E741" s="142"/>
      <c r="F741" s="142"/>
      <c r="G741" s="61"/>
      <c r="H741" s="143"/>
      <c r="I741" s="143"/>
      <c r="J741" s="61"/>
      <c r="K741" s="61"/>
      <c r="L741" s="61"/>
      <c r="M741" s="61"/>
      <c r="N741" s="61"/>
      <c r="O741" s="61"/>
      <c r="P741" s="61"/>
      <c r="Q741" s="61"/>
      <c r="R741" s="61"/>
      <c r="S741" s="61"/>
      <c r="T741" s="61"/>
      <c r="U741" s="61"/>
      <c r="V741" s="61"/>
      <c r="W741" s="61"/>
      <c r="X741" s="61"/>
      <c r="Y741" s="61"/>
      <c r="Z741" s="61"/>
    </row>
    <row r="742" spans="1:26" ht="18" customHeight="1">
      <c r="A742" s="142"/>
      <c r="B742" s="61"/>
      <c r="C742" s="143"/>
      <c r="D742" s="61"/>
      <c r="E742" s="142"/>
      <c r="F742" s="142"/>
      <c r="G742" s="61"/>
      <c r="H742" s="143"/>
      <c r="I742" s="143"/>
      <c r="J742" s="61"/>
      <c r="K742" s="61"/>
      <c r="L742" s="61"/>
      <c r="M742" s="61"/>
      <c r="N742" s="61"/>
      <c r="O742" s="61"/>
      <c r="P742" s="61"/>
      <c r="Q742" s="61"/>
      <c r="R742" s="61"/>
      <c r="S742" s="61"/>
      <c r="T742" s="61"/>
      <c r="U742" s="61"/>
      <c r="V742" s="61"/>
      <c r="W742" s="61"/>
      <c r="X742" s="61"/>
      <c r="Y742" s="61"/>
      <c r="Z742" s="61"/>
    </row>
    <row r="743" spans="1:26" ht="18" customHeight="1">
      <c r="A743" s="142"/>
      <c r="B743" s="61"/>
      <c r="C743" s="143"/>
      <c r="D743" s="61"/>
      <c r="E743" s="142"/>
      <c r="F743" s="142"/>
      <c r="G743" s="61"/>
      <c r="H743" s="143"/>
      <c r="I743" s="143"/>
      <c r="J743" s="61"/>
      <c r="K743" s="61"/>
      <c r="L743" s="61"/>
      <c r="M743" s="61"/>
      <c r="N743" s="61"/>
      <c r="O743" s="61"/>
      <c r="P743" s="61"/>
      <c r="Q743" s="61"/>
      <c r="R743" s="61"/>
      <c r="S743" s="61"/>
      <c r="T743" s="61"/>
      <c r="U743" s="61"/>
      <c r="V743" s="61"/>
      <c r="W743" s="61"/>
      <c r="X743" s="61"/>
      <c r="Y743" s="61"/>
      <c r="Z743" s="61"/>
    </row>
    <row r="744" spans="1:26" ht="18" customHeight="1">
      <c r="A744" s="142"/>
      <c r="B744" s="61"/>
      <c r="C744" s="143"/>
      <c r="D744" s="61"/>
      <c r="E744" s="142"/>
      <c r="F744" s="142"/>
      <c r="G744" s="61"/>
      <c r="H744" s="143"/>
      <c r="I744" s="143"/>
      <c r="J744" s="61"/>
      <c r="K744" s="61"/>
      <c r="L744" s="61"/>
      <c r="M744" s="61"/>
      <c r="N744" s="61"/>
      <c r="O744" s="61"/>
      <c r="P744" s="61"/>
      <c r="Q744" s="61"/>
      <c r="R744" s="61"/>
      <c r="S744" s="61"/>
      <c r="T744" s="61"/>
      <c r="U744" s="61"/>
      <c r="V744" s="61"/>
      <c r="W744" s="61"/>
      <c r="X744" s="61"/>
      <c r="Y744" s="61"/>
      <c r="Z744" s="61"/>
    </row>
    <row r="745" spans="1:26" ht="18" customHeight="1">
      <c r="A745" s="142"/>
      <c r="B745" s="61"/>
      <c r="C745" s="143"/>
      <c r="D745" s="61"/>
      <c r="E745" s="142"/>
      <c r="F745" s="142"/>
      <c r="G745" s="61"/>
      <c r="H745" s="143"/>
      <c r="I745" s="143"/>
      <c r="J745" s="61"/>
      <c r="K745" s="61"/>
      <c r="L745" s="61"/>
      <c r="M745" s="61"/>
      <c r="N745" s="61"/>
      <c r="O745" s="61"/>
      <c r="P745" s="61"/>
      <c r="Q745" s="61"/>
      <c r="R745" s="61"/>
      <c r="S745" s="61"/>
      <c r="T745" s="61"/>
      <c r="U745" s="61"/>
      <c r="V745" s="61"/>
      <c r="W745" s="61"/>
      <c r="X745" s="61"/>
      <c r="Y745" s="61"/>
      <c r="Z745" s="61"/>
    </row>
    <row r="746" spans="1:26" ht="18" customHeight="1">
      <c r="A746" s="142"/>
      <c r="B746" s="61"/>
      <c r="C746" s="143"/>
      <c r="D746" s="61"/>
      <c r="E746" s="142"/>
      <c r="F746" s="142"/>
      <c r="G746" s="61"/>
      <c r="H746" s="143"/>
      <c r="I746" s="143"/>
      <c r="J746" s="61"/>
      <c r="K746" s="61"/>
      <c r="L746" s="61"/>
      <c r="M746" s="61"/>
      <c r="N746" s="61"/>
      <c r="O746" s="61"/>
      <c r="P746" s="61"/>
      <c r="Q746" s="61"/>
      <c r="R746" s="61"/>
      <c r="S746" s="61"/>
      <c r="T746" s="61"/>
      <c r="U746" s="61"/>
      <c r="V746" s="61"/>
      <c r="W746" s="61"/>
      <c r="X746" s="61"/>
      <c r="Y746" s="61"/>
      <c r="Z746" s="61"/>
    </row>
    <row r="747" spans="1:26" ht="18" customHeight="1">
      <c r="A747" s="142"/>
      <c r="B747" s="61"/>
      <c r="C747" s="143"/>
      <c r="D747" s="61"/>
      <c r="E747" s="142"/>
      <c r="F747" s="142"/>
      <c r="G747" s="61"/>
      <c r="H747" s="143"/>
      <c r="I747" s="143"/>
      <c r="J747" s="61"/>
      <c r="K747" s="61"/>
      <c r="L747" s="61"/>
      <c r="M747" s="61"/>
      <c r="N747" s="61"/>
      <c r="O747" s="61"/>
      <c r="P747" s="61"/>
      <c r="Q747" s="61"/>
      <c r="R747" s="61"/>
      <c r="S747" s="61"/>
      <c r="T747" s="61"/>
      <c r="U747" s="61"/>
      <c r="V747" s="61"/>
      <c r="W747" s="61"/>
      <c r="X747" s="61"/>
      <c r="Y747" s="61"/>
      <c r="Z747" s="61"/>
    </row>
    <row r="748" spans="1:26" ht="18" customHeight="1">
      <c r="A748" s="142"/>
      <c r="B748" s="61"/>
      <c r="C748" s="143"/>
      <c r="D748" s="61"/>
      <c r="E748" s="142"/>
      <c r="F748" s="142"/>
      <c r="G748" s="61"/>
      <c r="H748" s="143"/>
      <c r="I748" s="143"/>
      <c r="J748" s="61"/>
      <c r="K748" s="61"/>
      <c r="L748" s="61"/>
      <c r="M748" s="61"/>
      <c r="N748" s="61"/>
      <c r="O748" s="61"/>
      <c r="P748" s="61"/>
      <c r="Q748" s="61"/>
      <c r="R748" s="61"/>
      <c r="S748" s="61"/>
      <c r="T748" s="61"/>
      <c r="U748" s="61"/>
      <c r="V748" s="61"/>
      <c r="W748" s="61"/>
      <c r="X748" s="61"/>
      <c r="Y748" s="61"/>
      <c r="Z748" s="61"/>
    </row>
    <row r="749" spans="1:26" ht="18" customHeight="1">
      <c r="A749" s="142"/>
      <c r="B749" s="61"/>
      <c r="C749" s="143"/>
      <c r="D749" s="61"/>
      <c r="E749" s="142"/>
      <c r="F749" s="142"/>
      <c r="G749" s="61"/>
      <c r="H749" s="143"/>
      <c r="I749" s="143"/>
      <c r="J749" s="61"/>
      <c r="K749" s="61"/>
      <c r="L749" s="61"/>
      <c r="M749" s="61"/>
      <c r="N749" s="61"/>
      <c r="O749" s="61"/>
      <c r="P749" s="61"/>
      <c r="Q749" s="61"/>
      <c r="R749" s="61"/>
      <c r="S749" s="61"/>
      <c r="T749" s="61"/>
      <c r="U749" s="61"/>
      <c r="V749" s="61"/>
      <c r="W749" s="61"/>
      <c r="X749" s="61"/>
      <c r="Y749" s="61"/>
      <c r="Z749" s="61"/>
    </row>
    <row r="750" spans="1:26" ht="18" customHeight="1">
      <c r="A750" s="142"/>
      <c r="B750" s="61"/>
      <c r="C750" s="143"/>
      <c r="D750" s="61"/>
      <c r="E750" s="142"/>
      <c r="F750" s="142"/>
      <c r="G750" s="61"/>
      <c r="H750" s="143"/>
      <c r="I750" s="143"/>
      <c r="J750" s="61"/>
      <c r="K750" s="61"/>
      <c r="L750" s="61"/>
      <c r="M750" s="61"/>
      <c r="N750" s="61"/>
      <c r="O750" s="61"/>
      <c r="P750" s="61"/>
      <c r="Q750" s="61"/>
      <c r="R750" s="61"/>
      <c r="S750" s="61"/>
      <c r="T750" s="61"/>
      <c r="U750" s="61"/>
      <c r="V750" s="61"/>
      <c r="W750" s="61"/>
      <c r="X750" s="61"/>
      <c r="Y750" s="61"/>
      <c r="Z750" s="61"/>
    </row>
    <row r="751" spans="1:26" ht="18" customHeight="1">
      <c r="A751" s="142"/>
      <c r="B751" s="61"/>
      <c r="C751" s="143"/>
      <c r="D751" s="61"/>
      <c r="E751" s="142"/>
      <c r="F751" s="142"/>
      <c r="G751" s="61"/>
      <c r="H751" s="143"/>
      <c r="I751" s="143"/>
      <c r="J751" s="61"/>
      <c r="K751" s="61"/>
      <c r="L751" s="61"/>
      <c r="M751" s="61"/>
      <c r="N751" s="61"/>
      <c r="O751" s="61"/>
      <c r="P751" s="61"/>
      <c r="Q751" s="61"/>
      <c r="R751" s="61"/>
      <c r="S751" s="61"/>
      <c r="T751" s="61"/>
      <c r="U751" s="61"/>
      <c r="V751" s="61"/>
      <c r="W751" s="61"/>
      <c r="X751" s="61"/>
      <c r="Y751" s="61"/>
      <c r="Z751" s="61"/>
    </row>
    <row r="752" spans="1:26" ht="18" customHeight="1">
      <c r="A752" s="142"/>
      <c r="B752" s="61"/>
      <c r="C752" s="143"/>
      <c r="D752" s="61"/>
      <c r="E752" s="142"/>
      <c r="F752" s="142"/>
      <c r="G752" s="61"/>
      <c r="H752" s="143"/>
      <c r="I752" s="143"/>
      <c r="J752" s="61"/>
      <c r="K752" s="61"/>
      <c r="L752" s="61"/>
      <c r="M752" s="61"/>
      <c r="N752" s="61"/>
      <c r="O752" s="61"/>
      <c r="P752" s="61"/>
      <c r="Q752" s="61"/>
      <c r="R752" s="61"/>
      <c r="S752" s="61"/>
      <c r="T752" s="61"/>
      <c r="U752" s="61"/>
      <c r="V752" s="61"/>
      <c r="W752" s="61"/>
      <c r="X752" s="61"/>
      <c r="Y752" s="61"/>
      <c r="Z752" s="61"/>
    </row>
    <row r="753" spans="1:26" ht="18" customHeight="1">
      <c r="A753" s="142"/>
      <c r="B753" s="61"/>
      <c r="C753" s="143"/>
      <c r="D753" s="61"/>
      <c r="E753" s="142"/>
      <c r="F753" s="142"/>
      <c r="G753" s="61"/>
      <c r="H753" s="143"/>
      <c r="I753" s="143"/>
      <c r="J753" s="61"/>
      <c r="K753" s="61"/>
      <c r="L753" s="61"/>
      <c r="M753" s="61"/>
      <c r="N753" s="61"/>
      <c r="O753" s="61"/>
      <c r="P753" s="61"/>
      <c r="Q753" s="61"/>
      <c r="R753" s="61"/>
      <c r="S753" s="61"/>
      <c r="T753" s="61"/>
      <c r="U753" s="61"/>
      <c r="V753" s="61"/>
      <c r="W753" s="61"/>
      <c r="X753" s="61"/>
      <c r="Y753" s="61"/>
      <c r="Z753" s="61"/>
    </row>
    <row r="754" spans="1:26" ht="18" customHeight="1">
      <c r="A754" s="142"/>
      <c r="B754" s="61"/>
      <c r="C754" s="143"/>
      <c r="D754" s="61"/>
      <c r="E754" s="142"/>
      <c r="F754" s="142"/>
      <c r="G754" s="61"/>
      <c r="H754" s="143"/>
      <c r="I754" s="143"/>
      <c r="J754" s="61"/>
      <c r="K754" s="61"/>
      <c r="L754" s="61"/>
      <c r="M754" s="61"/>
      <c r="N754" s="61"/>
      <c r="O754" s="61"/>
      <c r="P754" s="61"/>
      <c r="Q754" s="61"/>
      <c r="R754" s="61"/>
      <c r="S754" s="61"/>
      <c r="T754" s="61"/>
      <c r="U754" s="61"/>
      <c r="V754" s="61"/>
      <c r="W754" s="61"/>
      <c r="X754" s="61"/>
      <c r="Y754" s="61"/>
      <c r="Z754" s="61"/>
    </row>
    <row r="755" spans="1:26" ht="18" customHeight="1">
      <c r="A755" s="142"/>
      <c r="B755" s="61"/>
      <c r="C755" s="143"/>
      <c r="D755" s="61"/>
      <c r="E755" s="142"/>
      <c r="F755" s="142"/>
      <c r="G755" s="61"/>
      <c r="H755" s="143"/>
      <c r="I755" s="143"/>
      <c r="J755" s="61"/>
      <c r="K755" s="61"/>
      <c r="L755" s="61"/>
      <c r="M755" s="61"/>
      <c r="N755" s="61"/>
      <c r="O755" s="61"/>
      <c r="P755" s="61"/>
      <c r="Q755" s="61"/>
      <c r="R755" s="61"/>
      <c r="S755" s="61"/>
      <c r="T755" s="61"/>
      <c r="U755" s="61"/>
      <c r="V755" s="61"/>
      <c r="W755" s="61"/>
      <c r="X755" s="61"/>
      <c r="Y755" s="61"/>
      <c r="Z755" s="61"/>
    </row>
    <row r="756" spans="1:26" ht="18" customHeight="1">
      <c r="A756" s="142"/>
      <c r="B756" s="61"/>
      <c r="C756" s="143"/>
      <c r="D756" s="61"/>
      <c r="E756" s="142"/>
      <c r="F756" s="142"/>
      <c r="G756" s="61"/>
      <c r="H756" s="143"/>
      <c r="I756" s="143"/>
      <c r="J756" s="61"/>
      <c r="K756" s="61"/>
      <c r="L756" s="61"/>
      <c r="M756" s="61"/>
      <c r="N756" s="61"/>
      <c r="O756" s="61"/>
      <c r="P756" s="61"/>
      <c r="Q756" s="61"/>
      <c r="R756" s="61"/>
      <c r="S756" s="61"/>
      <c r="T756" s="61"/>
      <c r="U756" s="61"/>
      <c r="V756" s="61"/>
      <c r="W756" s="61"/>
      <c r="X756" s="61"/>
      <c r="Y756" s="61"/>
      <c r="Z756" s="61"/>
    </row>
    <row r="757" spans="1:26" ht="18" customHeight="1">
      <c r="A757" s="142"/>
      <c r="B757" s="61"/>
      <c r="C757" s="143"/>
      <c r="D757" s="61"/>
      <c r="E757" s="142"/>
      <c r="F757" s="142"/>
      <c r="G757" s="61"/>
      <c r="H757" s="143"/>
      <c r="I757" s="143"/>
      <c r="J757" s="61"/>
      <c r="K757" s="61"/>
      <c r="L757" s="61"/>
      <c r="M757" s="61"/>
      <c r="N757" s="61"/>
      <c r="O757" s="61"/>
      <c r="P757" s="61"/>
      <c r="Q757" s="61"/>
      <c r="R757" s="61"/>
      <c r="S757" s="61"/>
      <c r="T757" s="61"/>
      <c r="U757" s="61"/>
      <c r="V757" s="61"/>
      <c r="W757" s="61"/>
      <c r="X757" s="61"/>
      <c r="Y757" s="61"/>
      <c r="Z757" s="61"/>
    </row>
    <row r="758" spans="1:26" ht="18" customHeight="1">
      <c r="A758" s="142"/>
      <c r="B758" s="61"/>
      <c r="C758" s="143"/>
      <c r="D758" s="61"/>
      <c r="E758" s="142"/>
      <c r="F758" s="142"/>
      <c r="G758" s="61"/>
      <c r="H758" s="143"/>
      <c r="I758" s="143"/>
      <c r="J758" s="61"/>
      <c r="K758" s="61"/>
      <c r="L758" s="61"/>
      <c r="M758" s="61"/>
      <c r="N758" s="61"/>
      <c r="O758" s="61"/>
      <c r="P758" s="61"/>
      <c r="Q758" s="61"/>
      <c r="R758" s="61"/>
      <c r="S758" s="61"/>
      <c r="T758" s="61"/>
      <c r="U758" s="61"/>
      <c r="V758" s="61"/>
      <c r="W758" s="61"/>
      <c r="X758" s="61"/>
      <c r="Y758" s="61"/>
      <c r="Z758" s="61"/>
    </row>
    <row r="759" spans="1:26" ht="18" customHeight="1">
      <c r="A759" s="142"/>
      <c r="B759" s="61"/>
      <c r="C759" s="143"/>
      <c r="D759" s="61"/>
      <c r="E759" s="142"/>
      <c r="F759" s="142"/>
      <c r="G759" s="61"/>
      <c r="H759" s="143"/>
      <c r="I759" s="143"/>
      <c r="J759" s="61"/>
      <c r="K759" s="61"/>
      <c r="L759" s="61"/>
      <c r="M759" s="61"/>
      <c r="N759" s="61"/>
      <c r="O759" s="61"/>
      <c r="P759" s="61"/>
      <c r="Q759" s="61"/>
      <c r="R759" s="61"/>
      <c r="S759" s="61"/>
      <c r="T759" s="61"/>
      <c r="U759" s="61"/>
      <c r="V759" s="61"/>
      <c r="W759" s="61"/>
      <c r="X759" s="61"/>
      <c r="Y759" s="61"/>
      <c r="Z759" s="61"/>
    </row>
    <row r="760" spans="1:26" ht="18" customHeight="1">
      <c r="A760" s="142"/>
      <c r="B760" s="61"/>
      <c r="C760" s="143"/>
      <c r="D760" s="61"/>
      <c r="E760" s="142"/>
      <c r="F760" s="142"/>
      <c r="G760" s="61"/>
      <c r="H760" s="143"/>
      <c r="I760" s="143"/>
      <c r="J760" s="61"/>
      <c r="K760" s="61"/>
      <c r="L760" s="61"/>
      <c r="M760" s="61"/>
      <c r="N760" s="61"/>
      <c r="O760" s="61"/>
      <c r="P760" s="61"/>
      <c r="Q760" s="61"/>
      <c r="R760" s="61"/>
      <c r="S760" s="61"/>
      <c r="T760" s="61"/>
      <c r="U760" s="61"/>
      <c r="V760" s="61"/>
      <c r="W760" s="61"/>
      <c r="X760" s="61"/>
      <c r="Y760" s="61"/>
      <c r="Z760" s="61"/>
    </row>
    <row r="761" spans="1:26" ht="18" customHeight="1">
      <c r="A761" s="142"/>
      <c r="B761" s="61"/>
      <c r="C761" s="143"/>
      <c r="D761" s="61"/>
      <c r="E761" s="142"/>
      <c r="F761" s="142"/>
      <c r="G761" s="61"/>
      <c r="H761" s="143"/>
      <c r="I761" s="143"/>
      <c r="J761" s="61"/>
      <c r="K761" s="61"/>
      <c r="L761" s="61"/>
      <c r="M761" s="61"/>
      <c r="N761" s="61"/>
      <c r="O761" s="61"/>
      <c r="P761" s="61"/>
      <c r="Q761" s="61"/>
      <c r="R761" s="61"/>
      <c r="S761" s="61"/>
      <c r="T761" s="61"/>
      <c r="U761" s="61"/>
      <c r="V761" s="61"/>
      <c r="W761" s="61"/>
      <c r="X761" s="61"/>
      <c r="Y761" s="61"/>
      <c r="Z761" s="61"/>
    </row>
    <row r="762" spans="1:26" ht="18" customHeight="1">
      <c r="A762" s="142"/>
      <c r="B762" s="61"/>
      <c r="C762" s="143"/>
      <c r="D762" s="61"/>
      <c r="E762" s="142"/>
      <c r="F762" s="142"/>
      <c r="G762" s="61"/>
      <c r="H762" s="143"/>
      <c r="I762" s="143"/>
      <c r="J762" s="61"/>
      <c r="K762" s="61"/>
      <c r="L762" s="61"/>
      <c r="M762" s="61"/>
      <c r="N762" s="61"/>
      <c r="O762" s="61"/>
      <c r="P762" s="61"/>
      <c r="Q762" s="61"/>
      <c r="R762" s="61"/>
      <c r="S762" s="61"/>
      <c r="T762" s="61"/>
      <c r="U762" s="61"/>
      <c r="V762" s="61"/>
      <c r="W762" s="61"/>
      <c r="X762" s="61"/>
      <c r="Y762" s="61"/>
      <c r="Z762" s="61"/>
    </row>
    <row r="763" spans="1:26" ht="18" customHeight="1">
      <c r="A763" s="142"/>
      <c r="B763" s="61"/>
      <c r="C763" s="143"/>
      <c r="D763" s="61"/>
      <c r="E763" s="142"/>
      <c r="F763" s="142"/>
      <c r="G763" s="61"/>
      <c r="H763" s="143"/>
      <c r="I763" s="143"/>
      <c r="J763" s="61"/>
      <c r="K763" s="61"/>
      <c r="L763" s="61"/>
      <c r="M763" s="61"/>
      <c r="N763" s="61"/>
      <c r="O763" s="61"/>
      <c r="P763" s="61"/>
      <c r="Q763" s="61"/>
      <c r="R763" s="61"/>
      <c r="S763" s="61"/>
      <c r="T763" s="61"/>
      <c r="U763" s="61"/>
      <c r="V763" s="61"/>
      <c r="W763" s="61"/>
      <c r="X763" s="61"/>
      <c r="Y763" s="61"/>
      <c r="Z763" s="61"/>
    </row>
    <row r="764" spans="1:26" ht="18" customHeight="1">
      <c r="A764" s="142"/>
      <c r="B764" s="61"/>
      <c r="C764" s="143"/>
      <c r="D764" s="61"/>
      <c r="E764" s="142"/>
      <c r="F764" s="142"/>
      <c r="G764" s="61"/>
      <c r="H764" s="143"/>
      <c r="I764" s="143"/>
      <c r="J764" s="61"/>
      <c r="K764" s="61"/>
      <c r="L764" s="61"/>
      <c r="M764" s="61"/>
      <c r="N764" s="61"/>
      <c r="O764" s="61"/>
      <c r="P764" s="61"/>
      <c r="Q764" s="61"/>
      <c r="R764" s="61"/>
      <c r="S764" s="61"/>
      <c r="T764" s="61"/>
      <c r="U764" s="61"/>
      <c r="V764" s="61"/>
      <c r="W764" s="61"/>
      <c r="X764" s="61"/>
      <c r="Y764" s="61"/>
      <c r="Z764" s="61"/>
    </row>
    <row r="765" spans="1:26" ht="18" customHeight="1">
      <c r="A765" s="142"/>
      <c r="B765" s="61"/>
      <c r="C765" s="143"/>
      <c r="D765" s="61"/>
      <c r="E765" s="142"/>
      <c r="F765" s="142"/>
      <c r="G765" s="61"/>
      <c r="H765" s="143"/>
      <c r="I765" s="143"/>
      <c r="J765" s="61"/>
      <c r="K765" s="61"/>
      <c r="L765" s="61"/>
      <c r="M765" s="61"/>
      <c r="N765" s="61"/>
      <c r="O765" s="61"/>
      <c r="P765" s="61"/>
      <c r="Q765" s="61"/>
      <c r="R765" s="61"/>
      <c r="S765" s="61"/>
      <c r="T765" s="61"/>
      <c r="U765" s="61"/>
      <c r="V765" s="61"/>
      <c r="W765" s="61"/>
      <c r="X765" s="61"/>
      <c r="Y765" s="61"/>
      <c r="Z765" s="61"/>
    </row>
    <row r="766" spans="1:26" ht="18" customHeight="1">
      <c r="A766" s="142"/>
      <c r="B766" s="61"/>
      <c r="C766" s="143"/>
      <c r="D766" s="61"/>
      <c r="E766" s="142"/>
      <c r="F766" s="142"/>
      <c r="G766" s="61"/>
      <c r="H766" s="143"/>
      <c r="I766" s="143"/>
      <c r="J766" s="61"/>
      <c r="K766" s="61"/>
      <c r="L766" s="61"/>
      <c r="M766" s="61"/>
      <c r="N766" s="61"/>
      <c r="O766" s="61"/>
      <c r="P766" s="61"/>
      <c r="Q766" s="61"/>
      <c r="R766" s="61"/>
      <c r="S766" s="61"/>
      <c r="T766" s="61"/>
      <c r="U766" s="61"/>
      <c r="V766" s="61"/>
      <c r="W766" s="61"/>
      <c r="X766" s="61"/>
      <c r="Y766" s="61"/>
      <c r="Z766" s="61"/>
    </row>
    <row r="767" spans="1:26" ht="18" customHeight="1">
      <c r="A767" s="142"/>
      <c r="B767" s="61"/>
      <c r="C767" s="143"/>
      <c r="D767" s="61"/>
      <c r="E767" s="142"/>
      <c r="F767" s="142"/>
      <c r="G767" s="61"/>
      <c r="H767" s="143"/>
      <c r="I767" s="143"/>
      <c r="J767" s="61"/>
      <c r="K767" s="61"/>
      <c r="L767" s="61"/>
      <c r="M767" s="61"/>
      <c r="N767" s="61"/>
      <c r="O767" s="61"/>
      <c r="P767" s="61"/>
      <c r="Q767" s="61"/>
      <c r="R767" s="61"/>
      <c r="S767" s="61"/>
      <c r="T767" s="61"/>
      <c r="U767" s="61"/>
      <c r="V767" s="61"/>
      <c r="W767" s="61"/>
      <c r="X767" s="61"/>
      <c r="Y767" s="61"/>
      <c r="Z767" s="61"/>
    </row>
    <row r="768" spans="1:26" ht="18" customHeight="1">
      <c r="A768" s="142"/>
      <c r="B768" s="61"/>
      <c r="C768" s="143"/>
      <c r="D768" s="61"/>
      <c r="E768" s="142"/>
      <c r="F768" s="142"/>
      <c r="G768" s="61"/>
      <c r="H768" s="143"/>
      <c r="I768" s="143"/>
      <c r="J768" s="61"/>
      <c r="K768" s="61"/>
      <c r="L768" s="61"/>
      <c r="M768" s="61"/>
      <c r="N768" s="61"/>
      <c r="O768" s="61"/>
      <c r="P768" s="61"/>
      <c r="Q768" s="61"/>
      <c r="R768" s="61"/>
      <c r="S768" s="61"/>
      <c r="T768" s="61"/>
      <c r="U768" s="61"/>
      <c r="V768" s="61"/>
      <c r="W768" s="61"/>
      <c r="X768" s="61"/>
      <c r="Y768" s="61"/>
      <c r="Z768" s="61"/>
    </row>
    <row r="769" spans="1:26" ht="18" customHeight="1">
      <c r="A769" s="142"/>
      <c r="B769" s="61"/>
      <c r="C769" s="143"/>
      <c r="D769" s="61"/>
      <c r="E769" s="142"/>
      <c r="F769" s="142"/>
      <c r="G769" s="61"/>
      <c r="H769" s="143"/>
      <c r="I769" s="143"/>
      <c r="J769" s="61"/>
      <c r="K769" s="61"/>
      <c r="L769" s="61"/>
      <c r="M769" s="61"/>
      <c r="N769" s="61"/>
      <c r="O769" s="61"/>
      <c r="P769" s="61"/>
      <c r="Q769" s="61"/>
      <c r="R769" s="61"/>
      <c r="S769" s="61"/>
      <c r="T769" s="61"/>
      <c r="U769" s="61"/>
      <c r="V769" s="61"/>
      <c r="W769" s="61"/>
      <c r="X769" s="61"/>
      <c r="Y769" s="61"/>
      <c r="Z769" s="61"/>
    </row>
    <row r="770" spans="1:26" ht="18" customHeight="1">
      <c r="A770" s="142"/>
      <c r="B770" s="61"/>
      <c r="C770" s="143"/>
      <c r="D770" s="61"/>
      <c r="E770" s="142"/>
      <c r="F770" s="142"/>
      <c r="G770" s="61"/>
      <c r="H770" s="143"/>
      <c r="I770" s="143"/>
      <c r="J770" s="61"/>
      <c r="K770" s="61"/>
      <c r="L770" s="61"/>
      <c r="M770" s="61"/>
      <c r="N770" s="61"/>
      <c r="O770" s="61"/>
      <c r="P770" s="61"/>
      <c r="Q770" s="61"/>
      <c r="R770" s="61"/>
      <c r="S770" s="61"/>
      <c r="T770" s="61"/>
      <c r="U770" s="61"/>
      <c r="V770" s="61"/>
      <c r="W770" s="61"/>
      <c r="X770" s="61"/>
      <c r="Y770" s="61"/>
      <c r="Z770" s="61"/>
    </row>
    <row r="771" spans="1:26" ht="18" customHeight="1">
      <c r="A771" s="142"/>
      <c r="B771" s="61"/>
      <c r="C771" s="143"/>
      <c r="D771" s="61"/>
      <c r="E771" s="142"/>
      <c r="F771" s="142"/>
      <c r="G771" s="61"/>
      <c r="H771" s="143"/>
      <c r="I771" s="143"/>
      <c r="J771" s="61"/>
      <c r="K771" s="61"/>
      <c r="L771" s="61"/>
      <c r="M771" s="61"/>
      <c r="N771" s="61"/>
      <c r="O771" s="61"/>
      <c r="P771" s="61"/>
      <c r="Q771" s="61"/>
      <c r="R771" s="61"/>
      <c r="S771" s="61"/>
      <c r="T771" s="61"/>
      <c r="U771" s="61"/>
      <c r="V771" s="61"/>
      <c r="W771" s="61"/>
      <c r="X771" s="61"/>
      <c r="Y771" s="61"/>
      <c r="Z771" s="61"/>
    </row>
    <row r="772" spans="1:26" ht="18" customHeight="1">
      <c r="A772" s="142"/>
      <c r="B772" s="61"/>
      <c r="C772" s="143"/>
      <c r="D772" s="61"/>
      <c r="E772" s="142"/>
      <c r="F772" s="142"/>
      <c r="G772" s="61"/>
      <c r="H772" s="143"/>
      <c r="I772" s="143"/>
      <c r="J772" s="61"/>
      <c r="K772" s="61"/>
      <c r="L772" s="61"/>
      <c r="M772" s="61"/>
      <c r="N772" s="61"/>
      <c r="O772" s="61"/>
      <c r="P772" s="61"/>
      <c r="Q772" s="61"/>
      <c r="R772" s="61"/>
      <c r="S772" s="61"/>
      <c r="T772" s="61"/>
      <c r="U772" s="61"/>
      <c r="V772" s="61"/>
      <c r="W772" s="61"/>
      <c r="X772" s="61"/>
      <c r="Y772" s="61"/>
      <c r="Z772" s="61"/>
    </row>
    <row r="773" spans="1:26" ht="18" customHeight="1">
      <c r="A773" s="142"/>
      <c r="B773" s="61"/>
      <c r="C773" s="143"/>
      <c r="D773" s="61"/>
      <c r="E773" s="142"/>
      <c r="F773" s="142"/>
      <c r="G773" s="61"/>
      <c r="H773" s="143"/>
      <c r="I773" s="143"/>
      <c r="J773" s="61"/>
      <c r="K773" s="61"/>
      <c r="L773" s="61"/>
      <c r="M773" s="61"/>
      <c r="N773" s="61"/>
      <c r="O773" s="61"/>
      <c r="P773" s="61"/>
      <c r="Q773" s="61"/>
      <c r="R773" s="61"/>
      <c r="S773" s="61"/>
      <c r="T773" s="61"/>
      <c r="U773" s="61"/>
      <c r="V773" s="61"/>
      <c r="W773" s="61"/>
      <c r="X773" s="61"/>
      <c r="Y773" s="61"/>
      <c r="Z773" s="61"/>
    </row>
    <row r="774" spans="1:26" ht="18" customHeight="1">
      <c r="A774" s="142"/>
      <c r="B774" s="61"/>
      <c r="C774" s="143"/>
      <c r="D774" s="61"/>
      <c r="E774" s="142"/>
      <c r="F774" s="142"/>
      <c r="G774" s="61"/>
      <c r="H774" s="143"/>
      <c r="I774" s="143"/>
      <c r="J774" s="61"/>
      <c r="K774" s="61"/>
      <c r="L774" s="61"/>
      <c r="M774" s="61"/>
      <c r="N774" s="61"/>
      <c r="O774" s="61"/>
      <c r="P774" s="61"/>
      <c r="Q774" s="61"/>
      <c r="R774" s="61"/>
      <c r="S774" s="61"/>
      <c r="T774" s="61"/>
      <c r="U774" s="61"/>
      <c r="V774" s="61"/>
      <c r="W774" s="61"/>
      <c r="X774" s="61"/>
      <c r="Y774" s="61"/>
      <c r="Z774" s="61"/>
    </row>
    <row r="775" spans="1:26" ht="18" customHeight="1">
      <c r="A775" s="142"/>
      <c r="B775" s="61"/>
      <c r="C775" s="143"/>
      <c r="D775" s="61"/>
      <c r="E775" s="142"/>
      <c r="F775" s="142"/>
      <c r="G775" s="61"/>
      <c r="H775" s="143"/>
      <c r="I775" s="143"/>
      <c r="J775" s="61"/>
      <c r="K775" s="61"/>
      <c r="L775" s="61"/>
      <c r="M775" s="61"/>
      <c r="N775" s="61"/>
      <c r="O775" s="61"/>
      <c r="P775" s="61"/>
      <c r="Q775" s="61"/>
      <c r="R775" s="61"/>
      <c r="S775" s="61"/>
      <c r="T775" s="61"/>
      <c r="U775" s="61"/>
      <c r="V775" s="61"/>
      <c r="W775" s="61"/>
      <c r="X775" s="61"/>
      <c r="Y775" s="61"/>
      <c r="Z775" s="61"/>
    </row>
    <row r="776" spans="1:26" ht="18" customHeight="1">
      <c r="A776" s="142"/>
      <c r="B776" s="61"/>
      <c r="C776" s="143"/>
      <c r="D776" s="61"/>
      <c r="E776" s="142"/>
      <c r="F776" s="142"/>
      <c r="G776" s="61"/>
      <c r="H776" s="143"/>
      <c r="I776" s="143"/>
      <c r="J776" s="61"/>
      <c r="K776" s="61"/>
      <c r="L776" s="61"/>
      <c r="M776" s="61"/>
      <c r="N776" s="61"/>
      <c r="O776" s="61"/>
      <c r="P776" s="61"/>
      <c r="Q776" s="61"/>
      <c r="R776" s="61"/>
      <c r="S776" s="61"/>
      <c r="T776" s="61"/>
      <c r="U776" s="61"/>
      <c r="V776" s="61"/>
      <c r="W776" s="61"/>
      <c r="X776" s="61"/>
      <c r="Y776" s="61"/>
      <c r="Z776" s="61"/>
    </row>
    <row r="777" spans="1:26" ht="18" customHeight="1">
      <c r="A777" s="142"/>
      <c r="B777" s="61"/>
      <c r="C777" s="143"/>
      <c r="D777" s="61"/>
      <c r="E777" s="142"/>
      <c r="F777" s="142"/>
      <c r="G777" s="61"/>
      <c r="H777" s="143"/>
      <c r="I777" s="143"/>
      <c r="J777" s="61"/>
      <c r="K777" s="61"/>
      <c r="L777" s="61"/>
      <c r="M777" s="61"/>
      <c r="N777" s="61"/>
      <c r="O777" s="61"/>
      <c r="P777" s="61"/>
      <c r="Q777" s="61"/>
      <c r="R777" s="61"/>
      <c r="S777" s="61"/>
      <c r="T777" s="61"/>
      <c r="U777" s="61"/>
      <c r="V777" s="61"/>
      <c r="W777" s="61"/>
      <c r="X777" s="61"/>
      <c r="Y777" s="61"/>
      <c r="Z777" s="61"/>
    </row>
    <row r="778" spans="1:26" ht="18" customHeight="1">
      <c r="A778" s="142"/>
      <c r="B778" s="61"/>
      <c r="C778" s="143"/>
      <c r="D778" s="61"/>
      <c r="E778" s="142"/>
      <c r="F778" s="142"/>
      <c r="G778" s="61"/>
      <c r="H778" s="143"/>
      <c r="I778" s="143"/>
      <c r="J778" s="61"/>
      <c r="K778" s="61"/>
      <c r="L778" s="61"/>
      <c r="M778" s="61"/>
      <c r="N778" s="61"/>
      <c r="O778" s="61"/>
      <c r="P778" s="61"/>
      <c r="Q778" s="61"/>
      <c r="R778" s="61"/>
      <c r="S778" s="61"/>
      <c r="T778" s="61"/>
      <c r="U778" s="61"/>
      <c r="V778" s="61"/>
      <c r="W778" s="61"/>
      <c r="X778" s="61"/>
      <c r="Y778" s="61"/>
      <c r="Z778" s="61"/>
    </row>
    <row r="779" spans="1:26" ht="18" customHeight="1">
      <c r="A779" s="142"/>
      <c r="B779" s="61"/>
      <c r="C779" s="143"/>
      <c r="D779" s="61"/>
      <c r="E779" s="142"/>
      <c r="F779" s="142"/>
      <c r="G779" s="61"/>
      <c r="H779" s="143"/>
      <c r="I779" s="143"/>
      <c r="J779" s="61"/>
      <c r="K779" s="61"/>
      <c r="L779" s="61"/>
      <c r="M779" s="61"/>
      <c r="N779" s="61"/>
      <c r="O779" s="61"/>
      <c r="P779" s="61"/>
      <c r="Q779" s="61"/>
      <c r="R779" s="61"/>
      <c r="S779" s="61"/>
      <c r="T779" s="61"/>
      <c r="U779" s="61"/>
      <c r="V779" s="61"/>
      <c r="W779" s="61"/>
      <c r="X779" s="61"/>
      <c r="Y779" s="61"/>
      <c r="Z779" s="61"/>
    </row>
    <row r="780" spans="1:26" ht="18" customHeight="1">
      <c r="A780" s="142"/>
      <c r="B780" s="61"/>
      <c r="C780" s="143"/>
      <c r="D780" s="61"/>
      <c r="E780" s="142"/>
      <c r="F780" s="142"/>
      <c r="G780" s="61"/>
      <c r="H780" s="143"/>
      <c r="I780" s="143"/>
      <c r="J780" s="61"/>
      <c r="K780" s="61"/>
      <c r="L780" s="61"/>
      <c r="M780" s="61"/>
      <c r="N780" s="61"/>
      <c r="O780" s="61"/>
      <c r="P780" s="61"/>
      <c r="Q780" s="61"/>
      <c r="R780" s="61"/>
      <c r="S780" s="61"/>
      <c r="T780" s="61"/>
      <c r="U780" s="61"/>
      <c r="V780" s="61"/>
      <c r="W780" s="61"/>
      <c r="X780" s="61"/>
      <c r="Y780" s="61"/>
      <c r="Z780" s="61"/>
    </row>
    <row r="781" spans="1:26" ht="18" customHeight="1">
      <c r="A781" s="142"/>
      <c r="B781" s="61"/>
      <c r="C781" s="143"/>
      <c r="D781" s="61"/>
      <c r="E781" s="142"/>
      <c r="F781" s="142"/>
      <c r="G781" s="61"/>
      <c r="H781" s="143"/>
      <c r="I781" s="143"/>
      <c r="J781" s="61"/>
      <c r="K781" s="61"/>
      <c r="L781" s="61"/>
      <c r="M781" s="61"/>
      <c r="N781" s="61"/>
      <c r="O781" s="61"/>
      <c r="P781" s="61"/>
      <c r="Q781" s="61"/>
      <c r="R781" s="61"/>
      <c r="S781" s="61"/>
      <c r="T781" s="61"/>
      <c r="U781" s="61"/>
      <c r="V781" s="61"/>
      <c r="W781" s="61"/>
      <c r="X781" s="61"/>
      <c r="Y781" s="61"/>
      <c r="Z781" s="61"/>
    </row>
    <row r="782" spans="1:26" ht="18" customHeight="1">
      <c r="A782" s="142"/>
      <c r="B782" s="61"/>
      <c r="C782" s="143"/>
      <c r="D782" s="61"/>
      <c r="E782" s="142"/>
      <c r="F782" s="142"/>
      <c r="G782" s="61"/>
      <c r="H782" s="143"/>
      <c r="I782" s="143"/>
      <c r="J782" s="61"/>
      <c r="K782" s="61"/>
      <c r="L782" s="61"/>
      <c r="M782" s="61"/>
      <c r="N782" s="61"/>
      <c r="O782" s="61"/>
      <c r="P782" s="61"/>
      <c r="Q782" s="61"/>
      <c r="R782" s="61"/>
      <c r="S782" s="61"/>
      <c r="T782" s="61"/>
      <c r="U782" s="61"/>
      <c r="V782" s="61"/>
      <c r="W782" s="61"/>
      <c r="X782" s="61"/>
      <c r="Y782" s="61"/>
      <c r="Z782" s="61"/>
    </row>
    <row r="783" spans="1:26" ht="18" customHeight="1">
      <c r="A783" s="142"/>
      <c r="B783" s="61"/>
      <c r="C783" s="143"/>
      <c r="D783" s="61"/>
      <c r="E783" s="142"/>
      <c r="F783" s="142"/>
      <c r="G783" s="61"/>
      <c r="H783" s="143"/>
      <c r="I783" s="143"/>
      <c r="J783" s="61"/>
      <c r="K783" s="61"/>
      <c r="L783" s="61"/>
      <c r="M783" s="61"/>
      <c r="N783" s="61"/>
      <c r="O783" s="61"/>
      <c r="P783" s="61"/>
      <c r="Q783" s="61"/>
      <c r="R783" s="61"/>
      <c r="S783" s="61"/>
      <c r="T783" s="61"/>
      <c r="U783" s="61"/>
      <c r="V783" s="61"/>
      <c r="W783" s="61"/>
      <c r="X783" s="61"/>
      <c r="Y783" s="61"/>
      <c r="Z783" s="61"/>
    </row>
    <row r="784" spans="1:26" ht="18" customHeight="1">
      <c r="A784" s="142"/>
      <c r="B784" s="61"/>
      <c r="C784" s="143"/>
      <c r="D784" s="61"/>
      <c r="E784" s="142"/>
      <c r="F784" s="142"/>
      <c r="G784" s="61"/>
      <c r="H784" s="143"/>
      <c r="I784" s="143"/>
      <c r="J784" s="61"/>
      <c r="K784" s="61"/>
      <c r="L784" s="61"/>
      <c r="M784" s="61"/>
      <c r="N784" s="61"/>
      <c r="O784" s="61"/>
      <c r="P784" s="61"/>
      <c r="Q784" s="61"/>
      <c r="R784" s="61"/>
      <c r="S784" s="61"/>
      <c r="T784" s="61"/>
      <c r="U784" s="61"/>
      <c r="V784" s="61"/>
      <c r="W784" s="61"/>
      <c r="X784" s="61"/>
      <c r="Y784" s="61"/>
      <c r="Z784" s="61"/>
    </row>
    <row r="785" spans="1:26" ht="18" customHeight="1">
      <c r="A785" s="142"/>
      <c r="B785" s="61"/>
      <c r="C785" s="143"/>
      <c r="D785" s="61"/>
      <c r="E785" s="142"/>
      <c r="F785" s="142"/>
      <c r="G785" s="61"/>
      <c r="H785" s="143"/>
      <c r="I785" s="143"/>
      <c r="J785" s="61"/>
      <c r="K785" s="61"/>
      <c r="L785" s="61"/>
      <c r="M785" s="61"/>
      <c r="N785" s="61"/>
      <c r="O785" s="61"/>
      <c r="P785" s="61"/>
      <c r="Q785" s="61"/>
      <c r="R785" s="61"/>
      <c r="S785" s="61"/>
      <c r="T785" s="61"/>
      <c r="U785" s="61"/>
      <c r="V785" s="61"/>
      <c r="W785" s="61"/>
      <c r="X785" s="61"/>
      <c r="Y785" s="61"/>
      <c r="Z785" s="61"/>
    </row>
    <row r="786" spans="1:26" ht="18" customHeight="1">
      <c r="A786" s="142"/>
      <c r="B786" s="61"/>
      <c r="C786" s="143"/>
      <c r="D786" s="61"/>
      <c r="E786" s="142"/>
      <c r="F786" s="142"/>
      <c r="G786" s="61"/>
      <c r="H786" s="143"/>
      <c r="I786" s="143"/>
      <c r="J786" s="61"/>
      <c r="K786" s="61"/>
      <c r="L786" s="61"/>
      <c r="M786" s="61"/>
      <c r="N786" s="61"/>
      <c r="O786" s="61"/>
      <c r="P786" s="61"/>
      <c r="Q786" s="61"/>
      <c r="R786" s="61"/>
      <c r="S786" s="61"/>
      <c r="T786" s="61"/>
      <c r="U786" s="61"/>
      <c r="V786" s="61"/>
      <c r="W786" s="61"/>
      <c r="X786" s="61"/>
      <c r="Y786" s="61"/>
      <c r="Z786" s="61"/>
    </row>
    <row r="787" spans="1:26" ht="18" customHeight="1">
      <c r="A787" s="142"/>
      <c r="B787" s="61"/>
      <c r="C787" s="143"/>
      <c r="D787" s="61"/>
      <c r="E787" s="142"/>
      <c r="F787" s="142"/>
      <c r="G787" s="61"/>
      <c r="H787" s="143"/>
      <c r="I787" s="143"/>
      <c r="J787" s="61"/>
      <c r="K787" s="61"/>
      <c r="L787" s="61"/>
      <c r="M787" s="61"/>
      <c r="N787" s="61"/>
      <c r="O787" s="61"/>
      <c r="P787" s="61"/>
      <c r="Q787" s="61"/>
      <c r="R787" s="61"/>
      <c r="S787" s="61"/>
      <c r="T787" s="61"/>
      <c r="U787" s="61"/>
      <c r="V787" s="61"/>
      <c r="W787" s="61"/>
      <c r="X787" s="61"/>
      <c r="Y787" s="61"/>
      <c r="Z787" s="61"/>
    </row>
    <row r="788" spans="1:26" ht="18" customHeight="1">
      <c r="A788" s="142"/>
      <c r="B788" s="61"/>
      <c r="C788" s="143"/>
      <c r="D788" s="61"/>
      <c r="E788" s="142"/>
      <c r="F788" s="142"/>
      <c r="G788" s="61"/>
      <c r="H788" s="143"/>
      <c r="I788" s="143"/>
      <c r="J788" s="61"/>
      <c r="K788" s="61"/>
      <c r="L788" s="61"/>
      <c r="M788" s="61"/>
      <c r="N788" s="61"/>
      <c r="O788" s="61"/>
      <c r="P788" s="61"/>
      <c r="Q788" s="61"/>
      <c r="R788" s="61"/>
      <c r="S788" s="61"/>
      <c r="T788" s="61"/>
      <c r="U788" s="61"/>
      <c r="V788" s="61"/>
      <c r="W788" s="61"/>
      <c r="X788" s="61"/>
      <c r="Y788" s="61"/>
      <c r="Z788" s="61"/>
    </row>
    <row r="789" spans="1:26" ht="18" customHeight="1">
      <c r="A789" s="142"/>
      <c r="B789" s="61"/>
      <c r="C789" s="143"/>
      <c r="D789" s="61"/>
      <c r="E789" s="142"/>
      <c r="F789" s="142"/>
      <c r="G789" s="61"/>
      <c r="H789" s="143"/>
      <c r="I789" s="143"/>
      <c r="J789" s="61"/>
      <c r="K789" s="61"/>
      <c r="L789" s="61"/>
      <c r="M789" s="61"/>
      <c r="N789" s="61"/>
      <c r="O789" s="61"/>
      <c r="P789" s="61"/>
      <c r="Q789" s="61"/>
      <c r="R789" s="61"/>
      <c r="S789" s="61"/>
      <c r="T789" s="61"/>
      <c r="U789" s="61"/>
      <c r="V789" s="61"/>
      <c r="W789" s="61"/>
      <c r="X789" s="61"/>
      <c r="Y789" s="61"/>
      <c r="Z789" s="61"/>
    </row>
    <row r="790" spans="1:26" ht="18" customHeight="1">
      <c r="A790" s="142"/>
      <c r="B790" s="61"/>
      <c r="C790" s="143"/>
      <c r="D790" s="61"/>
      <c r="E790" s="142"/>
      <c r="F790" s="142"/>
      <c r="G790" s="61"/>
      <c r="H790" s="143"/>
      <c r="I790" s="143"/>
      <c r="J790" s="61"/>
      <c r="K790" s="61"/>
      <c r="L790" s="61"/>
      <c r="M790" s="61"/>
      <c r="N790" s="61"/>
      <c r="O790" s="61"/>
      <c r="P790" s="61"/>
      <c r="Q790" s="61"/>
      <c r="R790" s="61"/>
      <c r="S790" s="61"/>
      <c r="T790" s="61"/>
      <c r="U790" s="61"/>
      <c r="V790" s="61"/>
      <c r="W790" s="61"/>
      <c r="X790" s="61"/>
      <c r="Y790" s="61"/>
      <c r="Z790" s="61"/>
    </row>
    <row r="791" spans="1:26" ht="18" customHeight="1">
      <c r="A791" s="142"/>
      <c r="B791" s="61"/>
      <c r="C791" s="143"/>
      <c r="D791" s="61"/>
      <c r="E791" s="142"/>
      <c r="F791" s="142"/>
      <c r="G791" s="61"/>
      <c r="H791" s="143"/>
      <c r="I791" s="143"/>
      <c r="J791" s="61"/>
      <c r="K791" s="61"/>
      <c r="L791" s="61"/>
      <c r="M791" s="61"/>
      <c r="N791" s="61"/>
      <c r="O791" s="61"/>
      <c r="P791" s="61"/>
      <c r="Q791" s="61"/>
      <c r="R791" s="61"/>
      <c r="S791" s="61"/>
      <c r="T791" s="61"/>
      <c r="U791" s="61"/>
      <c r="V791" s="61"/>
      <c r="W791" s="61"/>
      <c r="X791" s="61"/>
      <c r="Y791" s="61"/>
      <c r="Z791" s="61"/>
    </row>
    <row r="792" spans="1:26" ht="18" customHeight="1">
      <c r="A792" s="142"/>
      <c r="B792" s="61"/>
      <c r="C792" s="143"/>
      <c r="D792" s="61"/>
      <c r="E792" s="142"/>
      <c r="F792" s="142"/>
      <c r="G792" s="61"/>
      <c r="H792" s="143"/>
      <c r="I792" s="143"/>
      <c r="J792" s="61"/>
      <c r="K792" s="61"/>
      <c r="L792" s="61"/>
      <c r="M792" s="61"/>
      <c r="N792" s="61"/>
      <c r="O792" s="61"/>
      <c r="P792" s="61"/>
      <c r="Q792" s="61"/>
      <c r="R792" s="61"/>
      <c r="S792" s="61"/>
      <c r="T792" s="61"/>
      <c r="U792" s="61"/>
      <c r="V792" s="61"/>
      <c r="W792" s="61"/>
      <c r="X792" s="61"/>
      <c r="Y792" s="61"/>
      <c r="Z792" s="61"/>
    </row>
    <row r="793" spans="1:26" ht="18" customHeight="1">
      <c r="A793" s="142"/>
      <c r="B793" s="61"/>
      <c r="C793" s="143"/>
      <c r="D793" s="61"/>
      <c r="E793" s="142"/>
      <c r="F793" s="142"/>
      <c r="G793" s="61"/>
      <c r="H793" s="143"/>
      <c r="I793" s="143"/>
      <c r="J793" s="61"/>
      <c r="K793" s="61"/>
      <c r="L793" s="61"/>
      <c r="M793" s="61"/>
      <c r="N793" s="61"/>
      <c r="O793" s="61"/>
      <c r="P793" s="61"/>
      <c r="Q793" s="61"/>
      <c r="R793" s="61"/>
      <c r="S793" s="61"/>
      <c r="T793" s="61"/>
      <c r="U793" s="61"/>
      <c r="V793" s="61"/>
      <c r="W793" s="61"/>
      <c r="X793" s="61"/>
      <c r="Y793" s="61"/>
      <c r="Z793" s="61"/>
    </row>
    <row r="794" spans="1:26" ht="18" customHeight="1">
      <c r="A794" s="142"/>
      <c r="B794" s="61"/>
      <c r="C794" s="143"/>
      <c r="D794" s="61"/>
      <c r="E794" s="142"/>
      <c r="F794" s="142"/>
      <c r="G794" s="61"/>
      <c r="H794" s="143"/>
      <c r="I794" s="143"/>
      <c r="J794" s="61"/>
      <c r="K794" s="61"/>
      <c r="L794" s="61"/>
      <c r="M794" s="61"/>
      <c r="N794" s="61"/>
      <c r="O794" s="61"/>
      <c r="P794" s="61"/>
      <c r="Q794" s="61"/>
      <c r="R794" s="61"/>
      <c r="S794" s="61"/>
      <c r="T794" s="61"/>
      <c r="U794" s="61"/>
      <c r="V794" s="61"/>
      <c r="W794" s="61"/>
      <c r="X794" s="61"/>
      <c r="Y794" s="61"/>
      <c r="Z794" s="61"/>
    </row>
    <row r="795" spans="1:26" ht="18" customHeight="1">
      <c r="A795" s="142"/>
      <c r="B795" s="61"/>
      <c r="C795" s="143"/>
      <c r="D795" s="61"/>
      <c r="E795" s="142"/>
      <c r="F795" s="142"/>
      <c r="G795" s="61"/>
      <c r="H795" s="143"/>
      <c r="I795" s="143"/>
      <c r="J795" s="61"/>
      <c r="K795" s="61"/>
      <c r="L795" s="61"/>
      <c r="M795" s="61"/>
      <c r="N795" s="61"/>
      <c r="O795" s="61"/>
      <c r="P795" s="61"/>
      <c r="Q795" s="61"/>
      <c r="R795" s="61"/>
      <c r="S795" s="61"/>
      <c r="T795" s="61"/>
      <c r="U795" s="61"/>
      <c r="V795" s="61"/>
      <c r="W795" s="61"/>
      <c r="X795" s="61"/>
      <c r="Y795" s="61"/>
      <c r="Z795" s="61"/>
    </row>
    <row r="796" spans="1:26" ht="18" customHeight="1">
      <c r="A796" s="142"/>
      <c r="B796" s="61"/>
      <c r="C796" s="143"/>
      <c r="D796" s="61"/>
      <c r="E796" s="142"/>
      <c r="F796" s="142"/>
      <c r="G796" s="61"/>
      <c r="H796" s="143"/>
      <c r="I796" s="143"/>
      <c r="J796" s="61"/>
      <c r="K796" s="61"/>
      <c r="L796" s="61"/>
      <c r="M796" s="61"/>
      <c r="N796" s="61"/>
      <c r="O796" s="61"/>
      <c r="P796" s="61"/>
      <c r="Q796" s="61"/>
      <c r="R796" s="61"/>
      <c r="S796" s="61"/>
      <c r="T796" s="61"/>
      <c r="U796" s="61"/>
      <c r="V796" s="61"/>
      <c r="W796" s="61"/>
      <c r="X796" s="61"/>
      <c r="Y796" s="61"/>
      <c r="Z796" s="61"/>
    </row>
    <row r="797" spans="1:26" ht="18" customHeight="1">
      <c r="A797" s="142"/>
      <c r="B797" s="61"/>
      <c r="C797" s="143"/>
      <c r="D797" s="61"/>
      <c r="E797" s="142"/>
      <c r="F797" s="142"/>
      <c r="G797" s="61"/>
      <c r="H797" s="143"/>
      <c r="I797" s="143"/>
      <c r="J797" s="61"/>
      <c r="K797" s="61"/>
      <c r="L797" s="61"/>
      <c r="M797" s="61"/>
      <c r="N797" s="61"/>
      <c r="O797" s="61"/>
      <c r="P797" s="61"/>
      <c r="Q797" s="61"/>
      <c r="R797" s="61"/>
      <c r="S797" s="61"/>
      <c r="T797" s="61"/>
      <c r="U797" s="61"/>
      <c r="V797" s="61"/>
      <c r="W797" s="61"/>
      <c r="X797" s="61"/>
      <c r="Y797" s="61"/>
      <c r="Z797" s="61"/>
    </row>
    <row r="798" spans="1:26" ht="18" customHeight="1">
      <c r="A798" s="142"/>
      <c r="B798" s="61"/>
      <c r="C798" s="143"/>
      <c r="D798" s="61"/>
      <c r="E798" s="142"/>
      <c r="F798" s="142"/>
      <c r="G798" s="61"/>
      <c r="H798" s="143"/>
      <c r="I798" s="143"/>
      <c r="J798" s="61"/>
      <c r="K798" s="61"/>
      <c r="L798" s="61"/>
      <c r="M798" s="61"/>
      <c r="N798" s="61"/>
      <c r="O798" s="61"/>
      <c r="P798" s="61"/>
      <c r="Q798" s="61"/>
      <c r="R798" s="61"/>
      <c r="S798" s="61"/>
      <c r="T798" s="61"/>
      <c r="U798" s="61"/>
      <c r="V798" s="61"/>
      <c r="W798" s="61"/>
      <c r="X798" s="61"/>
      <c r="Y798" s="61"/>
      <c r="Z798" s="61"/>
    </row>
    <row r="799" spans="1:26" ht="18" customHeight="1">
      <c r="A799" s="142"/>
      <c r="B799" s="61"/>
      <c r="C799" s="143"/>
      <c r="D799" s="61"/>
      <c r="E799" s="142"/>
      <c r="F799" s="142"/>
      <c r="G799" s="61"/>
      <c r="H799" s="143"/>
      <c r="I799" s="143"/>
      <c r="J799" s="61"/>
      <c r="K799" s="61"/>
      <c r="L799" s="61"/>
      <c r="M799" s="61"/>
      <c r="N799" s="61"/>
      <c r="O799" s="61"/>
      <c r="P799" s="61"/>
      <c r="Q799" s="61"/>
      <c r="R799" s="61"/>
      <c r="S799" s="61"/>
      <c r="T799" s="61"/>
      <c r="U799" s="61"/>
      <c r="V799" s="61"/>
      <c r="W799" s="61"/>
      <c r="X799" s="61"/>
      <c r="Y799" s="61"/>
      <c r="Z799" s="61"/>
    </row>
    <row r="800" spans="1:26" ht="18" customHeight="1">
      <c r="A800" s="142"/>
      <c r="B800" s="61"/>
      <c r="C800" s="143"/>
      <c r="D800" s="61"/>
      <c r="E800" s="142"/>
      <c r="F800" s="142"/>
      <c r="G800" s="61"/>
      <c r="H800" s="143"/>
      <c r="I800" s="143"/>
      <c r="J800" s="61"/>
      <c r="K800" s="61"/>
      <c r="L800" s="61"/>
      <c r="M800" s="61"/>
      <c r="N800" s="61"/>
      <c r="O800" s="61"/>
      <c r="P800" s="61"/>
      <c r="Q800" s="61"/>
      <c r="R800" s="61"/>
      <c r="S800" s="61"/>
      <c r="T800" s="61"/>
      <c r="U800" s="61"/>
      <c r="V800" s="61"/>
      <c r="W800" s="61"/>
      <c r="X800" s="61"/>
      <c r="Y800" s="61"/>
      <c r="Z800" s="61"/>
    </row>
    <row r="801" spans="1:26" ht="18" customHeight="1">
      <c r="A801" s="142"/>
      <c r="B801" s="61"/>
      <c r="C801" s="143"/>
      <c r="D801" s="61"/>
      <c r="E801" s="142"/>
      <c r="F801" s="142"/>
      <c r="G801" s="61"/>
      <c r="H801" s="143"/>
      <c r="I801" s="143"/>
      <c r="J801" s="61"/>
      <c r="K801" s="61"/>
      <c r="L801" s="61"/>
      <c r="M801" s="61"/>
      <c r="N801" s="61"/>
      <c r="O801" s="61"/>
      <c r="P801" s="61"/>
      <c r="Q801" s="61"/>
      <c r="R801" s="61"/>
      <c r="S801" s="61"/>
      <c r="T801" s="61"/>
      <c r="U801" s="61"/>
      <c r="V801" s="61"/>
      <c r="W801" s="61"/>
      <c r="X801" s="61"/>
      <c r="Y801" s="61"/>
      <c r="Z801" s="61"/>
    </row>
    <row r="802" spans="1:26" ht="18" customHeight="1">
      <c r="A802" s="142"/>
      <c r="B802" s="61"/>
      <c r="C802" s="143"/>
      <c r="D802" s="61"/>
      <c r="E802" s="142"/>
      <c r="F802" s="142"/>
      <c r="G802" s="61"/>
      <c r="H802" s="143"/>
      <c r="I802" s="143"/>
      <c r="J802" s="61"/>
      <c r="K802" s="61"/>
      <c r="L802" s="61"/>
      <c r="M802" s="61"/>
      <c r="N802" s="61"/>
      <c r="O802" s="61"/>
      <c r="P802" s="61"/>
      <c r="Q802" s="61"/>
      <c r="R802" s="61"/>
      <c r="S802" s="61"/>
      <c r="T802" s="61"/>
      <c r="U802" s="61"/>
      <c r="V802" s="61"/>
      <c r="W802" s="61"/>
      <c r="X802" s="61"/>
      <c r="Y802" s="61"/>
      <c r="Z802" s="61"/>
    </row>
    <row r="803" spans="1:26" ht="18" customHeight="1">
      <c r="A803" s="142"/>
      <c r="B803" s="61"/>
      <c r="C803" s="143"/>
      <c r="D803" s="61"/>
      <c r="E803" s="142"/>
      <c r="F803" s="142"/>
      <c r="G803" s="61"/>
      <c r="H803" s="143"/>
      <c r="I803" s="143"/>
      <c r="J803" s="61"/>
      <c r="K803" s="61"/>
      <c r="L803" s="61"/>
      <c r="M803" s="61"/>
      <c r="N803" s="61"/>
      <c r="O803" s="61"/>
      <c r="P803" s="61"/>
      <c r="Q803" s="61"/>
      <c r="R803" s="61"/>
      <c r="S803" s="61"/>
      <c r="T803" s="61"/>
      <c r="U803" s="61"/>
      <c r="V803" s="61"/>
      <c r="W803" s="61"/>
      <c r="X803" s="61"/>
      <c r="Y803" s="61"/>
      <c r="Z803" s="61"/>
    </row>
    <row r="804" spans="1:26" ht="18" customHeight="1">
      <c r="A804" s="142"/>
      <c r="B804" s="61"/>
      <c r="C804" s="143"/>
      <c r="D804" s="61"/>
      <c r="E804" s="142"/>
      <c r="F804" s="142"/>
      <c r="G804" s="61"/>
      <c r="H804" s="143"/>
      <c r="I804" s="143"/>
      <c r="J804" s="61"/>
      <c r="K804" s="61"/>
      <c r="L804" s="61"/>
      <c r="M804" s="61"/>
      <c r="N804" s="61"/>
      <c r="O804" s="61"/>
      <c r="P804" s="61"/>
      <c r="Q804" s="61"/>
      <c r="R804" s="61"/>
      <c r="S804" s="61"/>
      <c r="T804" s="61"/>
      <c r="U804" s="61"/>
      <c r="V804" s="61"/>
      <c r="W804" s="61"/>
      <c r="X804" s="61"/>
      <c r="Y804" s="61"/>
      <c r="Z804" s="61"/>
    </row>
    <row r="805" spans="1:26" ht="18" customHeight="1">
      <c r="A805" s="142"/>
      <c r="B805" s="61"/>
      <c r="C805" s="143"/>
      <c r="D805" s="61"/>
      <c r="E805" s="142"/>
      <c r="F805" s="142"/>
      <c r="G805" s="61"/>
      <c r="H805" s="143"/>
      <c r="I805" s="143"/>
      <c r="J805" s="61"/>
      <c r="K805" s="61"/>
      <c r="L805" s="61"/>
      <c r="M805" s="61"/>
      <c r="N805" s="61"/>
      <c r="O805" s="61"/>
      <c r="P805" s="61"/>
      <c r="Q805" s="61"/>
      <c r="R805" s="61"/>
      <c r="S805" s="61"/>
      <c r="T805" s="61"/>
      <c r="U805" s="61"/>
      <c r="V805" s="61"/>
      <c r="W805" s="61"/>
      <c r="X805" s="61"/>
      <c r="Y805" s="61"/>
      <c r="Z805" s="61"/>
    </row>
    <row r="806" spans="1:26" ht="18" customHeight="1">
      <c r="A806" s="142"/>
      <c r="B806" s="61"/>
      <c r="C806" s="143"/>
      <c r="D806" s="61"/>
      <c r="E806" s="142"/>
      <c r="F806" s="142"/>
      <c r="G806" s="61"/>
      <c r="H806" s="143"/>
      <c r="I806" s="143"/>
      <c r="J806" s="61"/>
      <c r="K806" s="61"/>
      <c r="L806" s="61"/>
      <c r="M806" s="61"/>
      <c r="N806" s="61"/>
      <c r="O806" s="61"/>
      <c r="P806" s="61"/>
      <c r="Q806" s="61"/>
      <c r="R806" s="61"/>
      <c r="S806" s="61"/>
      <c r="T806" s="61"/>
      <c r="U806" s="61"/>
      <c r="V806" s="61"/>
      <c r="W806" s="61"/>
      <c r="X806" s="61"/>
      <c r="Y806" s="61"/>
      <c r="Z806" s="61"/>
    </row>
    <row r="807" spans="1:26" ht="18" customHeight="1">
      <c r="A807" s="142"/>
      <c r="B807" s="61"/>
      <c r="C807" s="143"/>
      <c r="D807" s="61"/>
      <c r="E807" s="142"/>
      <c r="F807" s="142"/>
      <c r="G807" s="61"/>
      <c r="H807" s="143"/>
      <c r="I807" s="143"/>
      <c r="J807" s="61"/>
      <c r="K807" s="61"/>
      <c r="L807" s="61"/>
      <c r="M807" s="61"/>
      <c r="N807" s="61"/>
      <c r="O807" s="61"/>
      <c r="P807" s="61"/>
      <c r="Q807" s="61"/>
      <c r="R807" s="61"/>
      <c r="S807" s="61"/>
      <c r="T807" s="61"/>
      <c r="U807" s="61"/>
      <c r="V807" s="61"/>
      <c r="W807" s="61"/>
      <c r="X807" s="61"/>
      <c r="Y807" s="61"/>
      <c r="Z807" s="61"/>
    </row>
    <row r="808" spans="1:26" ht="18" customHeight="1">
      <c r="A808" s="142"/>
      <c r="B808" s="61"/>
      <c r="C808" s="143"/>
      <c r="D808" s="61"/>
      <c r="E808" s="142"/>
      <c r="F808" s="142"/>
      <c r="G808" s="61"/>
      <c r="H808" s="143"/>
      <c r="I808" s="143"/>
      <c r="J808" s="61"/>
      <c r="K808" s="61"/>
      <c r="L808" s="61"/>
      <c r="M808" s="61"/>
      <c r="N808" s="61"/>
      <c r="O808" s="61"/>
      <c r="P808" s="61"/>
      <c r="Q808" s="61"/>
      <c r="R808" s="61"/>
      <c r="S808" s="61"/>
      <c r="T808" s="61"/>
      <c r="U808" s="61"/>
      <c r="V808" s="61"/>
      <c r="W808" s="61"/>
      <c r="X808" s="61"/>
      <c r="Y808" s="61"/>
      <c r="Z808" s="61"/>
    </row>
    <row r="809" spans="1:26" ht="18" customHeight="1">
      <c r="A809" s="142"/>
      <c r="B809" s="61"/>
      <c r="C809" s="143"/>
      <c r="D809" s="61"/>
      <c r="E809" s="142"/>
      <c r="F809" s="142"/>
      <c r="G809" s="61"/>
      <c r="H809" s="143"/>
      <c r="I809" s="143"/>
      <c r="J809" s="61"/>
      <c r="K809" s="61"/>
      <c r="L809" s="61"/>
      <c r="M809" s="61"/>
      <c r="N809" s="61"/>
      <c r="O809" s="61"/>
      <c r="P809" s="61"/>
      <c r="Q809" s="61"/>
      <c r="R809" s="61"/>
      <c r="S809" s="61"/>
      <c r="T809" s="61"/>
      <c r="U809" s="61"/>
      <c r="V809" s="61"/>
      <c r="W809" s="61"/>
      <c r="X809" s="61"/>
      <c r="Y809" s="61"/>
      <c r="Z809" s="61"/>
    </row>
    <row r="810" spans="1:26" ht="18" customHeight="1">
      <c r="A810" s="142"/>
      <c r="B810" s="61"/>
      <c r="C810" s="143"/>
      <c r="D810" s="61"/>
      <c r="E810" s="142"/>
      <c r="F810" s="142"/>
      <c r="G810" s="61"/>
      <c r="H810" s="143"/>
      <c r="I810" s="143"/>
      <c r="J810" s="61"/>
      <c r="K810" s="61"/>
      <c r="L810" s="61"/>
      <c r="M810" s="61"/>
      <c r="N810" s="61"/>
      <c r="O810" s="61"/>
      <c r="P810" s="61"/>
      <c r="Q810" s="61"/>
      <c r="R810" s="61"/>
      <c r="S810" s="61"/>
      <c r="T810" s="61"/>
      <c r="U810" s="61"/>
      <c r="V810" s="61"/>
      <c r="W810" s="61"/>
      <c r="X810" s="61"/>
      <c r="Y810" s="61"/>
      <c r="Z810" s="61"/>
    </row>
    <row r="811" spans="1:26" ht="18" customHeight="1">
      <c r="A811" s="142"/>
      <c r="B811" s="61"/>
      <c r="C811" s="143"/>
      <c r="D811" s="61"/>
      <c r="E811" s="142"/>
      <c r="F811" s="142"/>
      <c r="G811" s="61"/>
      <c r="H811" s="143"/>
      <c r="I811" s="143"/>
      <c r="J811" s="61"/>
      <c r="K811" s="61"/>
      <c r="L811" s="61"/>
      <c r="M811" s="61"/>
      <c r="N811" s="61"/>
      <c r="O811" s="61"/>
      <c r="P811" s="61"/>
      <c r="Q811" s="61"/>
      <c r="R811" s="61"/>
      <c r="S811" s="61"/>
      <c r="T811" s="61"/>
      <c r="U811" s="61"/>
      <c r="V811" s="61"/>
      <c r="W811" s="61"/>
      <c r="X811" s="61"/>
      <c r="Y811" s="61"/>
      <c r="Z811" s="61"/>
    </row>
    <row r="812" spans="1:26" ht="18" customHeight="1">
      <c r="A812" s="142"/>
      <c r="B812" s="61"/>
      <c r="C812" s="143"/>
      <c r="D812" s="61"/>
      <c r="E812" s="142"/>
      <c r="F812" s="142"/>
      <c r="G812" s="61"/>
      <c r="H812" s="143"/>
      <c r="I812" s="143"/>
      <c r="J812" s="61"/>
      <c r="K812" s="61"/>
      <c r="L812" s="61"/>
      <c r="M812" s="61"/>
      <c r="N812" s="61"/>
      <c r="O812" s="61"/>
      <c r="P812" s="61"/>
      <c r="Q812" s="61"/>
      <c r="R812" s="61"/>
      <c r="S812" s="61"/>
      <c r="T812" s="61"/>
      <c r="U812" s="61"/>
      <c r="V812" s="61"/>
      <c r="W812" s="61"/>
      <c r="X812" s="61"/>
      <c r="Y812" s="61"/>
      <c r="Z812" s="61"/>
    </row>
    <row r="813" spans="1:26" ht="18" customHeight="1">
      <c r="A813" s="142"/>
      <c r="B813" s="61"/>
      <c r="C813" s="143"/>
      <c r="D813" s="61"/>
      <c r="E813" s="142"/>
      <c r="F813" s="142"/>
      <c r="G813" s="61"/>
      <c r="H813" s="143"/>
      <c r="I813" s="143"/>
      <c r="J813" s="61"/>
      <c r="K813" s="61"/>
      <c r="L813" s="61"/>
      <c r="M813" s="61"/>
      <c r="N813" s="61"/>
      <c r="O813" s="61"/>
      <c r="P813" s="61"/>
      <c r="Q813" s="61"/>
      <c r="R813" s="61"/>
      <c r="S813" s="61"/>
      <c r="T813" s="61"/>
      <c r="U813" s="61"/>
      <c r="V813" s="61"/>
      <c r="W813" s="61"/>
      <c r="X813" s="61"/>
      <c r="Y813" s="61"/>
      <c r="Z813" s="61"/>
    </row>
    <row r="814" spans="1:26" ht="18" customHeight="1">
      <c r="A814" s="142"/>
      <c r="B814" s="61"/>
      <c r="C814" s="143"/>
      <c r="D814" s="61"/>
      <c r="E814" s="142"/>
      <c r="F814" s="142"/>
      <c r="G814" s="61"/>
      <c r="H814" s="143"/>
      <c r="I814" s="143"/>
      <c r="J814" s="61"/>
      <c r="K814" s="61"/>
      <c r="L814" s="61"/>
      <c r="M814" s="61"/>
      <c r="N814" s="61"/>
      <c r="O814" s="61"/>
      <c r="P814" s="61"/>
      <c r="Q814" s="61"/>
      <c r="R814" s="61"/>
      <c r="S814" s="61"/>
      <c r="T814" s="61"/>
      <c r="U814" s="61"/>
      <c r="V814" s="61"/>
      <c r="W814" s="61"/>
      <c r="X814" s="61"/>
      <c r="Y814" s="61"/>
      <c r="Z814" s="61"/>
    </row>
    <row r="815" spans="1:26" ht="18" customHeight="1">
      <c r="A815" s="142"/>
      <c r="B815" s="61"/>
      <c r="C815" s="143"/>
      <c r="D815" s="61"/>
      <c r="E815" s="142"/>
      <c r="F815" s="142"/>
      <c r="G815" s="61"/>
      <c r="H815" s="143"/>
      <c r="I815" s="143"/>
      <c r="J815" s="61"/>
      <c r="K815" s="61"/>
      <c r="L815" s="61"/>
      <c r="M815" s="61"/>
      <c r="N815" s="61"/>
      <c r="O815" s="61"/>
      <c r="P815" s="61"/>
      <c r="Q815" s="61"/>
      <c r="R815" s="61"/>
      <c r="S815" s="61"/>
      <c r="T815" s="61"/>
      <c r="U815" s="61"/>
      <c r="V815" s="61"/>
      <c r="W815" s="61"/>
      <c r="X815" s="61"/>
      <c r="Y815" s="61"/>
      <c r="Z815" s="61"/>
    </row>
    <row r="816" spans="1:26" ht="18" customHeight="1">
      <c r="A816" s="142"/>
      <c r="B816" s="61"/>
      <c r="C816" s="143"/>
      <c r="D816" s="61"/>
      <c r="E816" s="142"/>
      <c r="F816" s="142"/>
      <c r="G816" s="61"/>
      <c r="H816" s="143"/>
      <c r="I816" s="143"/>
      <c r="J816" s="61"/>
      <c r="K816" s="61"/>
      <c r="L816" s="61"/>
      <c r="M816" s="61"/>
      <c r="N816" s="61"/>
      <c r="O816" s="61"/>
      <c r="P816" s="61"/>
      <c r="Q816" s="61"/>
      <c r="R816" s="61"/>
      <c r="S816" s="61"/>
      <c r="T816" s="61"/>
      <c r="U816" s="61"/>
      <c r="V816" s="61"/>
      <c r="W816" s="61"/>
      <c r="X816" s="61"/>
      <c r="Y816" s="61"/>
      <c r="Z816" s="61"/>
    </row>
    <row r="817" spans="1:26" ht="18" customHeight="1">
      <c r="A817" s="142"/>
      <c r="B817" s="61"/>
      <c r="C817" s="143"/>
      <c r="D817" s="61"/>
      <c r="E817" s="142"/>
      <c r="F817" s="142"/>
      <c r="G817" s="61"/>
      <c r="H817" s="143"/>
      <c r="I817" s="143"/>
      <c r="J817" s="61"/>
      <c r="K817" s="61"/>
      <c r="L817" s="61"/>
      <c r="M817" s="61"/>
      <c r="N817" s="61"/>
      <c r="O817" s="61"/>
      <c r="P817" s="61"/>
      <c r="Q817" s="61"/>
      <c r="R817" s="61"/>
      <c r="S817" s="61"/>
      <c r="T817" s="61"/>
      <c r="U817" s="61"/>
      <c r="V817" s="61"/>
      <c r="W817" s="61"/>
      <c r="X817" s="61"/>
      <c r="Y817" s="61"/>
      <c r="Z817" s="61"/>
    </row>
    <row r="818" spans="1:26" ht="18" customHeight="1">
      <c r="A818" s="142"/>
      <c r="B818" s="61"/>
      <c r="C818" s="143"/>
      <c r="D818" s="61"/>
      <c r="E818" s="142"/>
      <c r="F818" s="142"/>
      <c r="G818" s="61"/>
      <c r="H818" s="143"/>
      <c r="I818" s="143"/>
      <c r="J818" s="61"/>
      <c r="K818" s="61"/>
      <c r="L818" s="61"/>
      <c r="M818" s="61"/>
      <c r="N818" s="61"/>
      <c r="O818" s="61"/>
      <c r="P818" s="61"/>
      <c r="Q818" s="61"/>
      <c r="R818" s="61"/>
      <c r="S818" s="61"/>
      <c r="T818" s="61"/>
      <c r="U818" s="61"/>
      <c r="V818" s="61"/>
      <c r="W818" s="61"/>
      <c r="X818" s="61"/>
      <c r="Y818" s="61"/>
      <c r="Z818" s="61"/>
    </row>
    <row r="819" spans="1:26" ht="18" customHeight="1">
      <c r="A819" s="142"/>
      <c r="B819" s="61"/>
      <c r="C819" s="143"/>
      <c r="D819" s="61"/>
      <c r="E819" s="142"/>
      <c r="F819" s="142"/>
      <c r="G819" s="61"/>
      <c r="H819" s="143"/>
      <c r="I819" s="143"/>
      <c r="J819" s="61"/>
      <c r="K819" s="61"/>
      <c r="L819" s="61"/>
      <c r="M819" s="61"/>
      <c r="N819" s="61"/>
      <c r="O819" s="61"/>
      <c r="P819" s="61"/>
      <c r="Q819" s="61"/>
      <c r="R819" s="61"/>
      <c r="S819" s="61"/>
      <c r="T819" s="61"/>
      <c r="U819" s="61"/>
      <c r="V819" s="61"/>
      <c r="W819" s="61"/>
      <c r="X819" s="61"/>
      <c r="Y819" s="61"/>
      <c r="Z819" s="61"/>
    </row>
    <row r="820" spans="1:26" ht="18" customHeight="1">
      <c r="A820" s="142"/>
      <c r="B820" s="61"/>
      <c r="C820" s="143"/>
      <c r="D820" s="61"/>
      <c r="E820" s="142"/>
      <c r="F820" s="142"/>
      <c r="G820" s="61"/>
      <c r="H820" s="143"/>
      <c r="I820" s="143"/>
      <c r="J820" s="61"/>
      <c r="K820" s="61"/>
      <c r="L820" s="61"/>
      <c r="M820" s="61"/>
      <c r="N820" s="61"/>
      <c r="O820" s="61"/>
      <c r="P820" s="61"/>
      <c r="Q820" s="61"/>
      <c r="R820" s="61"/>
      <c r="S820" s="61"/>
      <c r="T820" s="61"/>
      <c r="U820" s="61"/>
      <c r="V820" s="61"/>
      <c r="W820" s="61"/>
      <c r="X820" s="61"/>
      <c r="Y820" s="61"/>
      <c r="Z820" s="61"/>
    </row>
    <row r="821" spans="1:26" ht="18" customHeight="1">
      <c r="A821" s="142"/>
      <c r="B821" s="61"/>
      <c r="C821" s="143"/>
      <c r="D821" s="61"/>
      <c r="E821" s="142"/>
      <c r="F821" s="142"/>
      <c r="G821" s="61"/>
      <c r="H821" s="143"/>
      <c r="I821" s="143"/>
      <c r="J821" s="61"/>
      <c r="K821" s="61"/>
      <c r="L821" s="61"/>
      <c r="M821" s="61"/>
      <c r="N821" s="61"/>
      <c r="O821" s="61"/>
      <c r="P821" s="61"/>
      <c r="Q821" s="61"/>
      <c r="R821" s="61"/>
      <c r="S821" s="61"/>
      <c r="T821" s="61"/>
      <c r="U821" s="61"/>
      <c r="V821" s="61"/>
      <c r="W821" s="61"/>
      <c r="X821" s="61"/>
      <c r="Y821" s="61"/>
      <c r="Z821" s="61"/>
    </row>
    <row r="822" spans="1:26" ht="18" customHeight="1">
      <c r="A822" s="142"/>
      <c r="B822" s="61"/>
      <c r="C822" s="143"/>
      <c r="D822" s="61"/>
      <c r="E822" s="142"/>
      <c r="F822" s="142"/>
      <c r="G822" s="61"/>
      <c r="H822" s="143"/>
      <c r="I822" s="143"/>
      <c r="J822" s="61"/>
      <c r="K822" s="61"/>
      <c r="L822" s="61"/>
      <c r="M822" s="61"/>
      <c r="N822" s="61"/>
      <c r="O822" s="61"/>
      <c r="P822" s="61"/>
      <c r="Q822" s="61"/>
      <c r="R822" s="61"/>
      <c r="S822" s="61"/>
      <c r="T822" s="61"/>
      <c r="U822" s="61"/>
      <c r="V822" s="61"/>
      <c r="W822" s="61"/>
      <c r="X822" s="61"/>
      <c r="Y822" s="61"/>
      <c r="Z822" s="61"/>
    </row>
    <row r="823" spans="1:26" ht="18" customHeight="1">
      <c r="A823" s="142"/>
      <c r="B823" s="61"/>
      <c r="C823" s="143"/>
      <c r="D823" s="61"/>
      <c r="E823" s="142"/>
      <c r="F823" s="142"/>
      <c r="G823" s="61"/>
      <c r="H823" s="143"/>
      <c r="I823" s="143"/>
      <c r="J823" s="61"/>
      <c r="K823" s="61"/>
      <c r="L823" s="61"/>
      <c r="M823" s="61"/>
      <c r="N823" s="61"/>
      <c r="O823" s="61"/>
      <c r="P823" s="61"/>
      <c r="Q823" s="61"/>
      <c r="R823" s="61"/>
      <c r="S823" s="61"/>
      <c r="T823" s="61"/>
      <c r="U823" s="61"/>
      <c r="V823" s="61"/>
      <c r="W823" s="61"/>
      <c r="X823" s="61"/>
      <c r="Y823" s="61"/>
      <c r="Z823" s="61"/>
    </row>
    <row r="824" spans="1:26" ht="18" customHeight="1">
      <c r="A824" s="142"/>
      <c r="B824" s="61"/>
      <c r="C824" s="143"/>
      <c r="D824" s="61"/>
      <c r="E824" s="142"/>
      <c r="F824" s="142"/>
      <c r="G824" s="61"/>
      <c r="H824" s="143"/>
      <c r="I824" s="143"/>
      <c r="J824" s="61"/>
      <c r="K824" s="61"/>
      <c r="L824" s="61"/>
      <c r="M824" s="61"/>
      <c r="N824" s="61"/>
      <c r="O824" s="61"/>
      <c r="P824" s="61"/>
      <c r="Q824" s="61"/>
      <c r="R824" s="61"/>
      <c r="S824" s="61"/>
      <c r="T824" s="61"/>
      <c r="U824" s="61"/>
      <c r="V824" s="61"/>
      <c r="W824" s="61"/>
      <c r="X824" s="61"/>
      <c r="Y824" s="61"/>
      <c r="Z824" s="61"/>
    </row>
    <row r="825" spans="1:26" ht="18" customHeight="1">
      <c r="A825" s="142"/>
      <c r="B825" s="61"/>
      <c r="C825" s="143"/>
      <c r="D825" s="61"/>
      <c r="E825" s="142"/>
      <c r="F825" s="142"/>
      <c r="G825" s="61"/>
      <c r="H825" s="143"/>
      <c r="I825" s="143"/>
      <c r="J825" s="61"/>
      <c r="K825" s="61"/>
      <c r="L825" s="61"/>
      <c r="M825" s="61"/>
      <c r="N825" s="61"/>
      <c r="O825" s="61"/>
      <c r="P825" s="61"/>
      <c r="Q825" s="61"/>
      <c r="R825" s="61"/>
      <c r="S825" s="61"/>
      <c r="T825" s="61"/>
      <c r="U825" s="61"/>
      <c r="V825" s="61"/>
      <c r="W825" s="61"/>
      <c r="X825" s="61"/>
      <c r="Y825" s="61"/>
      <c r="Z825" s="61"/>
    </row>
    <row r="826" spans="1:26" ht="18" customHeight="1">
      <c r="A826" s="142"/>
      <c r="B826" s="61"/>
      <c r="C826" s="143"/>
      <c r="D826" s="61"/>
      <c r="E826" s="142"/>
      <c r="F826" s="142"/>
      <c r="G826" s="61"/>
      <c r="H826" s="143"/>
      <c r="I826" s="143"/>
      <c r="J826" s="61"/>
      <c r="K826" s="61"/>
      <c r="L826" s="61"/>
      <c r="M826" s="61"/>
      <c r="N826" s="61"/>
      <c r="O826" s="61"/>
      <c r="P826" s="61"/>
      <c r="Q826" s="61"/>
      <c r="R826" s="61"/>
      <c r="S826" s="61"/>
      <c r="T826" s="61"/>
      <c r="U826" s="61"/>
      <c r="V826" s="61"/>
      <c r="W826" s="61"/>
      <c r="X826" s="61"/>
      <c r="Y826" s="61"/>
      <c r="Z826" s="61"/>
    </row>
    <row r="827" spans="1:26" ht="18" customHeight="1">
      <c r="A827" s="142"/>
      <c r="B827" s="61"/>
      <c r="C827" s="143"/>
      <c r="D827" s="61"/>
      <c r="E827" s="142"/>
      <c r="F827" s="142"/>
      <c r="G827" s="61"/>
      <c r="H827" s="143"/>
      <c r="I827" s="143"/>
      <c r="J827" s="61"/>
      <c r="K827" s="61"/>
      <c r="L827" s="61"/>
      <c r="M827" s="61"/>
      <c r="N827" s="61"/>
      <c r="O827" s="61"/>
      <c r="P827" s="61"/>
      <c r="Q827" s="61"/>
      <c r="R827" s="61"/>
      <c r="S827" s="61"/>
      <c r="T827" s="61"/>
      <c r="U827" s="61"/>
      <c r="V827" s="61"/>
      <c r="W827" s="61"/>
      <c r="X827" s="61"/>
      <c r="Y827" s="61"/>
      <c r="Z827" s="61"/>
    </row>
    <row r="828" spans="1:26" ht="18" customHeight="1">
      <c r="A828" s="142"/>
      <c r="B828" s="61"/>
      <c r="C828" s="143"/>
      <c r="D828" s="61"/>
      <c r="E828" s="142"/>
      <c r="F828" s="142"/>
      <c r="G828" s="61"/>
      <c r="H828" s="143"/>
      <c r="I828" s="143"/>
      <c r="J828" s="61"/>
      <c r="K828" s="61"/>
      <c r="L828" s="61"/>
      <c r="M828" s="61"/>
      <c r="N828" s="61"/>
      <c r="O828" s="61"/>
      <c r="P828" s="61"/>
      <c r="Q828" s="61"/>
      <c r="R828" s="61"/>
      <c r="S828" s="61"/>
      <c r="T828" s="61"/>
      <c r="U828" s="61"/>
      <c r="V828" s="61"/>
      <c r="W828" s="61"/>
      <c r="X828" s="61"/>
      <c r="Y828" s="61"/>
      <c r="Z828" s="61"/>
    </row>
    <row r="829" spans="1:26" ht="18" customHeight="1">
      <c r="A829" s="142"/>
      <c r="B829" s="61"/>
      <c r="C829" s="143"/>
      <c r="D829" s="61"/>
      <c r="E829" s="142"/>
      <c r="F829" s="142"/>
      <c r="G829" s="61"/>
      <c r="H829" s="143"/>
      <c r="I829" s="143"/>
      <c r="J829" s="61"/>
      <c r="K829" s="61"/>
      <c r="L829" s="61"/>
      <c r="M829" s="61"/>
      <c r="N829" s="61"/>
      <c r="O829" s="61"/>
      <c r="P829" s="61"/>
      <c r="Q829" s="61"/>
      <c r="R829" s="61"/>
      <c r="S829" s="61"/>
      <c r="T829" s="61"/>
      <c r="U829" s="61"/>
      <c r="V829" s="61"/>
      <c r="W829" s="61"/>
      <c r="X829" s="61"/>
      <c r="Y829" s="61"/>
      <c r="Z829" s="61"/>
    </row>
    <row r="830" spans="1:26" ht="18" customHeight="1">
      <c r="A830" s="142"/>
      <c r="B830" s="61"/>
      <c r="C830" s="143"/>
      <c r="D830" s="61"/>
      <c r="E830" s="142"/>
      <c r="F830" s="142"/>
      <c r="G830" s="61"/>
      <c r="H830" s="143"/>
      <c r="I830" s="143"/>
      <c r="J830" s="61"/>
      <c r="K830" s="61"/>
      <c r="L830" s="61"/>
      <c r="M830" s="61"/>
      <c r="N830" s="61"/>
      <c r="O830" s="61"/>
      <c r="P830" s="61"/>
      <c r="Q830" s="61"/>
      <c r="R830" s="61"/>
      <c r="S830" s="61"/>
      <c r="T830" s="61"/>
      <c r="U830" s="61"/>
      <c r="V830" s="61"/>
      <c r="W830" s="61"/>
      <c r="X830" s="61"/>
      <c r="Y830" s="61"/>
      <c r="Z830" s="61"/>
    </row>
    <row r="831" spans="1:26" ht="18" customHeight="1">
      <c r="A831" s="142"/>
      <c r="B831" s="61"/>
      <c r="C831" s="143"/>
      <c r="D831" s="61"/>
      <c r="E831" s="142"/>
      <c r="F831" s="142"/>
      <c r="G831" s="61"/>
      <c r="H831" s="143"/>
      <c r="I831" s="143"/>
      <c r="J831" s="61"/>
      <c r="K831" s="61"/>
      <c r="L831" s="61"/>
      <c r="M831" s="61"/>
      <c r="N831" s="61"/>
      <c r="O831" s="61"/>
      <c r="P831" s="61"/>
      <c r="Q831" s="61"/>
      <c r="R831" s="61"/>
      <c r="S831" s="61"/>
      <c r="T831" s="61"/>
      <c r="U831" s="61"/>
      <c r="V831" s="61"/>
      <c r="W831" s="61"/>
      <c r="X831" s="61"/>
      <c r="Y831" s="61"/>
      <c r="Z831" s="61"/>
    </row>
    <row r="832" spans="1:26" ht="18" customHeight="1">
      <c r="A832" s="142"/>
      <c r="B832" s="61"/>
      <c r="C832" s="143"/>
      <c r="D832" s="61"/>
      <c r="E832" s="142"/>
      <c r="F832" s="142"/>
      <c r="G832" s="61"/>
      <c r="H832" s="143"/>
      <c r="I832" s="143"/>
      <c r="J832" s="61"/>
      <c r="K832" s="61"/>
      <c r="L832" s="61"/>
      <c r="M832" s="61"/>
      <c r="N832" s="61"/>
      <c r="O832" s="61"/>
      <c r="P832" s="61"/>
      <c r="Q832" s="61"/>
      <c r="R832" s="61"/>
      <c r="S832" s="61"/>
      <c r="T832" s="61"/>
      <c r="U832" s="61"/>
      <c r="V832" s="61"/>
      <c r="W832" s="61"/>
      <c r="X832" s="61"/>
      <c r="Y832" s="61"/>
      <c r="Z832" s="61"/>
    </row>
    <row r="833" spans="1:26" ht="18" customHeight="1">
      <c r="A833" s="142"/>
      <c r="B833" s="61"/>
      <c r="C833" s="143"/>
      <c r="D833" s="61"/>
      <c r="E833" s="142"/>
      <c r="F833" s="142"/>
      <c r="G833" s="61"/>
      <c r="H833" s="143"/>
      <c r="I833" s="143"/>
      <c r="J833" s="61"/>
      <c r="K833" s="61"/>
      <c r="L833" s="61"/>
      <c r="M833" s="61"/>
      <c r="N833" s="61"/>
      <c r="O833" s="61"/>
      <c r="P833" s="61"/>
      <c r="Q833" s="61"/>
      <c r="R833" s="61"/>
      <c r="S833" s="61"/>
      <c r="T833" s="61"/>
      <c r="U833" s="61"/>
      <c r="V833" s="61"/>
      <c r="W833" s="61"/>
      <c r="X833" s="61"/>
      <c r="Y833" s="61"/>
      <c r="Z833" s="61"/>
    </row>
    <row r="834" spans="1:26" ht="18" customHeight="1">
      <c r="A834" s="142"/>
      <c r="B834" s="61"/>
      <c r="C834" s="143"/>
      <c r="D834" s="61"/>
      <c r="E834" s="142"/>
      <c r="F834" s="142"/>
      <c r="G834" s="61"/>
      <c r="H834" s="143"/>
      <c r="I834" s="143"/>
      <c r="J834" s="61"/>
      <c r="K834" s="61"/>
      <c r="L834" s="61"/>
      <c r="M834" s="61"/>
      <c r="N834" s="61"/>
      <c r="O834" s="61"/>
      <c r="P834" s="61"/>
      <c r="Q834" s="61"/>
      <c r="R834" s="61"/>
      <c r="S834" s="61"/>
      <c r="T834" s="61"/>
      <c r="U834" s="61"/>
      <c r="V834" s="61"/>
      <c r="W834" s="61"/>
      <c r="X834" s="61"/>
      <c r="Y834" s="61"/>
      <c r="Z834" s="61"/>
    </row>
    <row r="835" spans="1:26" ht="18" customHeight="1">
      <c r="A835" s="142"/>
      <c r="B835" s="61"/>
      <c r="C835" s="143"/>
      <c r="D835" s="61"/>
      <c r="E835" s="142"/>
      <c r="F835" s="142"/>
      <c r="G835" s="61"/>
      <c r="H835" s="143"/>
      <c r="I835" s="143"/>
      <c r="J835" s="61"/>
      <c r="K835" s="61"/>
      <c r="L835" s="61"/>
      <c r="M835" s="61"/>
      <c r="N835" s="61"/>
      <c r="O835" s="61"/>
      <c r="P835" s="61"/>
      <c r="Q835" s="61"/>
      <c r="R835" s="61"/>
      <c r="S835" s="61"/>
      <c r="T835" s="61"/>
      <c r="U835" s="61"/>
      <c r="V835" s="61"/>
      <c r="W835" s="61"/>
      <c r="X835" s="61"/>
      <c r="Y835" s="61"/>
      <c r="Z835" s="61"/>
    </row>
    <row r="836" spans="1:26" ht="18" customHeight="1">
      <c r="A836" s="142"/>
      <c r="B836" s="61"/>
      <c r="C836" s="143"/>
      <c r="D836" s="61"/>
      <c r="E836" s="142"/>
      <c r="F836" s="142"/>
      <c r="G836" s="61"/>
      <c r="H836" s="143"/>
      <c r="I836" s="143"/>
      <c r="J836" s="61"/>
      <c r="K836" s="61"/>
      <c r="L836" s="61"/>
      <c r="M836" s="61"/>
      <c r="N836" s="61"/>
      <c r="O836" s="61"/>
      <c r="P836" s="61"/>
      <c r="Q836" s="61"/>
      <c r="R836" s="61"/>
      <c r="S836" s="61"/>
      <c r="T836" s="61"/>
      <c r="U836" s="61"/>
      <c r="V836" s="61"/>
      <c r="W836" s="61"/>
      <c r="X836" s="61"/>
      <c r="Y836" s="61"/>
      <c r="Z836" s="61"/>
    </row>
    <row r="837" spans="1:26" ht="18" customHeight="1">
      <c r="A837" s="142"/>
      <c r="B837" s="61"/>
      <c r="C837" s="143"/>
      <c r="D837" s="61"/>
      <c r="E837" s="142"/>
      <c r="F837" s="142"/>
      <c r="G837" s="61"/>
      <c r="H837" s="143"/>
      <c r="I837" s="143"/>
      <c r="J837" s="61"/>
      <c r="K837" s="61"/>
      <c r="L837" s="61"/>
      <c r="M837" s="61"/>
      <c r="N837" s="61"/>
      <c r="O837" s="61"/>
      <c r="P837" s="61"/>
      <c r="Q837" s="61"/>
      <c r="R837" s="61"/>
      <c r="S837" s="61"/>
      <c r="T837" s="61"/>
      <c r="U837" s="61"/>
      <c r="V837" s="61"/>
      <c r="W837" s="61"/>
      <c r="X837" s="61"/>
      <c r="Y837" s="61"/>
      <c r="Z837" s="61"/>
    </row>
    <row r="838" spans="1:26" ht="18" customHeight="1">
      <c r="A838" s="142"/>
      <c r="B838" s="61"/>
      <c r="C838" s="143"/>
      <c r="D838" s="61"/>
      <c r="E838" s="142"/>
      <c r="F838" s="142"/>
      <c r="G838" s="61"/>
      <c r="H838" s="143"/>
      <c r="I838" s="143"/>
      <c r="J838" s="61"/>
      <c r="K838" s="61"/>
      <c r="L838" s="61"/>
      <c r="M838" s="61"/>
      <c r="N838" s="61"/>
      <c r="O838" s="61"/>
      <c r="P838" s="61"/>
      <c r="Q838" s="61"/>
      <c r="R838" s="61"/>
      <c r="S838" s="61"/>
      <c r="T838" s="61"/>
      <c r="U838" s="61"/>
      <c r="V838" s="61"/>
      <c r="W838" s="61"/>
      <c r="X838" s="61"/>
      <c r="Y838" s="61"/>
      <c r="Z838" s="61"/>
    </row>
    <row r="839" spans="1:26" ht="18" customHeight="1">
      <c r="A839" s="142"/>
      <c r="B839" s="61"/>
      <c r="C839" s="143"/>
      <c r="D839" s="61"/>
      <c r="E839" s="142"/>
      <c r="F839" s="142"/>
      <c r="G839" s="61"/>
      <c r="H839" s="143"/>
      <c r="I839" s="143"/>
      <c r="J839" s="61"/>
      <c r="K839" s="61"/>
      <c r="L839" s="61"/>
      <c r="M839" s="61"/>
      <c r="N839" s="61"/>
      <c r="O839" s="61"/>
      <c r="P839" s="61"/>
      <c r="Q839" s="61"/>
      <c r="R839" s="61"/>
      <c r="S839" s="61"/>
      <c r="T839" s="61"/>
      <c r="U839" s="61"/>
      <c r="V839" s="61"/>
      <c r="W839" s="61"/>
      <c r="X839" s="61"/>
      <c r="Y839" s="61"/>
      <c r="Z839" s="61"/>
    </row>
    <row r="840" spans="1:26" ht="18" customHeight="1">
      <c r="A840" s="142"/>
      <c r="B840" s="61"/>
      <c r="C840" s="143"/>
      <c r="D840" s="61"/>
      <c r="E840" s="142"/>
      <c r="F840" s="142"/>
      <c r="G840" s="61"/>
      <c r="H840" s="143"/>
      <c r="I840" s="143"/>
      <c r="J840" s="61"/>
      <c r="K840" s="61"/>
      <c r="L840" s="61"/>
      <c r="M840" s="61"/>
      <c r="N840" s="61"/>
      <c r="O840" s="61"/>
      <c r="P840" s="61"/>
      <c r="Q840" s="61"/>
      <c r="R840" s="61"/>
      <c r="S840" s="61"/>
      <c r="T840" s="61"/>
      <c r="U840" s="61"/>
      <c r="V840" s="61"/>
      <c r="W840" s="61"/>
      <c r="X840" s="61"/>
      <c r="Y840" s="61"/>
      <c r="Z840" s="61"/>
    </row>
    <row r="841" spans="1:26" ht="18" customHeight="1">
      <c r="A841" s="142"/>
      <c r="B841" s="61"/>
      <c r="C841" s="143"/>
      <c r="D841" s="61"/>
      <c r="E841" s="142"/>
      <c r="F841" s="142"/>
      <c r="G841" s="61"/>
      <c r="H841" s="143"/>
      <c r="I841" s="143"/>
      <c r="J841" s="61"/>
      <c r="K841" s="61"/>
      <c r="L841" s="61"/>
      <c r="M841" s="61"/>
      <c r="N841" s="61"/>
      <c r="O841" s="61"/>
      <c r="P841" s="61"/>
      <c r="Q841" s="61"/>
      <c r="R841" s="61"/>
      <c r="S841" s="61"/>
      <c r="T841" s="61"/>
      <c r="U841" s="61"/>
      <c r="V841" s="61"/>
      <c r="W841" s="61"/>
      <c r="X841" s="61"/>
      <c r="Y841" s="61"/>
      <c r="Z841" s="61"/>
    </row>
    <row r="842" spans="1:26" ht="18" customHeight="1">
      <c r="A842" s="142"/>
      <c r="B842" s="61"/>
      <c r="C842" s="143"/>
      <c r="D842" s="61"/>
      <c r="E842" s="142"/>
      <c r="F842" s="142"/>
      <c r="G842" s="61"/>
      <c r="H842" s="143"/>
      <c r="I842" s="143"/>
      <c r="J842" s="61"/>
      <c r="K842" s="61"/>
      <c r="L842" s="61"/>
      <c r="M842" s="61"/>
      <c r="N842" s="61"/>
      <c r="O842" s="61"/>
      <c r="P842" s="61"/>
      <c r="Q842" s="61"/>
      <c r="R842" s="61"/>
      <c r="S842" s="61"/>
      <c r="T842" s="61"/>
      <c r="U842" s="61"/>
      <c r="V842" s="61"/>
      <c r="W842" s="61"/>
      <c r="X842" s="61"/>
      <c r="Y842" s="61"/>
      <c r="Z842" s="61"/>
    </row>
    <row r="843" spans="1:26" ht="18" customHeight="1">
      <c r="A843" s="142"/>
      <c r="B843" s="61"/>
      <c r="C843" s="143"/>
      <c r="D843" s="61"/>
      <c r="E843" s="142"/>
      <c r="F843" s="142"/>
      <c r="G843" s="61"/>
      <c r="H843" s="143"/>
      <c r="I843" s="143"/>
      <c r="J843" s="61"/>
      <c r="K843" s="61"/>
      <c r="L843" s="61"/>
      <c r="M843" s="61"/>
      <c r="N843" s="61"/>
      <c r="O843" s="61"/>
      <c r="P843" s="61"/>
      <c r="Q843" s="61"/>
      <c r="R843" s="61"/>
      <c r="S843" s="61"/>
      <c r="T843" s="61"/>
      <c r="U843" s="61"/>
      <c r="V843" s="61"/>
      <c r="W843" s="61"/>
      <c r="X843" s="61"/>
      <c r="Y843" s="61"/>
      <c r="Z843" s="61"/>
    </row>
    <row r="844" spans="1:26" ht="18" customHeight="1">
      <c r="A844" s="142"/>
      <c r="B844" s="61"/>
      <c r="C844" s="143"/>
      <c r="D844" s="61"/>
      <c r="E844" s="142"/>
      <c r="F844" s="142"/>
      <c r="G844" s="61"/>
      <c r="H844" s="143"/>
      <c r="I844" s="143"/>
      <c r="J844" s="61"/>
      <c r="K844" s="61"/>
      <c r="L844" s="61"/>
      <c r="M844" s="61"/>
      <c r="N844" s="61"/>
      <c r="O844" s="61"/>
      <c r="P844" s="61"/>
      <c r="Q844" s="61"/>
      <c r="R844" s="61"/>
      <c r="S844" s="61"/>
      <c r="T844" s="61"/>
      <c r="U844" s="61"/>
      <c r="V844" s="61"/>
      <c r="W844" s="61"/>
      <c r="X844" s="61"/>
      <c r="Y844" s="61"/>
      <c r="Z844" s="61"/>
    </row>
    <row r="845" spans="1:26" ht="18" customHeight="1">
      <c r="A845" s="142"/>
      <c r="B845" s="61"/>
      <c r="C845" s="143"/>
      <c r="D845" s="61"/>
      <c r="E845" s="142"/>
      <c r="F845" s="142"/>
      <c r="G845" s="61"/>
      <c r="H845" s="143"/>
      <c r="I845" s="143"/>
      <c r="J845" s="61"/>
      <c r="K845" s="61"/>
      <c r="L845" s="61"/>
      <c r="M845" s="61"/>
      <c r="N845" s="61"/>
      <c r="O845" s="61"/>
      <c r="P845" s="61"/>
      <c r="Q845" s="61"/>
      <c r="R845" s="61"/>
      <c r="S845" s="61"/>
      <c r="T845" s="61"/>
      <c r="U845" s="61"/>
      <c r="V845" s="61"/>
      <c r="W845" s="61"/>
      <c r="X845" s="61"/>
      <c r="Y845" s="61"/>
      <c r="Z845" s="61"/>
    </row>
    <row r="846" spans="1:26" ht="18" customHeight="1">
      <c r="A846" s="142"/>
      <c r="B846" s="61"/>
      <c r="C846" s="143"/>
      <c r="D846" s="61"/>
      <c r="E846" s="142"/>
      <c r="F846" s="142"/>
      <c r="G846" s="61"/>
      <c r="H846" s="143"/>
      <c r="I846" s="143"/>
      <c r="J846" s="61"/>
      <c r="K846" s="61"/>
      <c r="L846" s="61"/>
      <c r="M846" s="61"/>
      <c r="N846" s="61"/>
      <c r="O846" s="61"/>
      <c r="P846" s="61"/>
      <c r="Q846" s="61"/>
      <c r="R846" s="61"/>
      <c r="S846" s="61"/>
      <c r="T846" s="61"/>
      <c r="U846" s="61"/>
      <c r="V846" s="61"/>
      <c r="W846" s="61"/>
      <c r="X846" s="61"/>
      <c r="Y846" s="61"/>
      <c r="Z846" s="61"/>
    </row>
    <row r="847" spans="1:26" ht="18" customHeight="1">
      <c r="A847" s="142"/>
      <c r="B847" s="61"/>
      <c r="C847" s="143"/>
      <c r="D847" s="61"/>
      <c r="E847" s="142"/>
      <c r="F847" s="142"/>
      <c r="G847" s="61"/>
      <c r="H847" s="143"/>
      <c r="I847" s="143"/>
      <c r="J847" s="61"/>
      <c r="K847" s="61"/>
      <c r="L847" s="61"/>
      <c r="M847" s="61"/>
      <c r="N847" s="61"/>
      <c r="O847" s="61"/>
      <c r="P847" s="61"/>
      <c r="Q847" s="61"/>
      <c r="R847" s="61"/>
      <c r="S847" s="61"/>
      <c r="T847" s="61"/>
      <c r="U847" s="61"/>
      <c r="V847" s="61"/>
      <c r="W847" s="61"/>
      <c r="X847" s="61"/>
      <c r="Y847" s="61"/>
      <c r="Z847" s="61"/>
    </row>
    <row r="848" spans="1:26" ht="18" customHeight="1">
      <c r="A848" s="142"/>
      <c r="B848" s="61"/>
      <c r="C848" s="143"/>
      <c r="D848" s="61"/>
      <c r="E848" s="142"/>
      <c r="F848" s="142"/>
      <c r="G848" s="61"/>
      <c r="H848" s="143"/>
      <c r="I848" s="143"/>
      <c r="J848" s="61"/>
      <c r="K848" s="61"/>
      <c r="L848" s="61"/>
      <c r="M848" s="61"/>
      <c r="N848" s="61"/>
      <c r="O848" s="61"/>
      <c r="P848" s="61"/>
      <c r="Q848" s="61"/>
      <c r="R848" s="61"/>
      <c r="S848" s="61"/>
      <c r="T848" s="61"/>
      <c r="U848" s="61"/>
      <c r="V848" s="61"/>
      <c r="W848" s="61"/>
      <c r="X848" s="61"/>
      <c r="Y848" s="61"/>
      <c r="Z848" s="61"/>
    </row>
    <row r="849" spans="1:26" ht="18" customHeight="1">
      <c r="A849" s="142"/>
      <c r="B849" s="61"/>
      <c r="C849" s="143"/>
      <c r="D849" s="61"/>
      <c r="E849" s="142"/>
      <c r="F849" s="142"/>
      <c r="G849" s="61"/>
      <c r="H849" s="143"/>
      <c r="I849" s="143"/>
      <c r="J849" s="61"/>
      <c r="K849" s="61"/>
      <c r="L849" s="61"/>
      <c r="M849" s="61"/>
      <c r="N849" s="61"/>
      <c r="O849" s="61"/>
      <c r="P849" s="61"/>
      <c r="Q849" s="61"/>
      <c r="R849" s="61"/>
      <c r="S849" s="61"/>
      <c r="T849" s="61"/>
      <c r="U849" s="61"/>
      <c r="V849" s="61"/>
      <c r="W849" s="61"/>
      <c r="X849" s="61"/>
      <c r="Y849" s="61"/>
      <c r="Z849" s="61"/>
    </row>
    <row r="850" spans="1:26" ht="18" customHeight="1">
      <c r="A850" s="142"/>
      <c r="B850" s="61"/>
      <c r="C850" s="143"/>
      <c r="D850" s="61"/>
      <c r="E850" s="142"/>
      <c r="F850" s="142"/>
      <c r="G850" s="61"/>
      <c r="H850" s="143"/>
      <c r="I850" s="143"/>
      <c r="J850" s="61"/>
      <c r="K850" s="61"/>
      <c r="L850" s="61"/>
      <c r="M850" s="61"/>
      <c r="N850" s="61"/>
      <c r="O850" s="61"/>
      <c r="P850" s="61"/>
      <c r="Q850" s="61"/>
      <c r="R850" s="61"/>
      <c r="S850" s="61"/>
      <c r="T850" s="61"/>
      <c r="U850" s="61"/>
      <c r="V850" s="61"/>
      <c r="W850" s="61"/>
      <c r="X850" s="61"/>
      <c r="Y850" s="61"/>
      <c r="Z850" s="61"/>
    </row>
    <row r="851" spans="1:26" ht="18" customHeight="1">
      <c r="A851" s="142"/>
      <c r="B851" s="61"/>
      <c r="C851" s="143"/>
      <c r="D851" s="61"/>
      <c r="E851" s="142"/>
      <c r="F851" s="142"/>
      <c r="G851" s="61"/>
      <c r="H851" s="143"/>
      <c r="I851" s="143"/>
      <c r="J851" s="61"/>
      <c r="K851" s="61"/>
      <c r="L851" s="61"/>
      <c r="M851" s="61"/>
      <c r="N851" s="61"/>
      <c r="O851" s="61"/>
      <c r="P851" s="61"/>
      <c r="Q851" s="61"/>
      <c r="R851" s="61"/>
      <c r="S851" s="61"/>
      <c r="T851" s="61"/>
      <c r="U851" s="61"/>
      <c r="V851" s="61"/>
      <c r="W851" s="61"/>
      <c r="X851" s="61"/>
      <c r="Y851" s="61"/>
      <c r="Z851" s="61"/>
    </row>
    <row r="852" spans="1:26" ht="18" customHeight="1">
      <c r="A852" s="142"/>
      <c r="B852" s="61"/>
      <c r="C852" s="143"/>
      <c r="D852" s="61"/>
      <c r="E852" s="142"/>
      <c r="F852" s="142"/>
      <c r="G852" s="61"/>
      <c r="H852" s="143"/>
      <c r="I852" s="143"/>
      <c r="J852" s="61"/>
      <c r="K852" s="61"/>
      <c r="L852" s="61"/>
      <c r="M852" s="61"/>
      <c r="N852" s="61"/>
      <c r="O852" s="61"/>
      <c r="P852" s="61"/>
      <c r="Q852" s="61"/>
      <c r="R852" s="61"/>
      <c r="S852" s="61"/>
      <c r="T852" s="61"/>
      <c r="U852" s="61"/>
      <c r="V852" s="61"/>
      <c r="W852" s="61"/>
      <c r="X852" s="61"/>
      <c r="Y852" s="61"/>
      <c r="Z852" s="61"/>
    </row>
    <row r="853" spans="1:26" ht="18" customHeight="1">
      <c r="A853" s="142"/>
      <c r="B853" s="61"/>
      <c r="C853" s="143"/>
      <c r="D853" s="61"/>
      <c r="E853" s="142"/>
      <c r="F853" s="142"/>
      <c r="G853" s="61"/>
      <c r="H853" s="143"/>
      <c r="I853" s="143"/>
      <c r="J853" s="61"/>
      <c r="K853" s="61"/>
      <c r="L853" s="61"/>
      <c r="M853" s="61"/>
      <c r="N853" s="61"/>
      <c r="O853" s="61"/>
      <c r="P853" s="61"/>
      <c r="Q853" s="61"/>
      <c r="R853" s="61"/>
      <c r="S853" s="61"/>
      <c r="T853" s="61"/>
      <c r="U853" s="61"/>
      <c r="V853" s="61"/>
      <c r="W853" s="61"/>
      <c r="X853" s="61"/>
      <c r="Y853" s="61"/>
      <c r="Z853" s="61"/>
    </row>
    <row r="854" spans="1:26" ht="18" customHeight="1">
      <c r="A854" s="142"/>
      <c r="B854" s="61"/>
      <c r="C854" s="143"/>
      <c r="D854" s="61"/>
      <c r="E854" s="142"/>
      <c r="F854" s="142"/>
      <c r="G854" s="61"/>
      <c r="H854" s="143"/>
      <c r="I854" s="143"/>
      <c r="J854" s="61"/>
      <c r="K854" s="61"/>
      <c r="L854" s="61"/>
      <c r="M854" s="61"/>
      <c r="N854" s="61"/>
      <c r="O854" s="61"/>
      <c r="P854" s="61"/>
      <c r="Q854" s="61"/>
      <c r="R854" s="61"/>
      <c r="S854" s="61"/>
      <c r="T854" s="61"/>
      <c r="U854" s="61"/>
      <c r="V854" s="61"/>
      <c r="W854" s="61"/>
      <c r="X854" s="61"/>
      <c r="Y854" s="61"/>
      <c r="Z854" s="61"/>
    </row>
    <row r="855" spans="1:26" ht="18" customHeight="1">
      <c r="A855" s="142"/>
      <c r="B855" s="61"/>
      <c r="C855" s="143"/>
      <c r="D855" s="61"/>
      <c r="E855" s="142"/>
      <c r="F855" s="142"/>
      <c r="G855" s="61"/>
      <c r="H855" s="143"/>
      <c r="I855" s="143"/>
      <c r="J855" s="61"/>
      <c r="K855" s="61"/>
      <c r="L855" s="61"/>
      <c r="M855" s="61"/>
      <c r="N855" s="61"/>
      <c r="O855" s="61"/>
      <c r="P855" s="61"/>
      <c r="Q855" s="61"/>
      <c r="R855" s="61"/>
      <c r="S855" s="61"/>
      <c r="T855" s="61"/>
      <c r="U855" s="61"/>
      <c r="V855" s="61"/>
      <c r="W855" s="61"/>
      <c r="X855" s="61"/>
      <c r="Y855" s="61"/>
      <c r="Z855" s="61"/>
    </row>
    <row r="856" spans="1:26" ht="18" customHeight="1">
      <c r="A856" s="142"/>
      <c r="B856" s="61"/>
      <c r="C856" s="143"/>
      <c r="D856" s="61"/>
      <c r="E856" s="142"/>
      <c r="F856" s="142"/>
      <c r="G856" s="61"/>
      <c r="H856" s="143"/>
      <c r="I856" s="143"/>
      <c r="J856" s="61"/>
      <c r="K856" s="61"/>
      <c r="L856" s="61"/>
      <c r="M856" s="61"/>
      <c r="N856" s="61"/>
      <c r="O856" s="61"/>
      <c r="P856" s="61"/>
      <c r="Q856" s="61"/>
      <c r="R856" s="61"/>
      <c r="S856" s="61"/>
      <c r="T856" s="61"/>
      <c r="U856" s="61"/>
      <c r="V856" s="61"/>
      <c r="W856" s="61"/>
      <c r="X856" s="61"/>
      <c r="Y856" s="61"/>
      <c r="Z856" s="61"/>
    </row>
    <row r="857" spans="1:26" ht="18" customHeight="1">
      <c r="A857" s="142"/>
      <c r="B857" s="61"/>
      <c r="C857" s="143"/>
      <c r="D857" s="61"/>
      <c r="E857" s="142"/>
      <c r="F857" s="142"/>
      <c r="G857" s="61"/>
      <c r="H857" s="143"/>
      <c r="I857" s="143"/>
      <c r="J857" s="61"/>
      <c r="K857" s="61"/>
      <c r="L857" s="61"/>
      <c r="M857" s="61"/>
      <c r="N857" s="61"/>
      <c r="O857" s="61"/>
      <c r="P857" s="61"/>
      <c r="Q857" s="61"/>
      <c r="R857" s="61"/>
      <c r="S857" s="61"/>
      <c r="T857" s="61"/>
      <c r="U857" s="61"/>
      <c r="V857" s="61"/>
      <c r="W857" s="61"/>
      <c r="X857" s="61"/>
      <c r="Y857" s="61"/>
      <c r="Z857" s="61"/>
    </row>
    <row r="858" spans="1:26" ht="18" customHeight="1">
      <c r="A858" s="142"/>
      <c r="B858" s="61"/>
      <c r="C858" s="143"/>
      <c r="D858" s="61"/>
      <c r="E858" s="142"/>
      <c r="F858" s="142"/>
      <c r="G858" s="61"/>
      <c r="H858" s="143"/>
      <c r="I858" s="143"/>
      <c r="J858" s="61"/>
      <c r="K858" s="61"/>
      <c r="L858" s="61"/>
      <c r="M858" s="61"/>
      <c r="N858" s="61"/>
      <c r="O858" s="61"/>
      <c r="P858" s="61"/>
      <c r="Q858" s="61"/>
      <c r="R858" s="61"/>
      <c r="S858" s="61"/>
      <c r="T858" s="61"/>
      <c r="U858" s="61"/>
      <c r="V858" s="61"/>
      <c r="W858" s="61"/>
      <c r="X858" s="61"/>
      <c r="Y858" s="61"/>
      <c r="Z858" s="61"/>
    </row>
    <row r="859" spans="1:26" ht="18" customHeight="1">
      <c r="A859" s="142"/>
      <c r="B859" s="61"/>
      <c r="C859" s="143"/>
      <c r="D859" s="61"/>
      <c r="E859" s="142"/>
      <c r="F859" s="142"/>
      <c r="G859" s="61"/>
      <c r="H859" s="143"/>
      <c r="I859" s="143"/>
      <c r="J859" s="61"/>
      <c r="K859" s="61"/>
      <c r="L859" s="61"/>
      <c r="M859" s="61"/>
      <c r="N859" s="61"/>
      <c r="O859" s="61"/>
      <c r="P859" s="61"/>
      <c r="Q859" s="61"/>
      <c r="R859" s="61"/>
      <c r="S859" s="61"/>
      <c r="T859" s="61"/>
      <c r="U859" s="61"/>
      <c r="V859" s="61"/>
      <c r="W859" s="61"/>
      <c r="X859" s="61"/>
      <c r="Y859" s="61"/>
      <c r="Z859" s="61"/>
    </row>
    <row r="860" spans="1:26" ht="18" customHeight="1">
      <c r="A860" s="142"/>
      <c r="B860" s="61"/>
      <c r="C860" s="143"/>
      <c r="D860" s="61"/>
      <c r="E860" s="142"/>
      <c r="F860" s="142"/>
      <c r="G860" s="61"/>
      <c r="H860" s="143"/>
      <c r="I860" s="143"/>
      <c r="J860" s="61"/>
      <c r="K860" s="61"/>
      <c r="L860" s="61"/>
      <c r="M860" s="61"/>
      <c r="N860" s="61"/>
      <c r="O860" s="61"/>
      <c r="P860" s="61"/>
      <c r="Q860" s="61"/>
      <c r="R860" s="61"/>
      <c r="S860" s="61"/>
      <c r="T860" s="61"/>
      <c r="U860" s="61"/>
      <c r="V860" s="61"/>
      <c r="W860" s="61"/>
      <c r="X860" s="61"/>
      <c r="Y860" s="61"/>
      <c r="Z860" s="61"/>
    </row>
    <row r="861" spans="1:26" ht="18" customHeight="1">
      <c r="A861" s="142"/>
      <c r="B861" s="61"/>
      <c r="C861" s="143"/>
      <c r="D861" s="61"/>
      <c r="E861" s="142"/>
      <c r="F861" s="142"/>
      <c r="G861" s="61"/>
      <c r="H861" s="143"/>
      <c r="I861" s="143"/>
      <c r="J861" s="61"/>
      <c r="K861" s="61"/>
      <c r="L861" s="61"/>
      <c r="M861" s="61"/>
      <c r="N861" s="61"/>
      <c r="O861" s="61"/>
      <c r="P861" s="61"/>
      <c r="Q861" s="61"/>
      <c r="R861" s="61"/>
      <c r="S861" s="61"/>
      <c r="T861" s="61"/>
      <c r="U861" s="61"/>
      <c r="V861" s="61"/>
      <c r="W861" s="61"/>
      <c r="X861" s="61"/>
      <c r="Y861" s="61"/>
      <c r="Z861" s="61"/>
    </row>
    <row r="862" spans="1:26" ht="18" customHeight="1">
      <c r="A862" s="142"/>
      <c r="B862" s="61"/>
      <c r="C862" s="143"/>
      <c r="D862" s="61"/>
      <c r="E862" s="142"/>
      <c r="F862" s="142"/>
      <c r="G862" s="61"/>
      <c r="H862" s="143"/>
      <c r="I862" s="143"/>
      <c r="J862" s="61"/>
      <c r="K862" s="61"/>
      <c r="L862" s="61"/>
      <c r="M862" s="61"/>
      <c r="N862" s="61"/>
      <c r="O862" s="61"/>
      <c r="P862" s="61"/>
      <c r="Q862" s="61"/>
      <c r="R862" s="61"/>
      <c r="S862" s="61"/>
      <c r="T862" s="61"/>
      <c r="U862" s="61"/>
      <c r="V862" s="61"/>
      <c r="W862" s="61"/>
      <c r="X862" s="61"/>
      <c r="Y862" s="61"/>
      <c r="Z862" s="61"/>
    </row>
    <row r="863" spans="1:26" ht="18" customHeight="1">
      <c r="A863" s="142"/>
      <c r="B863" s="61"/>
      <c r="C863" s="143"/>
      <c r="D863" s="61"/>
      <c r="E863" s="142"/>
      <c r="F863" s="142"/>
      <c r="G863" s="61"/>
      <c r="H863" s="143"/>
      <c r="I863" s="143"/>
      <c r="J863" s="61"/>
      <c r="K863" s="61"/>
      <c r="L863" s="61"/>
      <c r="M863" s="61"/>
      <c r="N863" s="61"/>
      <c r="O863" s="61"/>
      <c r="P863" s="61"/>
      <c r="Q863" s="61"/>
      <c r="R863" s="61"/>
      <c r="S863" s="61"/>
      <c r="T863" s="61"/>
      <c r="U863" s="61"/>
      <c r="V863" s="61"/>
      <c r="W863" s="61"/>
      <c r="X863" s="61"/>
      <c r="Y863" s="61"/>
      <c r="Z863" s="61"/>
    </row>
    <row r="864" spans="1:26" ht="18" customHeight="1">
      <c r="A864" s="142"/>
      <c r="B864" s="61"/>
      <c r="C864" s="143"/>
      <c r="D864" s="61"/>
      <c r="E864" s="142"/>
      <c r="F864" s="142"/>
      <c r="G864" s="61"/>
      <c r="H864" s="143"/>
      <c r="I864" s="143"/>
      <c r="J864" s="61"/>
      <c r="K864" s="61"/>
      <c r="L864" s="61"/>
      <c r="M864" s="61"/>
      <c r="N864" s="61"/>
      <c r="O864" s="61"/>
      <c r="P864" s="61"/>
      <c r="Q864" s="61"/>
      <c r="R864" s="61"/>
      <c r="S864" s="61"/>
      <c r="T864" s="61"/>
      <c r="U864" s="61"/>
      <c r="V864" s="61"/>
      <c r="W864" s="61"/>
      <c r="X864" s="61"/>
      <c r="Y864" s="61"/>
      <c r="Z864" s="61"/>
    </row>
    <row r="865" spans="1:26" ht="18" customHeight="1">
      <c r="A865" s="142"/>
      <c r="B865" s="61"/>
      <c r="C865" s="143"/>
      <c r="D865" s="61"/>
      <c r="E865" s="142"/>
      <c r="F865" s="142"/>
      <c r="G865" s="61"/>
      <c r="H865" s="143"/>
      <c r="I865" s="143"/>
      <c r="J865" s="61"/>
      <c r="K865" s="61"/>
      <c r="L865" s="61"/>
      <c r="M865" s="61"/>
      <c r="N865" s="61"/>
      <c r="O865" s="61"/>
      <c r="P865" s="61"/>
      <c r="Q865" s="61"/>
      <c r="R865" s="61"/>
      <c r="S865" s="61"/>
      <c r="T865" s="61"/>
      <c r="U865" s="61"/>
      <c r="V865" s="61"/>
      <c r="W865" s="61"/>
      <c r="X865" s="61"/>
      <c r="Y865" s="61"/>
      <c r="Z865" s="61"/>
    </row>
    <row r="866" spans="1:26" ht="18" customHeight="1">
      <c r="A866" s="142"/>
      <c r="B866" s="61"/>
      <c r="C866" s="143"/>
      <c r="D866" s="61"/>
      <c r="E866" s="142"/>
      <c r="F866" s="142"/>
      <c r="G866" s="61"/>
      <c r="H866" s="143"/>
      <c r="I866" s="143"/>
      <c r="J866" s="61"/>
      <c r="K866" s="61"/>
      <c r="L866" s="61"/>
      <c r="M866" s="61"/>
      <c r="N866" s="61"/>
      <c r="O866" s="61"/>
      <c r="P866" s="61"/>
      <c r="Q866" s="61"/>
      <c r="R866" s="61"/>
      <c r="S866" s="61"/>
      <c r="T866" s="61"/>
      <c r="U866" s="61"/>
      <c r="V866" s="61"/>
      <c r="W866" s="61"/>
      <c r="X866" s="61"/>
      <c r="Y866" s="61"/>
      <c r="Z866" s="61"/>
    </row>
    <row r="867" spans="1:26" ht="18" customHeight="1">
      <c r="A867" s="142"/>
      <c r="B867" s="61"/>
      <c r="C867" s="143"/>
      <c r="D867" s="61"/>
      <c r="E867" s="142"/>
      <c r="F867" s="142"/>
      <c r="G867" s="61"/>
      <c r="H867" s="143"/>
      <c r="I867" s="143"/>
      <c r="J867" s="61"/>
      <c r="K867" s="61"/>
      <c r="L867" s="61"/>
      <c r="M867" s="61"/>
      <c r="N867" s="61"/>
      <c r="O867" s="61"/>
      <c r="P867" s="61"/>
      <c r="Q867" s="61"/>
      <c r="R867" s="61"/>
      <c r="S867" s="61"/>
      <c r="T867" s="61"/>
      <c r="U867" s="61"/>
      <c r="V867" s="61"/>
      <c r="W867" s="61"/>
      <c r="X867" s="61"/>
      <c r="Y867" s="61"/>
      <c r="Z867" s="61"/>
    </row>
    <row r="868" spans="1:26" ht="18" customHeight="1">
      <c r="A868" s="142"/>
      <c r="B868" s="61"/>
      <c r="C868" s="143"/>
      <c r="D868" s="61"/>
      <c r="E868" s="142"/>
      <c r="F868" s="142"/>
      <c r="G868" s="61"/>
      <c r="H868" s="143"/>
      <c r="I868" s="143"/>
      <c r="J868" s="61"/>
      <c r="K868" s="61"/>
      <c r="L868" s="61"/>
      <c r="M868" s="61"/>
      <c r="N868" s="61"/>
      <c r="O868" s="61"/>
      <c r="P868" s="61"/>
      <c r="Q868" s="61"/>
      <c r="R868" s="61"/>
      <c r="S868" s="61"/>
      <c r="T868" s="61"/>
      <c r="U868" s="61"/>
      <c r="V868" s="61"/>
      <c r="W868" s="61"/>
      <c r="X868" s="61"/>
      <c r="Y868" s="61"/>
      <c r="Z868" s="61"/>
    </row>
    <row r="869" spans="1:26" ht="18" customHeight="1">
      <c r="A869" s="142"/>
      <c r="B869" s="61"/>
      <c r="C869" s="143"/>
      <c r="D869" s="61"/>
      <c r="E869" s="142"/>
      <c r="F869" s="142"/>
      <c r="G869" s="61"/>
      <c r="H869" s="143"/>
      <c r="I869" s="143"/>
      <c r="J869" s="61"/>
      <c r="K869" s="61"/>
      <c r="L869" s="61"/>
      <c r="M869" s="61"/>
      <c r="N869" s="61"/>
      <c r="O869" s="61"/>
      <c r="P869" s="61"/>
      <c r="Q869" s="61"/>
      <c r="R869" s="61"/>
      <c r="S869" s="61"/>
      <c r="T869" s="61"/>
      <c r="U869" s="61"/>
      <c r="V869" s="61"/>
      <c r="W869" s="61"/>
      <c r="X869" s="61"/>
      <c r="Y869" s="61"/>
      <c r="Z869" s="61"/>
    </row>
    <row r="870" spans="1:26" ht="18" customHeight="1">
      <c r="A870" s="142"/>
      <c r="B870" s="61"/>
      <c r="C870" s="143"/>
      <c r="D870" s="61"/>
      <c r="E870" s="142"/>
      <c r="F870" s="142"/>
      <c r="G870" s="61"/>
      <c r="H870" s="143"/>
      <c r="I870" s="143"/>
      <c r="J870" s="61"/>
      <c r="K870" s="61"/>
      <c r="L870" s="61"/>
      <c r="M870" s="61"/>
      <c r="N870" s="61"/>
      <c r="O870" s="61"/>
      <c r="P870" s="61"/>
      <c r="Q870" s="61"/>
      <c r="R870" s="61"/>
      <c r="S870" s="61"/>
      <c r="T870" s="61"/>
      <c r="U870" s="61"/>
      <c r="V870" s="61"/>
      <c r="W870" s="61"/>
      <c r="X870" s="61"/>
      <c r="Y870" s="61"/>
      <c r="Z870" s="61"/>
    </row>
    <row r="871" spans="1:26" ht="18" customHeight="1">
      <c r="A871" s="142"/>
      <c r="B871" s="61"/>
      <c r="C871" s="143"/>
      <c r="D871" s="61"/>
      <c r="E871" s="142"/>
      <c r="F871" s="142"/>
      <c r="G871" s="61"/>
      <c r="H871" s="143"/>
      <c r="I871" s="143"/>
      <c r="J871" s="61"/>
      <c r="K871" s="61"/>
      <c r="L871" s="61"/>
      <c r="M871" s="61"/>
      <c r="N871" s="61"/>
      <c r="O871" s="61"/>
      <c r="P871" s="61"/>
      <c r="Q871" s="61"/>
      <c r="R871" s="61"/>
      <c r="S871" s="61"/>
      <c r="T871" s="61"/>
      <c r="U871" s="61"/>
      <c r="V871" s="61"/>
      <c r="W871" s="61"/>
      <c r="X871" s="61"/>
      <c r="Y871" s="61"/>
      <c r="Z871" s="61"/>
    </row>
    <row r="872" spans="1:26" ht="18" customHeight="1">
      <c r="A872" s="142"/>
      <c r="B872" s="61"/>
      <c r="C872" s="143"/>
      <c r="D872" s="61"/>
      <c r="E872" s="142"/>
      <c r="F872" s="142"/>
      <c r="G872" s="61"/>
      <c r="H872" s="143"/>
      <c r="I872" s="143"/>
      <c r="J872" s="61"/>
      <c r="K872" s="61"/>
      <c r="L872" s="61"/>
      <c r="M872" s="61"/>
      <c r="N872" s="61"/>
      <c r="O872" s="61"/>
      <c r="P872" s="61"/>
      <c r="Q872" s="61"/>
      <c r="R872" s="61"/>
      <c r="S872" s="61"/>
      <c r="T872" s="61"/>
      <c r="U872" s="61"/>
      <c r="V872" s="61"/>
      <c r="W872" s="61"/>
      <c r="X872" s="61"/>
      <c r="Y872" s="61"/>
      <c r="Z872" s="61"/>
    </row>
    <row r="873" spans="1:26" ht="18" customHeight="1">
      <c r="A873" s="142"/>
      <c r="B873" s="61"/>
      <c r="C873" s="143"/>
      <c r="D873" s="61"/>
      <c r="E873" s="142"/>
      <c r="F873" s="142"/>
      <c r="G873" s="61"/>
      <c r="H873" s="143"/>
      <c r="I873" s="143"/>
      <c r="J873" s="61"/>
      <c r="K873" s="61"/>
      <c r="L873" s="61"/>
      <c r="M873" s="61"/>
      <c r="N873" s="61"/>
      <c r="O873" s="61"/>
      <c r="P873" s="61"/>
      <c r="Q873" s="61"/>
      <c r="R873" s="61"/>
      <c r="S873" s="61"/>
      <c r="T873" s="61"/>
      <c r="U873" s="61"/>
      <c r="V873" s="61"/>
      <c r="W873" s="61"/>
      <c r="X873" s="61"/>
      <c r="Y873" s="61"/>
      <c r="Z873" s="61"/>
    </row>
    <row r="874" spans="1:26" ht="18" customHeight="1">
      <c r="A874" s="142"/>
      <c r="B874" s="61"/>
      <c r="C874" s="143"/>
      <c r="D874" s="61"/>
      <c r="E874" s="142"/>
      <c r="F874" s="142"/>
      <c r="G874" s="61"/>
      <c r="H874" s="143"/>
      <c r="I874" s="143"/>
      <c r="J874" s="61"/>
      <c r="K874" s="61"/>
      <c r="L874" s="61"/>
      <c r="M874" s="61"/>
      <c r="N874" s="61"/>
      <c r="O874" s="61"/>
      <c r="P874" s="61"/>
      <c r="Q874" s="61"/>
      <c r="R874" s="61"/>
      <c r="S874" s="61"/>
      <c r="T874" s="61"/>
      <c r="U874" s="61"/>
      <c r="V874" s="61"/>
      <c r="W874" s="61"/>
      <c r="X874" s="61"/>
      <c r="Y874" s="61"/>
      <c r="Z874" s="61"/>
    </row>
    <row r="875" spans="1:26" ht="18" customHeight="1">
      <c r="A875" s="142"/>
      <c r="B875" s="61"/>
      <c r="C875" s="143"/>
      <c r="D875" s="61"/>
      <c r="E875" s="142"/>
      <c r="F875" s="142"/>
      <c r="G875" s="61"/>
      <c r="H875" s="143"/>
      <c r="I875" s="143"/>
      <c r="J875" s="61"/>
      <c r="K875" s="61"/>
      <c r="L875" s="61"/>
      <c r="M875" s="61"/>
      <c r="N875" s="61"/>
      <c r="O875" s="61"/>
      <c r="P875" s="61"/>
      <c r="Q875" s="61"/>
      <c r="R875" s="61"/>
      <c r="S875" s="61"/>
      <c r="T875" s="61"/>
      <c r="U875" s="61"/>
      <c r="V875" s="61"/>
      <c r="W875" s="61"/>
      <c r="X875" s="61"/>
      <c r="Y875" s="61"/>
      <c r="Z875" s="61"/>
    </row>
    <row r="876" spans="1:26" ht="18" customHeight="1">
      <c r="A876" s="142"/>
      <c r="B876" s="61"/>
      <c r="C876" s="143"/>
      <c r="D876" s="61"/>
      <c r="E876" s="142"/>
      <c r="F876" s="142"/>
      <c r="G876" s="61"/>
      <c r="H876" s="143"/>
      <c r="I876" s="143"/>
      <c r="J876" s="61"/>
      <c r="K876" s="61"/>
      <c r="L876" s="61"/>
      <c r="M876" s="61"/>
      <c r="N876" s="61"/>
      <c r="O876" s="61"/>
      <c r="P876" s="61"/>
      <c r="Q876" s="61"/>
      <c r="R876" s="61"/>
      <c r="S876" s="61"/>
      <c r="T876" s="61"/>
      <c r="U876" s="61"/>
      <c r="V876" s="61"/>
      <c r="W876" s="61"/>
      <c r="X876" s="61"/>
      <c r="Y876" s="61"/>
      <c r="Z876" s="61"/>
    </row>
    <row r="877" spans="1:26" ht="18" customHeight="1">
      <c r="A877" s="142"/>
      <c r="B877" s="61"/>
      <c r="C877" s="143"/>
      <c r="D877" s="61"/>
      <c r="E877" s="142"/>
      <c r="F877" s="142"/>
      <c r="G877" s="61"/>
      <c r="H877" s="143"/>
      <c r="I877" s="143"/>
      <c r="J877" s="61"/>
      <c r="K877" s="61"/>
      <c r="L877" s="61"/>
      <c r="M877" s="61"/>
      <c r="N877" s="61"/>
      <c r="O877" s="61"/>
      <c r="P877" s="61"/>
      <c r="Q877" s="61"/>
      <c r="R877" s="61"/>
      <c r="S877" s="61"/>
      <c r="T877" s="61"/>
      <c r="U877" s="61"/>
      <c r="V877" s="61"/>
      <c r="W877" s="61"/>
      <c r="X877" s="61"/>
      <c r="Y877" s="61"/>
      <c r="Z877" s="61"/>
    </row>
    <row r="878" spans="1:26" ht="18" customHeight="1">
      <c r="A878" s="142"/>
      <c r="B878" s="61"/>
      <c r="C878" s="143"/>
      <c r="D878" s="61"/>
      <c r="E878" s="142"/>
      <c r="F878" s="142"/>
      <c r="G878" s="61"/>
      <c r="H878" s="143"/>
      <c r="I878" s="143"/>
      <c r="J878" s="61"/>
      <c r="K878" s="61"/>
      <c r="L878" s="61"/>
      <c r="M878" s="61"/>
      <c r="N878" s="61"/>
      <c r="O878" s="61"/>
      <c r="P878" s="61"/>
      <c r="Q878" s="61"/>
      <c r="R878" s="61"/>
      <c r="S878" s="61"/>
      <c r="T878" s="61"/>
      <c r="U878" s="61"/>
      <c r="V878" s="61"/>
      <c r="W878" s="61"/>
      <c r="X878" s="61"/>
      <c r="Y878" s="61"/>
      <c r="Z878" s="61"/>
    </row>
    <row r="879" spans="1:26" ht="18" customHeight="1">
      <c r="A879" s="142"/>
      <c r="B879" s="61"/>
      <c r="C879" s="143"/>
      <c r="D879" s="61"/>
      <c r="E879" s="142"/>
      <c r="F879" s="142"/>
      <c r="G879" s="61"/>
      <c r="H879" s="143"/>
      <c r="I879" s="143"/>
      <c r="J879" s="61"/>
      <c r="K879" s="61"/>
      <c r="L879" s="61"/>
      <c r="M879" s="61"/>
      <c r="N879" s="61"/>
      <c r="O879" s="61"/>
      <c r="P879" s="61"/>
      <c r="Q879" s="61"/>
      <c r="R879" s="61"/>
      <c r="S879" s="61"/>
      <c r="T879" s="61"/>
      <c r="U879" s="61"/>
      <c r="V879" s="61"/>
      <c r="W879" s="61"/>
      <c r="X879" s="61"/>
      <c r="Y879" s="61"/>
      <c r="Z879" s="61"/>
    </row>
    <row r="880" spans="1:26" ht="18" customHeight="1">
      <c r="A880" s="142"/>
      <c r="B880" s="61"/>
      <c r="C880" s="143"/>
      <c r="D880" s="61"/>
      <c r="E880" s="142"/>
      <c r="F880" s="142"/>
      <c r="G880" s="61"/>
      <c r="H880" s="143"/>
      <c r="I880" s="143"/>
      <c r="J880" s="61"/>
      <c r="K880" s="61"/>
      <c r="L880" s="61"/>
      <c r="M880" s="61"/>
      <c r="N880" s="61"/>
      <c r="O880" s="61"/>
      <c r="P880" s="61"/>
      <c r="Q880" s="61"/>
      <c r="R880" s="61"/>
      <c r="S880" s="61"/>
      <c r="T880" s="61"/>
      <c r="U880" s="61"/>
      <c r="V880" s="61"/>
      <c r="W880" s="61"/>
      <c r="X880" s="61"/>
      <c r="Y880" s="61"/>
      <c r="Z880" s="61"/>
    </row>
    <row r="881" spans="1:26" ht="18" customHeight="1">
      <c r="A881" s="142"/>
      <c r="B881" s="61"/>
      <c r="C881" s="143"/>
      <c r="D881" s="61"/>
      <c r="E881" s="142"/>
      <c r="F881" s="142"/>
      <c r="G881" s="61"/>
      <c r="H881" s="143"/>
      <c r="I881" s="143"/>
      <c r="J881" s="61"/>
      <c r="K881" s="61"/>
      <c r="L881" s="61"/>
      <c r="M881" s="61"/>
      <c r="N881" s="61"/>
      <c r="O881" s="61"/>
      <c r="P881" s="61"/>
      <c r="Q881" s="61"/>
      <c r="R881" s="61"/>
      <c r="S881" s="61"/>
      <c r="T881" s="61"/>
      <c r="U881" s="61"/>
      <c r="V881" s="61"/>
      <c r="W881" s="61"/>
      <c r="X881" s="61"/>
      <c r="Y881" s="61"/>
      <c r="Z881" s="61"/>
    </row>
    <row r="882" spans="1:26" ht="18" customHeight="1">
      <c r="A882" s="142"/>
      <c r="B882" s="61"/>
      <c r="C882" s="143"/>
      <c r="D882" s="61"/>
      <c r="E882" s="142"/>
      <c r="F882" s="142"/>
      <c r="G882" s="61"/>
      <c r="H882" s="143"/>
      <c r="I882" s="143"/>
      <c r="J882" s="61"/>
      <c r="K882" s="61"/>
      <c r="L882" s="61"/>
      <c r="M882" s="61"/>
      <c r="N882" s="61"/>
      <c r="O882" s="61"/>
      <c r="P882" s="61"/>
      <c r="Q882" s="61"/>
      <c r="R882" s="61"/>
      <c r="S882" s="61"/>
      <c r="T882" s="61"/>
      <c r="U882" s="61"/>
      <c r="V882" s="61"/>
      <c r="W882" s="61"/>
      <c r="X882" s="61"/>
      <c r="Y882" s="61"/>
      <c r="Z882" s="61"/>
    </row>
    <row r="883" spans="1:26" ht="18" customHeight="1">
      <c r="A883" s="142"/>
      <c r="B883" s="61"/>
      <c r="C883" s="143"/>
      <c r="D883" s="61"/>
      <c r="E883" s="142"/>
      <c r="F883" s="142"/>
      <c r="G883" s="61"/>
      <c r="H883" s="143"/>
      <c r="I883" s="143"/>
      <c r="J883" s="61"/>
      <c r="K883" s="61"/>
      <c r="L883" s="61"/>
      <c r="M883" s="61"/>
      <c r="N883" s="61"/>
      <c r="O883" s="61"/>
      <c r="P883" s="61"/>
      <c r="Q883" s="61"/>
      <c r="R883" s="61"/>
      <c r="S883" s="61"/>
      <c r="T883" s="61"/>
      <c r="U883" s="61"/>
      <c r="V883" s="61"/>
      <c r="W883" s="61"/>
      <c r="X883" s="61"/>
      <c r="Y883" s="61"/>
      <c r="Z883" s="61"/>
    </row>
    <row r="884" spans="1:26" ht="18" customHeight="1">
      <c r="A884" s="142"/>
      <c r="B884" s="61"/>
      <c r="C884" s="143"/>
      <c r="D884" s="61"/>
      <c r="E884" s="142"/>
      <c r="F884" s="142"/>
      <c r="G884" s="61"/>
      <c r="H884" s="143"/>
      <c r="I884" s="143"/>
      <c r="J884" s="61"/>
      <c r="K884" s="61"/>
      <c r="L884" s="61"/>
      <c r="M884" s="61"/>
      <c r="N884" s="61"/>
      <c r="O884" s="61"/>
      <c r="P884" s="61"/>
      <c r="Q884" s="61"/>
      <c r="R884" s="61"/>
      <c r="S884" s="61"/>
      <c r="T884" s="61"/>
      <c r="U884" s="61"/>
      <c r="V884" s="61"/>
      <c r="W884" s="61"/>
      <c r="X884" s="61"/>
      <c r="Y884" s="61"/>
      <c r="Z884" s="61"/>
    </row>
    <row r="885" spans="1:26" ht="18" customHeight="1">
      <c r="A885" s="142"/>
      <c r="B885" s="61"/>
      <c r="C885" s="143"/>
      <c r="D885" s="61"/>
      <c r="E885" s="142"/>
      <c r="F885" s="142"/>
      <c r="G885" s="61"/>
      <c r="H885" s="143"/>
      <c r="I885" s="143"/>
      <c r="J885" s="61"/>
      <c r="K885" s="61"/>
      <c r="L885" s="61"/>
      <c r="M885" s="61"/>
      <c r="N885" s="61"/>
      <c r="O885" s="61"/>
      <c r="P885" s="61"/>
      <c r="Q885" s="61"/>
      <c r="R885" s="61"/>
      <c r="S885" s="61"/>
      <c r="T885" s="61"/>
      <c r="U885" s="61"/>
      <c r="V885" s="61"/>
      <c r="W885" s="61"/>
      <c r="X885" s="61"/>
      <c r="Y885" s="61"/>
      <c r="Z885" s="61"/>
    </row>
    <row r="886" spans="1:26" ht="18" customHeight="1">
      <c r="A886" s="142"/>
      <c r="B886" s="61"/>
      <c r="C886" s="143"/>
      <c r="D886" s="61"/>
      <c r="E886" s="142"/>
      <c r="F886" s="142"/>
      <c r="G886" s="61"/>
      <c r="H886" s="143"/>
      <c r="I886" s="143"/>
      <c r="J886" s="61"/>
      <c r="K886" s="61"/>
      <c r="L886" s="61"/>
      <c r="M886" s="61"/>
      <c r="N886" s="61"/>
      <c r="O886" s="61"/>
      <c r="P886" s="61"/>
      <c r="Q886" s="61"/>
      <c r="R886" s="61"/>
      <c r="S886" s="61"/>
      <c r="T886" s="61"/>
      <c r="U886" s="61"/>
      <c r="V886" s="61"/>
      <c r="W886" s="61"/>
      <c r="X886" s="61"/>
      <c r="Y886" s="61"/>
      <c r="Z886" s="61"/>
    </row>
    <row r="887" spans="1:26" ht="18" customHeight="1">
      <c r="A887" s="142"/>
      <c r="B887" s="61"/>
      <c r="C887" s="143"/>
      <c r="D887" s="61"/>
      <c r="E887" s="142"/>
      <c r="F887" s="142"/>
      <c r="G887" s="61"/>
      <c r="H887" s="143"/>
      <c r="I887" s="143"/>
      <c r="J887" s="61"/>
      <c r="K887" s="61"/>
      <c r="L887" s="61"/>
      <c r="M887" s="61"/>
      <c r="N887" s="61"/>
      <c r="O887" s="61"/>
      <c r="P887" s="61"/>
      <c r="Q887" s="61"/>
      <c r="R887" s="61"/>
      <c r="S887" s="61"/>
      <c r="T887" s="61"/>
      <c r="U887" s="61"/>
      <c r="V887" s="61"/>
      <c r="W887" s="61"/>
      <c r="X887" s="61"/>
      <c r="Y887" s="61"/>
      <c r="Z887" s="61"/>
    </row>
    <row r="888" spans="1:26" ht="18" customHeight="1">
      <c r="A888" s="142"/>
      <c r="B888" s="61"/>
      <c r="C888" s="143"/>
      <c r="D888" s="61"/>
      <c r="E888" s="142"/>
      <c r="F888" s="142"/>
      <c r="G888" s="61"/>
      <c r="H888" s="143"/>
      <c r="I888" s="143"/>
      <c r="J888" s="61"/>
      <c r="K888" s="61"/>
      <c r="L888" s="61"/>
      <c r="M888" s="61"/>
      <c r="N888" s="61"/>
      <c r="O888" s="61"/>
      <c r="P888" s="61"/>
      <c r="Q888" s="61"/>
      <c r="R888" s="61"/>
      <c r="S888" s="61"/>
      <c r="T888" s="61"/>
      <c r="U888" s="61"/>
      <c r="V888" s="61"/>
      <c r="W888" s="61"/>
      <c r="X888" s="61"/>
      <c r="Y888" s="61"/>
      <c r="Z888" s="61"/>
    </row>
    <row r="889" spans="1:26" ht="18" customHeight="1">
      <c r="A889" s="142"/>
      <c r="B889" s="61"/>
      <c r="C889" s="143"/>
      <c r="D889" s="61"/>
      <c r="E889" s="142"/>
      <c r="F889" s="142"/>
      <c r="G889" s="61"/>
      <c r="H889" s="143"/>
      <c r="I889" s="143"/>
      <c r="J889" s="61"/>
      <c r="K889" s="61"/>
      <c r="L889" s="61"/>
      <c r="M889" s="61"/>
      <c r="N889" s="61"/>
      <c r="O889" s="61"/>
      <c r="P889" s="61"/>
      <c r="Q889" s="61"/>
      <c r="R889" s="61"/>
      <c r="S889" s="61"/>
      <c r="T889" s="61"/>
      <c r="U889" s="61"/>
      <c r="V889" s="61"/>
      <c r="W889" s="61"/>
      <c r="X889" s="61"/>
      <c r="Y889" s="61"/>
      <c r="Z889" s="61"/>
    </row>
    <row r="890" spans="1:26" ht="18" customHeight="1">
      <c r="A890" s="142"/>
      <c r="B890" s="61"/>
      <c r="C890" s="143"/>
      <c r="D890" s="61"/>
      <c r="E890" s="142"/>
      <c r="F890" s="142"/>
      <c r="G890" s="61"/>
      <c r="H890" s="143"/>
      <c r="I890" s="143"/>
      <c r="J890" s="61"/>
      <c r="K890" s="61"/>
      <c r="L890" s="61"/>
      <c r="M890" s="61"/>
      <c r="N890" s="61"/>
      <c r="O890" s="61"/>
      <c r="P890" s="61"/>
      <c r="Q890" s="61"/>
      <c r="R890" s="61"/>
      <c r="S890" s="61"/>
      <c r="T890" s="61"/>
      <c r="U890" s="61"/>
      <c r="V890" s="61"/>
      <c r="W890" s="61"/>
      <c r="X890" s="61"/>
      <c r="Y890" s="61"/>
      <c r="Z890" s="61"/>
    </row>
    <row r="891" spans="1:26" ht="18" customHeight="1">
      <c r="A891" s="142"/>
      <c r="B891" s="61"/>
      <c r="C891" s="143"/>
      <c r="D891" s="61"/>
      <c r="E891" s="142"/>
      <c r="F891" s="142"/>
      <c r="G891" s="61"/>
      <c r="H891" s="143"/>
      <c r="I891" s="143"/>
      <c r="J891" s="61"/>
      <c r="K891" s="61"/>
      <c r="L891" s="61"/>
      <c r="M891" s="61"/>
      <c r="N891" s="61"/>
      <c r="O891" s="61"/>
      <c r="P891" s="61"/>
      <c r="Q891" s="61"/>
      <c r="R891" s="61"/>
      <c r="S891" s="61"/>
      <c r="T891" s="61"/>
      <c r="U891" s="61"/>
      <c r="V891" s="61"/>
      <c r="W891" s="61"/>
      <c r="X891" s="61"/>
      <c r="Y891" s="61"/>
      <c r="Z891" s="61"/>
    </row>
    <row r="892" spans="1:26" ht="18" customHeight="1">
      <c r="A892" s="142"/>
      <c r="B892" s="61"/>
      <c r="C892" s="143"/>
      <c r="D892" s="61"/>
      <c r="E892" s="142"/>
      <c r="F892" s="142"/>
      <c r="G892" s="61"/>
      <c r="H892" s="143"/>
      <c r="I892" s="143"/>
      <c r="J892" s="61"/>
      <c r="K892" s="61"/>
      <c r="L892" s="61"/>
      <c r="M892" s="61"/>
      <c r="N892" s="61"/>
      <c r="O892" s="61"/>
      <c r="P892" s="61"/>
      <c r="Q892" s="61"/>
      <c r="R892" s="61"/>
      <c r="S892" s="61"/>
      <c r="T892" s="61"/>
      <c r="U892" s="61"/>
      <c r="V892" s="61"/>
      <c r="W892" s="61"/>
      <c r="X892" s="61"/>
      <c r="Y892" s="61"/>
      <c r="Z892" s="61"/>
    </row>
    <row r="893" spans="1:26" ht="18" customHeight="1">
      <c r="A893" s="142"/>
      <c r="B893" s="61"/>
      <c r="C893" s="143"/>
      <c r="D893" s="61"/>
      <c r="E893" s="142"/>
      <c r="F893" s="142"/>
      <c r="G893" s="61"/>
      <c r="H893" s="143"/>
      <c r="I893" s="143"/>
      <c r="J893" s="61"/>
      <c r="K893" s="61"/>
      <c r="L893" s="61"/>
      <c r="M893" s="61"/>
      <c r="N893" s="61"/>
      <c r="O893" s="61"/>
      <c r="P893" s="61"/>
      <c r="Q893" s="61"/>
      <c r="R893" s="61"/>
      <c r="S893" s="61"/>
      <c r="T893" s="61"/>
      <c r="U893" s="61"/>
      <c r="V893" s="61"/>
      <c r="W893" s="61"/>
      <c r="X893" s="61"/>
      <c r="Y893" s="61"/>
      <c r="Z893" s="61"/>
    </row>
    <row r="894" spans="1:26" ht="18" customHeight="1">
      <c r="A894" s="142"/>
      <c r="B894" s="61"/>
      <c r="C894" s="143"/>
      <c r="D894" s="61"/>
      <c r="E894" s="142"/>
      <c r="F894" s="142"/>
      <c r="G894" s="61"/>
      <c r="H894" s="143"/>
      <c r="I894" s="143"/>
      <c r="J894" s="61"/>
      <c r="K894" s="61"/>
      <c r="L894" s="61"/>
      <c r="M894" s="61"/>
      <c r="N894" s="61"/>
      <c r="O894" s="61"/>
      <c r="P894" s="61"/>
      <c r="Q894" s="61"/>
      <c r="R894" s="61"/>
      <c r="S894" s="61"/>
      <c r="T894" s="61"/>
      <c r="U894" s="61"/>
      <c r="V894" s="61"/>
      <c r="W894" s="61"/>
      <c r="X894" s="61"/>
      <c r="Y894" s="61"/>
      <c r="Z894" s="61"/>
    </row>
    <row r="895" spans="1:26" ht="18" customHeight="1">
      <c r="A895" s="142"/>
      <c r="B895" s="61"/>
      <c r="C895" s="143"/>
      <c r="D895" s="61"/>
      <c r="E895" s="142"/>
      <c r="F895" s="142"/>
      <c r="G895" s="61"/>
      <c r="H895" s="143"/>
      <c r="I895" s="143"/>
      <c r="J895" s="61"/>
      <c r="K895" s="61"/>
      <c r="L895" s="61"/>
      <c r="M895" s="61"/>
      <c r="N895" s="61"/>
      <c r="O895" s="61"/>
      <c r="P895" s="61"/>
      <c r="Q895" s="61"/>
      <c r="R895" s="61"/>
      <c r="S895" s="61"/>
      <c r="T895" s="61"/>
      <c r="U895" s="61"/>
      <c r="V895" s="61"/>
      <c r="W895" s="61"/>
      <c r="X895" s="61"/>
      <c r="Y895" s="61"/>
      <c r="Z895" s="61"/>
    </row>
    <row r="896" spans="1:26" ht="18" customHeight="1">
      <c r="A896" s="142"/>
      <c r="B896" s="61"/>
      <c r="C896" s="143"/>
      <c r="D896" s="61"/>
      <c r="E896" s="142"/>
      <c r="F896" s="142"/>
      <c r="G896" s="61"/>
      <c r="H896" s="143"/>
      <c r="I896" s="143"/>
      <c r="J896" s="61"/>
      <c r="K896" s="61"/>
      <c r="L896" s="61"/>
      <c r="M896" s="61"/>
      <c r="N896" s="61"/>
      <c r="O896" s="61"/>
      <c r="P896" s="61"/>
      <c r="Q896" s="61"/>
      <c r="R896" s="61"/>
      <c r="S896" s="61"/>
      <c r="T896" s="61"/>
      <c r="U896" s="61"/>
      <c r="V896" s="61"/>
      <c r="W896" s="61"/>
      <c r="X896" s="61"/>
      <c r="Y896" s="61"/>
      <c r="Z896" s="61"/>
    </row>
    <row r="897" spans="1:26" ht="18" customHeight="1">
      <c r="A897" s="142"/>
      <c r="B897" s="61"/>
      <c r="C897" s="143"/>
      <c r="D897" s="61"/>
      <c r="E897" s="142"/>
      <c r="F897" s="142"/>
      <c r="G897" s="61"/>
      <c r="H897" s="143"/>
      <c r="I897" s="143"/>
      <c r="J897" s="61"/>
      <c r="K897" s="61"/>
      <c r="L897" s="61"/>
      <c r="M897" s="61"/>
      <c r="N897" s="61"/>
      <c r="O897" s="61"/>
      <c r="P897" s="61"/>
      <c r="Q897" s="61"/>
      <c r="R897" s="61"/>
      <c r="S897" s="61"/>
      <c r="T897" s="61"/>
      <c r="U897" s="61"/>
      <c r="V897" s="61"/>
      <c r="W897" s="61"/>
      <c r="X897" s="61"/>
      <c r="Y897" s="61"/>
      <c r="Z897" s="61"/>
    </row>
    <row r="898" spans="1:26" ht="18" customHeight="1">
      <c r="A898" s="142"/>
      <c r="B898" s="61"/>
      <c r="C898" s="143"/>
      <c r="D898" s="61"/>
      <c r="E898" s="142"/>
      <c r="F898" s="142"/>
      <c r="G898" s="61"/>
      <c r="H898" s="143"/>
      <c r="I898" s="143"/>
      <c r="J898" s="61"/>
      <c r="K898" s="61"/>
      <c r="L898" s="61"/>
      <c r="M898" s="61"/>
      <c r="N898" s="61"/>
      <c r="O898" s="61"/>
      <c r="P898" s="61"/>
      <c r="Q898" s="61"/>
      <c r="R898" s="61"/>
      <c r="S898" s="61"/>
      <c r="T898" s="61"/>
      <c r="U898" s="61"/>
      <c r="V898" s="61"/>
      <c r="W898" s="61"/>
      <c r="X898" s="61"/>
      <c r="Y898" s="61"/>
      <c r="Z898" s="61"/>
    </row>
    <row r="899" spans="1:26" ht="18" customHeight="1">
      <c r="A899" s="142"/>
      <c r="B899" s="61"/>
      <c r="C899" s="143"/>
      <c r="D899" s="61"/>
      <c r="E899" s="142"/>
      <c r="F899" s="142"/>
      <c r="G899" s="61"/>
      <c r="H899" s="143"/>
      <c r="I899" s="143"/>
      <c r="J899" s="61"/>
      <c r="K899" s="61"/>
      <c r="L899" s="61"/>
      <c r="M899" s="61"/>
      <c r="N899" s="61"/>
      <c r="O899" s="61"/>
      <c r="P899" s="61"/>
      <c r="Q899" s="61"/>
      <c r="R899" s="61"/>
      <c r="S899" s="61"/>
      <c r="T899" s="61"/>
      <c r="U899" s="61"/>
      <c r="V899" s="61"/>
      <c r="W899" s="61"/>
      <c r="X899" s="61"/>
      <c r="Y899" s="61"/>
      <c r="Z899" s="61"/>
    </row>
    <row r="900" spans="1:26" ht="18" customHeight="1">
      <c r="A900" s="142"/>
      <c r="B900" s="61"/>
      <c r="C900" s="143"/>
      <c r="D900" s="61"/>
      <c r="E900" s="142"/>
      <c r="F900" s="142"/>
      <c r="G900" s="61"/>
      <c r="H900" s="143"/>
      <c r="I900" s="143"/>
      <c r="J900" s="61"/>
      <c r="K900" s="61"/>
      <c r="L900" s="61"/>
      <c r="M900" s="61"/>
      <c r="N900" s="61"/>
      <c r="O900" s="61"/>
      <c r="P900" s="61"/>
      <c r="Q900" s="61"/>
      <c r="R900" s="61"/>
      <c r="S900" s="61"/>
      <c r="T900" s="61"/>
      <c r="U900" s="61"/>
      <c r="V900" s="61"/>
      <c r="W900" s="61"/>
      <c r="X900" s="61"/>
      <c r="Y900" s="61"/>
      <c r="Z900" s="61"/>
    </row>
    <row r="901" spans="1:26" ht="18" customHeight="1">
      <c r="A901" s="142"/>
      <c r="B901" s="61"/>
      <c r="C901" s="143"/>
      <c r="D901" s="61"/>
      <c r="E901" s="142"/>
      <c r="F901" s="142"/>
      <c r="G901" s="61"/>
      <c r="H901" s="143"/>
      <c r="I901" s="143"/>
      <c r="J901" s="61"/>
      <c r="K901" s="61"/>
      <c r="L901" s="61"/>
      <c r="M901" s="61"/>
      <c r="N901" s="61"/>
      <c r="O901" s="61"/>
      <c r="P901" s="61"/>
      <c r="Q901" s="61"/>
      <c r="R901" s="61"/>
      <c r="S901" s="61"/>
      <c r="T901" s="61"/>
      <c r="U901" s="61"/>
      <c r="V901" s="61"/>
      <c r="W901" s="61"/>
      <c r="X901" s="61"/>
      <c r="Y901" s="61"/>
      <c r="Z901" s="61"/>
    </row>
    <row r="902" spans="1:26" ht="18" customHeight="1">
      <c r="A902" s="142"/>
      <c r="B902" s="61"/>
      <c r="C902" s="143"/>
      <c r="D902" s="61"/>
      <c r="E902" s="142"/>
      <c r="F902" s="142"/>
      <c r="G902" s="61"/>
      <c r="H902" s="143"/>
      <c r="I902" s="143"/>
      <c r="J902" s="61"/>
      <c r="K902" s="61"/>
      <c r="L902" s="61"/>
      <c r="M902" s="61"/>
      <c r="N902" s="61"/>
      <c r="O902" s="61"/>
      <c r="P902" s="61"/>
      <c r="Q902" s="61"/>
      <c r="R902" s="61"/>
      <c r="S902" s="61"/>
      <c r="T902" s="61"/>
      <c r="U902" s="61"/>
      <c r="V902" s="61"/>
      <c r="W902" s="61"/>
      <c r="X902" s="61"/>
      <c r="Y902" s="61"/>
      <c r="Z902" s="61"/>
    </row>
    <row r="903" spans="1:26" ht="18" customHeight="1">
      <c r="A903" s="142"/>
      <c r="B903" s="61"/>
      <c r="C903" s="143"/>
      <c r="D903" s="61"/>
      <c r="E903" s="142"/>
      <c r="F903" s="142"/>
      <c r="G903" s="61"/>
      <c r="H903" s="143"/>
      <c r="I903" s="143"/>
      <c r="J903" s="61"/>
      <c r="K903" s="61"/>
      <c r="L903" s="61"/>
      <c r="M903" s="61"/>
      <c r="N903" s="61"/>
      <c r="O903" s="61"/>
      <c r="P903" s="61"/>
      <c r="Q903" s="61"/>
      <c r="R903" s="61"/>
      <c r="S903" s="61"/>
      <c r="T903" s="61"/>
      <c r="U903" s="61"/>
      <c r="V903" s="61"/>
      <c r="W903" s="61"/>
      <c r="X903" s="61"/>
      <c r="Y903" s="61"/>
      <c r="Z903" s="61"/>
    </row>
    <row r="904" spans="1:26" ht="18" customHeight="1">
      <c r="A904" s="142"/>
      <c r="B904" s="61"/>
      <c r="C904" s="143"/>
      <c r="D904" s="61"/>
      <c r="E904" s="142"/>
      <c r="F904" s="142"/>
      <c r="G904" s="61"/>
      <c r="H904" s="143"/>
      <c r="I904" s="143"/>
      <c r="J904" s="61"/>
      <c r="K904" s="61"/>
      <c r="L904" s="61"/>
      <c r="M904" s="61"/>
      <c r="N904" s="61"/>
      <c r="O904" s="61"/>
      <c r="P904" s="61"/>
      <c r="Q904" s="61"/>
      <c r="R904" s="61"/>
      <c r="S904" s="61"/>
      <c r="T904" s="61"/>
      <c r="U904" s="61"/>
      <c r="V904" s="61"/>
      <c r="W904" s="61"/>
      <c r="X904" s="61"/>
      <c r="Y904" s="61"/>
      <c r="Z904" s="61"/>
    </row>
    <row r="905" spans="1:26" ht="18" customHeight="1">
      <c r="A905" s="142"/>
      <c r="B905" s="61"/>
      <c r="C905" s="143"/>
      <c r="D905" s="61"/>
      <c r="E905" s="142"/>
      <c r="F905" s="142"/>
      <c r="G905" s="61"/>
      <c r="H905" s="143"/>
      <c r="I905" s="143"/>
      <c r="J905" s="61"/>
      <c r="K905" s="61"/>
      <c r="L905" s="61"/>
      <c r="M905" s="61"/>
      <c r="N905" s="61"/>
      <c r="O905" s="61"/>
      <c r="P905" s="61"/>
      <c r="Q905" s="61"/>
      <c r="R905" s="61"/>
      <c r="S905" s="61"/>
      <c r="T905" s="61"/>
      <c r="U905" s="61"/>
      <c r="V905" s="61"/>
      <c r="W905" s="61"/>
      <c r="X905" s="61"/>
      <c r="Y905" s="61"/>
      <c r="Z905" s="61"/>
    </row>
    <row r="906" spans="1:26" ht="18" customHeight="1">
      <c r="A906" s="142"/>
      <c r="B906" s="61"/>
      <c r="C906" s="143"/>
      <c r="D906" s="61"/>
      <c r="E906" s="142"/>
      <c r="F906" s="142"/>
      <c r="G906" s="61"/>
      <c r="H906" s="143"/>
      <c r="I906" s="143"/>
      <c r="J906" s="61"/>
      <c r="K906" s="61"/>
      <c r="L906" s="61"/>
      <c r="M906" s="61"/>
      <c r="N906" s="61"/>
      <c r="O906" s="61"/>
      <c r="P906" s="61"/>
      <c r="Q906" s="61"/>
      <c r="R906" s="61"/>
      <c r="S906" s="61"/>
      <c r="T906" s="61"/>
      <c r="U906" s="61"/>
      <c r="V906" s="61"/>
      <c r="W906" s="61"/>
      <c r="X906" s="61"/>
      <c r="Y906" s="61"/>
      <c r="Z906" s="61"/>
    </row>
    <row r="907" spans="1:26" ht="18" customHeight="1">
      <c r="A907" s="142"/>
      <c r="B907" s="61"/>
      <c r="C907" s="143"/>
      <c r="D907" s="61"/>
      <c r="E907" s="142"/>
      <c r="F907" s="142"/>
      <c r="G907" s="61"/>
      <c r="H907" s="143"/>
      <c r="I907" s="143"/>
      <c r="J907" s="61"/>
      <c r="K907" s="61"/>
      <c r="L907" s="61"/>
      <c r="M907" s="61"/>
      <c r="N907" s="61"/>
      <c r="O907" s="61"/>
      <c r="P907" s="61"/>
      <c r="Q907" s="61"/>
      <c r="R907" s="61"/>
      <c r="S907" s="61"/>
      <c r="T907" s="61"/>
      <c r="U907" s="61"/>
      <c r="V907" s="61"/>
      <c r="W907" s="61"/>
      <c r="X907" s="61"/>
      <c r="Y907" s="61"/>
      <c r="Z907" s="61"/>
    </row>
    <row r="908" spans="1:26" ht="18" customHeight="1">
      <c r="A908" s="142"/>
      <c r="B908" s="61"/>
      <c r="C908" s="143"/>
      <c r="D908" s="61"/>
      <c r="E908" s="142"/>
      <c r="F908" s="142"/>
      <c r="G908" s="61"/>
      <c r="H908" s="143"/>
      <c r="I908" s="143"/>
      <c r="J908" s="61"/>
      <c r="K908" s="61"/>
      <c r="L908" s="61"/>
      <c r="M908" s="61"/>
      <c r="N908" s="61"/>
      <c r="O908" s="61"/>
      <c r="P908" s="61"/>
      <c r="Q908" s="61"/>
      <c r="R908" s="61"/>
      <c r="S908" s="61"/>
      <c r="T908" s="61"/>
      <c r="U908" s="61"/>
      <c r="V908" s="61"/>
      <c r="W908" s="61"/>
      <c r="X908" s="61"/>
      <c r="Y908" s="61"/>
      <c r="Z908" s="61"/>
    </row>
    <row r="909" spans="1:26" ht="18" customHeight="1">
      <c r="A909" s="142"/>
      <c r="B909" s="61"/>
      <c r="C909" s="143"/>
      <c r="D909" s="61"/>
      <c r="E909" s="142"/>
      <c r="F909" s="142"/>
      <c r="G909" s="61"/>
      <c r="H909" s="143"/>
      <c r="I909" s="143"/>
      <c r="J909" s="61"/>
      <c r="K909" s="61"/>
      <c r="L909" s="61"/>
      <c r="M909" s="61"/>
      <c r="N909" s="61"/>
      <c r="O909" s="61"/>
      <c r="P909" s="61"/>
      <c r="Q909" s="61"/>
      <c r="R909" s="61"/>
      <c r="S909" s="61"/>
      <c r="T909" s="61"/>
      <c r="U909" s="61"/>
      <c r="V909" s="61"/>
      <c r="W909" s="61"/>
      <c r="X909" s="61"/>
      <c r="Y909" s="61"/>
      <c r="Z909" s="61"/>
    </row>
    <row r="910" spans="1:26" ht="18" customHeight="1">
      <c r="A910" s="142"/>
      <c r="B910" s="61"/>
      <c r="C910" s="143"/>
      <c r="D910" s="61"/>
      <c r="E910" s="142"/>
      <c r="F910" s="142"/>
      <c r="G910" s="61"/>
      <c r="H910" s="143"/>
      <c r="I910" s="143"/>
      <c r="J910" s="61"/>
      <c r="K910" s="61"/>
      <c r="L910" s="61"/>
      <c r="M910" s="61"/>
      <c r="N910" s="61"/>
      <c r="O910" s="61"/>
      <c r="P910" s="61"/>
      <c r="Q910" s="61"/>
      <c r="R910" s="61"/>
      <c r="S910" s="61"/>
      <c r="T910" s="61"/>
      <c r="U910" s="61"/>
      <c r="V910" s="61"/>
      <c r="W910" s="61"/>
      <c r="X910" s="61"/>
      <c r="Y910" s="61"/>
      <c r="Z910" s="61"/>
    </row>
    <row r="911" spans="1:26" ht="18" customHeight="1">
      <c r="A911" s="142"/>
      <c r="B911" s="61"/>
      <c r="C911" s="143"/>
      <c r="D911" s="61"/>
      <c r="E911" s="142"/>
      <c r="F911" s="142"/>
      <c r="G911" s="61"/>
      <c r="H911" s="143"/>
      <c r="I911" s="143"/>
      <c r="J911" s="61"/>
      <c r="K911" s="61"/>
      <c r="L911" s="61"/>
      <c r="M911" s="61"/>
      <c r="N911" s="61"/>
      <c r="O911" s="61"/>
      <c r="P911" s="61"/>
      <c r="Q911" s="61"/>
      <c r="R911" s="61"/>
      <c r="S911" s="61"/>
      <c r="T911" s="61"/>
      <c r="U911" s="61"/>
      <c r="V911" s="61"/>
      <c r="W911" s="61"/>
      <c r="X911" s="61"/>
      <c r="Y911" s="61"/>
      <c r="Z911" s="61"/>
    </row>
    <row r="912" spans="1:26" ht="18" customHeight="1">
      <c r="A912" s="142"/>
      <c r="B912" s="61"/>
      <c r="C912" s="143"/>
      <c r="D912" s="61"/>
      <c r="E912" s="142"/>
      <c r="F912" s="142"/>
      <c r="G912" s="61"/>
      <c r="H912" s="143"/>
      <c r="I912" s="143"/>
      <c r="J912" s="61"/>
      <c r="K912" s="61"/>
      <c r="L912" s="61"/>
      <c r="M912" s="61"/>
      <c r="N912" s="61"/>
      <c r="O912" s="61"/>
      <c r="P912" s="61"/>
      <c r="Q912" s="61"/>
      <c r="R912" s="61"/>
      <c r="S912" s="61"/>
      <c r="T912" s="61"/>
      <c r="U912" s="61"/>
      <c r="V912" s="61"/>
      <c r="W912" s="61"/>
      <c r="X912" s="61"/>
      <c r="Y912" s="61"/>
      <c r="Z912" s="61"/>
    </row>
    <row r="913" spans="1:26" ht="18" customHeight="1">
      <c r="A913" s="142"/>
      <c r="B913" s="61"/>
      <c r="C913" s="143"/>
      <c r="D913" s="61"/>
      <c r="E913" s="142"/>
      <c r="F913" s="142"/>
      <c r="G913" s="61"/>
      <c r="H913" s="143"/>
      <c r="I913" s="143"/>
      <c r="J913" s="61"/>
      <c r="K913" s="61"/>
      <c r="L913" s="61"/>
      <c r="M913" s="61"/>
      <c r="N913" s="61"/>
      <c r="O913" s="61"/>
      <c r="P913" s="61"/>
      <c r="Q913" s="61"/>
      <c r="R913" s="61"/>
      <c r="S913" s="61"/>
      <c r="T913" s="61"/>
      <c r="U913" s="61"/>
      <c r="V913" s="61"/>
      <c r="W913" s="61"/>
      <c r="X913" s="61"/>
      <c r="Y913" s="61"/>
      <c r="Z913" s="61"/>
    </row>
    <row r="914" spans="1:26" ht="18" customHeight="1">
      <c r="A914" s="142"/>
      <c r="B914" s="61"/>
      <c r="C914" s="143"/>
      <c r="D914" s="61"/>
      <c r="E914" s="142"/>
      <c r="F914" s="142"/>
      <c r="G914" s="61"/>
      <c r="H914" s="143"/>
      <c r="I914" s="143"/>
      <c r="J914" s="61"/>
      <c r="K914" s="61"/>
      <c r="L914" s="61"/>
      <c r="M914" s="61"/>
      <c r="N914" s="61"/>
      <c r="O914" s="61"/>
      <c r="P914" s="61"/>
      <c r="Q914" s="61"/>
      <c r="R914" s="61"/>
      <c r="S914" s="61"/>
      <c r="T914" s="61"/>
      <c r="U914" s="61"/>
      <c r="V914" s="61"/>
      <c r="W914" s="61"/>
      <c r="X914" s="61"/>
      <c r="Y914" s="61"/>
      <c r="Z914" s="61"/>
    </row>
    <row r="915" spans="1:26" ht="18" customHeight="1">
      <c r="A915" s="142"/>
      <c r="B915" s="61"/>
      <c r="C915" s="143"/>
      <c r="D915" s="61"/>
      <c r="E915" s="142"/>
      <c r="F915" s="142"/>
      <c r="G915" s="61"/>
      <c r="H915" s="143"/>
      <c r="I915" s="143"/>
      <c r="J915" s="61"/>
      <c r="K915" s="61"/>
      <c r="L915" s="61"/>
      <c r="M915" s="61"/>
      <c r="N915" s="61"/>
      <c r="O915" s="61"/>
      <c r="P915" s="61"/>
      <c r="Q915" s="61"/>
      <c r="R915" s="61"/>
      <c r="S915" s="61"/>
      <c r="T915" s="61"/>
      <c r="U915" s="61"/>
      <c r="V915" s="61"/>
      <c r="W915" s="61"/>
      <c r="X915" s="61"/>
      <c r="Y915" s="61"/>
      <c r="Z915" s="61"/>
    </row>
    <row r="916" spans="1:26" ht="18" customHeight="1">
      <c r="A916" s="142"/>
      <c r="B916" s="61"/>
      <c r="C916" s="143"/>
      <c r="D916" s="61"/>
      <c r="E916" s="142"/>
      <c r="F916" s="142"/>
      <c r="G916" s="61"/>
      <c r="H916" s="143"/>
      <c r="I916" s="143"/>
      <c r="J916" s="61"/>
      <c r="K916" s="61"/>
      <c r="L916" s="61"/>
      <c r="M916" s="61"/>
      <c r="N916" s="61"/>
      <c r="O916" s="61"/>
      <c r="P916" s="61"/>
      <c r="Q916" s="61"/>
      <c r="R916" s="61"/>
      <c r="S916" s="61"/>
      <c r="T916" s="61"/>
      <c r="U916" s="61"/>
      <c r="V916" s="61"/>
      <c r="W916" s="61"/>
      <c r="X916" s="61"/>
      <c r="Y916" s="61"/>
      <c r="Z916" s="61"/>
    </row>
    <row r="917" spans="1:26" ht="18" customHeight="1">
      <c r="A917" s="142"/>
      <c r="B917" s="61"/>
      <c r="C917" s="143"/>
      <c r="D917" s="61"/>
      <c r="E917" s="142"/>
      <c r="F917" s="142"/>
      <c r="G917" s="61"/>
      <c r="H917" s="143"/>
      <c r="I917" s="143"/>
      <c r="J917" s="61"/>
      <c r="K917" s="61"/>
      <c r="L917" s="61"/>
      <c r="M917" s="61"/>
      <c r="N917" s="61"/>
      <c r="O917" s="61"/>
      <c r="P917" s="61"/>
      <c r="Q917" s="61"/>
      <c r="R917" s="61"/>
      <c r="S917" s="61"/>
      <c r="T917" s="61"/>
      <c r="U917" s="61"/>
      <c r="V917" s="61"/>
      <c r="W917" s="61"/>
      <c r="X917" s="61"/>
      <c r="Y917" s="61"/>
      <c r="Z917" s="61"/>
    </row>
    <row r="918" spans="1:26" ht="18" customHeight="1">
      <c r="A918" s="142"/>
      <c r="B918" s="61"/>
      <c r="C918" s="143"/>
      <c r="D918" s="61"/>
      <c r="E918" s="142"/>
      <c r="F918" s="142"/>
      <c r="G918" s="61"/>
      <c r="H918" s="143"/>
      <c r="I918" s="143"/>
      <c r="J918" s="61"/>
      <c r="K918" s="61"/>
      <c r="L918" s="61"/>
      <c r="M918" s="61"/>
      <c r="N918" s="61"/>
      <c r="O918" s="61"/>
      <c r="P918" s="61"/>
      <c r="Q918" s="61"/>
      <c r="R918" s="61"/>
      <c r="S918" s="61"/>
      <c r="T918" s="61"/>
      <c r="U918" s="61"/>
      <c r="V918" s="61"/>
      <c r="W918" s="61"/>
      <c r="X918" s="61"/>
      <c r="Y918" s="61"/>
      <c r="Z918" s="61"/>
    </row>
    <row r="919" spans="1:26" ht="18" customHeight="1">
      <c r="A919" s="142"/>
      <c r="B919" s="61"/>
      <c r="C919" s="143"/>
      <c r="D919" s="61"/>
      <c r="E919" s="142"/>
      <c r="F919" s="142"/>
      <c r="G919" s="61"/>
      <c r="H919" s="143"/>
      <c r="I919" s="143"/>
      <c r="J919" s="61"/>
      <c r="K919" s="61"/>
      <c r="L919" s="61"/>
      <c r="M919" s="61"/>
      <c r="N919" s="61"/>
      <c r="O919" s="61"/>
      <c r="P919" s="61"/>
      <c r="Q919" s="61"/>
      <c r="R919" s="61"/>
      <c r="S919" s="61"/>
      <c r="T919" s="61"/>
      <c r="U919" s="61"/>
      <c r="V919" s="61"/>
      <c r="W919" s="61"/>
      <c r="X919" s="61"/>
      <c r="Y919" s="61"/>
      <c r="Z919" s="61"/>
    </row>
    <row r="920" spans="1:26" ht="18" customHeight="1">
      <c r="A920" s="142"/>
      <c r="B920" s="61"/>
      <c r="C920" s="143"/>
      <c r="D920" s="61"/>
      <c r="E920" s="142"/>
      <c r="F920" s="142"/>
      <c r="G920" s="61"/>
      <c r="H920" s="143"/>
      <c r="I920" s="143"/>
      <c r="J920" s="61"/>
      <c r="K920" s="61"/>
      <c r="L920" s="61"/>
      <c r="M920" s="61"/>
      <c r="N920" s="61"/>
      <c r="O920" s="61"/>
      <c r="P920" s="61"/>
      <c r="Q920" s="61"/>
      <c r="R920" s="61"/>
      <c r="S920" s="61"/>
      <c r="T920" s="61"/>
      <c r="U920" s="61"/>
      <c r="V920" s="61"/>
      <c r="W920" s="61"/>
      <c r="X920" s="61"/>
      <c r="Y920" s="61"/>
      <c r="Z920" s="61"/>
    </row>
    <row r="921" spans="1:26" ht="18" customHeight="1">
      <c r="A921" s="142"/>
      <c r="B921" s="61"/>
      <c r="C921" s="143"/>
      <c r="D921" s="61"/>
      <c r="E921" s="142"/>
      <c r="F921" s="142"/>
      <c r="G921" s="61"/>
      <c r="H921" s="143"/>
      <c r="I921" s="143"/>
      <c r="J921" s="61"/>
      <c r="K921" s="61"/>
      <c r="L921" s="61"/>
      <c r="M921" s="61"/>
      <c r="N921" s="61"/>
      <c r="O921" s="61"/>
      <c r="P921" s="61"/>
      <c r="Q921" s="61"/>
      <c r="R921" s="61"/>
      <c r="S921" s="61"/>
      <c r="T921" s="61"/>
      <c r="U921" s="61"/>
      <c r="V921" s="61"/>
      <c r="W921" s="61"/>
      <c r="X921" s="61"/>
      <c r="Y921" s="61"/>
      <c r="Z921" s="61"/>
    </row>
    <row r="922" spans="1:26" ht="18" customHeight="1">
      <c r="A922" s="142"/>
      <c r="B922" s="61"/>
      <c r="C922" s="143"/>
      <c r="D922" s="61"/>
      <c r="E922" s="142"/>
      <c r="F922" s="142"/>
      <c r="G922" s="61"/>
      <c r="H922" s="143"/>
      <c r="I922" s="143"/>
      <c r="J922" s="61"/>
      <c r="K922" s="61"/>
      <c r="L922" s="61"/>
      <c r="M922" s="61"/>
      <c r="N922" s="61"/>
      <c r="O922" s="61"/>
      <c r="P922" s="61"/>
      <c r="Q922" s="61"/>
      <c r="R922" s="61"/>
      <c r="S922" s="61"/>
      <c r="T922" s="61"/>
      <c r="U922" s="61"/>
      <c r="V922" s="61"/>
      <c r="W922" s="61"/>
      <c r="X922" s="61"/>
      <c r="Y922" s="61"/>
      <c r="Z922" s="61"/>
    </row>
    <row r="923" spans="1:26" ht="18" customHeight="1">
      <c r="A923" s="142"/>
      <c r="B923" s="61"/>
      <c r="C923" s="143"/>
      <c r="D923" s="61"/>
      <c r="E923" s="142"/>
      <c r="F923" s="142"/>
      <c r="G923" s="61"/>
      <c r="H923" s="143"/>
      <c r="I923" s="143"/>
      <c r="J923" s="61"/>
      <c r="K923" s="61"/>
      <c r="L923" s="61"/>
      <c r="M923" s="61"/>
      <c r="N923" s="61"/>
      <c r="O923" s="61"/>
      <c r="P923" s="61"/>
      <c r="Q923" s="61"/>
      <c r="R923" s="61"/>
      <c r="S923" s="61"/>
      <c r="T923" s="61"/>
      <c r="U923" s="61"/>
      <c r="V923" s="61"/>
      <c r="W923" s="61"/>
      <c r="X923" s="61"/>
      <c r="Y923" s="61"/>
      <c r="Z923" s="61"/>
    </row>
    <row r="924" spans="1:26" ht="18" customHeight="1">
      <c r="A924" s="142"/>
      <c r="B924" s="61"/>
      <c r="C924" s="143"/>
      <c r="D924" s="61"/>
      <c r="E924" s="142"/>
      <c r="F924" s="142"/>
      <c r="G924" s="61"/>
      <c r="H924" s="143"/>
      <c r="I924" s="143"/>
      <c r="J924" s="61"/>
      <c r="K924" s="61"/>
      <c r="L924" s="61"/>
      <c r="M924" s="61"/>
      <c r="N924" s="61"/>
      <c r="O924" s="61"/>
      <c r="P924" s="61"/>
      <c r="Q924" s="61"/>
      <c r="R924" s="61"/>
      <c r="S924" s="61"/>
      <c r="T924" s="61"/>
      <c r="U924" s="61"/>
      <c r="V924" s="61"/>
      <c r="W924" s="61"/>
      <c r="X924" s="61"/>
      <c r="Y924" s="61"/>
      <c r="Z924" s="61"/>
    </row>
    <row r="925" spans="1:26" ht="18" customHeight="1">
      <c r="A925" s="142"/>
      <c r="B925" s="61"/>
      <c r="C925" s="143"/>
      <c r="D925" s="61"/>
      <c r="E925" s="142"/>
      <c r="F925" s="142"/>
      <c r="G925" s="61"/>
      <c r="H925" s="143"/>
      <c r="I925" s="143"/>
      <c r="J925" s="61"/>
      <c r="K925" s="61"/>
      <c r="L925" s="61"/>
      <c r="M925" s="61"/>
      <c r="N925" s="61"/>
      <c r="O925" s="61"/>
      <c r="P925" s="61"/>
      <c r="Q925" s="61"/>
      <c r="R925" s="61"/>
      <c r="S925" s="61"/>
      <c r="T925" s="61"/>
      <c r="U925" s="61"/>
      <c r="V925" s="61"/>
      <c r="W925" s="61"/>
      <c r="X925" s="61"/>
      <c r="Y925" s="61"/>
      <c r="Z925" s="61"/>
    </row>
    <row r="926" spans="1:26" ht="18" customHeight="1">
      <c r="A926" s="142"/>
      <c r="B926" s="61"/>
      <c r="C926" s="143"/>
      <c r="D926" s="61"/>
      <c r="E926" s="142"/>
      <c r="F926" s="142"/>
      <c r="G926" s="61"/>
      <c r="H926" s="143"/>
      <c r="I926" s="143"/>
      <c r="J926" s="61"/>
      <c r="K926" s="61"/>
      <c r="L926" s="61"/>
      <c r="M926" s="61"/>
      <c r="N926" s="61"/>
      <c r="O926" s="61"/>
      <c r="P926" s="61"/>
      <c r="Q926" s="61"/>
      <c r="R926" s="61"/>
      <c r="S926" s="61"/>
      <c r="T926" s="61"/>
      <c r="U926" s="61"/>
      <c r="V926" s="61"/>
      <c r="W926" s="61"/>
      <c r="X926" s="61"/>
      <c r="Y926" s="61"/>
      <c r="Z926" s="61"/>
    </row>
    <row r="927" spans="1:26" ht="18" customHeight="1">
      <c r="A927" s="142"/>
      <c r="B927" s="61"/>
      <c r="C927" s="143"/>
      <c r="D927" s="61"/>
      <c r="E927" s="142"/>
      <c r="F927" s="142"/>
      <c r="G927" s="61"/>
      <c r="H927" s="143"/>
      <c r="I927" s="143"/>
      <c r="J927" s="61"/>
      <c r="K927" s="61"/>
      <c r="L927" s="61"/>
      <c r="M927" s="61"/>
      <c r="N927" s="61"/>
      <c r="O927" s="61"/>
      <c r="P927" s="61"/>
      <c r="Q927" s="61"/>
      <c r="R927" s="61"/>
      <c r="S927" s="61"/>
      <c r="T927" s="61"/>
      <c r="U927" s="61"/>
      <c r="V927" s="61"/>
      <c r="W927" s="61"/>
      <c r="X927" s="61"/>
      <c r="Y927" s="61"/>
      <c r="Z927" s="61"/>
    </row>
    <row r="928" spans="1:26" ht="18" customHeight="1">
      <c r="A928" s="142"/>
      <c r="B928" s="61"/>
      <c r="C928" s="143"/>
      <c r="D928" s="61"/>
      <c r="E928" s="142"/>
      <c r="F928" s="142"/>
      <c r="G928" s="61"/>
      <c r="H928" s="143"/>
      <c r="I928" s="143"/>
      <c r="J928" s="61"/>
      <c r="K928" s="61"/>
      <c r="L928" s="61"/>
      <c r="M928" s="61"/>
      <c r="N928" s="61"/>
      <c r="O928" s="61"/>
      <c r="P928" s="61"/>
      <c r="Q928" s="61"/>
      <c r="R928" s="61"/>
      <c r="S928" s="61"/>
      <c r="T928" s="61"/>
      <c r="U928" s="61"/>
      <c r="V928" s="61"/>
      <c r="W928" s="61"/>
      <c r="X928" s="61"/>
      <c r="Y928" s="61"/>
      <c r="Z928" s="61"/>
    </row>
    <row r="929" spans="1:26" ht="18" customHeight="1">
      <c r="A929" s="142"/>
      <c r="B929" s="61"/>
      <c r="C929" s="143"/>
      <c r="D929" s="61"/>
      <c r="E929" s="142"/>
      <c r="F929" s="142"/>
      <c r="G929" s="61"/>
      <c r="H929" s="143"/>
      <c r="I929" s="143"/>
      <c r="J929" s="61"/>
      <c r="K929" s="61"/>
      <c r="L929" s="61"/>
      <c r="M929" s="61"/>
      <c r="N929" s="61"/>
      <c r="O929" s="61"/>
      <c r="P929" s="61"/>
      <c r="Q929" s="61"/>
      <c r="R929" s="61"/>
      <c r="S929" s="61"/>
      <c r="T929" s="61"/>
      <c r="U929" s="61"/>
      <c r="V929" s="61"/>
      <c r="W929" s="61"/>
      <c r="X929" s="61"/>
      <c r="Y929" s="61"/>
      <c r="Z929" s="61"/>
    </row>
    <row r="930" spans="1:26" ht="18" customHeight="1">
      <c r="A930" s="142"/>
      <c r="B930" s="61"/>
      <c r="C930" s="143"/>
      <c r="D930" s="61"/>
      <c r="E930" s="142"/>
      <c r="F930" s="142"/>
      <c r="G930" s="61"/>
      <c r="H930" s="143"/>
      <c r="I930" s="143"/>
      <c r="J930" s="61"/>
      <c r="K930" s="61"/>
      <c r="L930" s="61"/>
      <c r="M930" s="61"/>
      <c r="N930" s="61"/>
      <c r="O930" s="61"/>
      <c r="P930" s="61"/>
      <c r="Q930" s="61"/>
      <c r="R930" s="61"/>
      <c r="S930" s="61"/>
      <c r="T930" s="61"/>
      <c r="U930" s="61"/>
      <c r="V930" s="61"/>
      <c r="W930" s="61"/>
      <c r="X930" s="61"/>
      <c r="Y930" s="61"/>
      <c r="Z930" s="61"/>
    </row>
    <row r="931" spans="1:26" ht="18" customHeight="1">
      <c r="A931" s="142"/>
      <c r="B931" s="61"/>
      <c r="C931" s="143"/>
      <c r="D931" s="61"/>
      <c r="E931" s="142"/>
      <c r="F931" s="142"/>
      <c r="G931" s="61"/>
      <c r="H931" s="143"/>
      <c r="I931" s="143"/>
      <c r="J931" s="61"/>
      <c r="K931" s="61"/>
      <c r="L931" s="61"/>
      <c r="M931" s="61"/>
      <c r="N931" s="61"/>
      <c r="O931" s="61"/>
      <c r="P931" s="61"/>
      <c r="Q931" s="61"/>
      <c r="R931" s="61"/>
      <c r="S931" s="61"/>
      <c r="T931" s="61"/>
      <c r="U931" s="61"/>
      <c r="V931" s="61"/>
      <c r="W931" s="61"/>
      <c r="X931" s="61"/>
      <c r="Y931" s="61"/>
      <c r="Z931" s="61"/>
    </row>
    <row r="932" spans="1:26" ht="18" customHeight="1">
      <c r="A932" s="142"/>
      <c r="B932" s="61"/>
      <c r="C932" s="143"/>
      <c r="D932" s="61"/>
      <c r="E932" s="142"/>
      <c r="F932" s="142"/>
      <c r="G932" s="61"/>
      <c r="H932" s="143"/>
      <c r="I932" s="143"/>
      <c r="J932" s="61"/>
      <c r="K932" s="61"/>
      <c r="L932" s="61"/>
      <c r="M932" s="61"/>
      <c r="N932" s="61"/>
      <c r="O932" s="61"/>
      <c r="P932" s="61"/>
      <c r="Q932" s="61"/>
      <c r="R932" s="61"/>
      <c r="S932" s="61"/>
      <c r="T932" s="61"/>
      <c r="U932" s="61"/>
      <c r="V932" s="61"/>
      <c r="W932" s="61"/>
      <c r="X932" s="61"/>
      <c r="Y932" s="61"/>
      <c r="Z932" s="61"/>
    </row>
    <row r="933" spans="1:26" ht="18" customHeight="1">
      <c r="A933" s="142"/>
      <c r="B933" s="61"/>
      <c r="C933" s="143"/>
      <c r="D933" s="61"/>
      <c r="E933" s="142"/>
      <c r="F933" s="142"/>
      <c r="G933" s="61"/>
      <c r="H933" s="143"/>
      <c r="I933" s="143"/>
      <c r="J933" s="61"/>
      <c r="K933" s="61"/>
      <c r="L933" s="61"/>
      <c r="M933" s="61"/>
      <c r="N933" s="61"/>
      <c r="O933" s="61"/>
      <c r="P933" s="61"/>
      <c r="Q933" s="61"/>
      <c r="R933" s="61"/>
      <c r="S933" s="61"/>
      <c r="T933" s="61"/>
      <c r="U933" s="61"/>
      <c r="V933" s="61"/>
      <c r="W933" s="61"/>
      <c r="X933" s="61"/>
      <c r="Y933" s="61"/>
      <c r="Z933" s="61"/>
    </row>
    <row r="934" spans="1:26" ht="18" customHeight="1">
      <c r="A934" s="142"/>
      <c r="B934" s="61"/>
      <c r="C934" s="143"/>
      <c r="D934" s="61"/>
      <c r="E934" s="142"/>
      <c r="F934" s="142"/>
      <c r="G934" s="61"/>
      <c r="H934" s="143"/>
      <c r="I934" s="143"/>
      <c r="J934" s="61"/>
      <c r="K934" s="61"/>
      <c r="L934" s="61"/>
      <c r="M934" s="61"/>
      <c r="N934" s="61"/>
      <c r="O934" s="61"/>
      <c r="P934" s="61"/>
      <c r="Q934" s="61"/>
      <c r="R934" s="61"/>
      <c r="S934" s="61"/>
      <c r="T934" s="61"/>
      <c r="U934" s="61"/>
      <c r="V934" s="61"/>
      <c r="W934" s="61"/>
      <c r="X934" s="61"/>
      <c r="Y934" s="61"/>
      <c r="Z934" s="61"/>
    </row>
    <row r="935" spans="1:26" ht="18" customHeight="1">
      <c r="A935" s="142"/>
      <c r="B935" s="61"/>
      <c r="C935" s="143"/>
      <c r="D935" s="61"/>
      <c r="E935" s="142"/>
      <c r="F935" s="142"/>
      <c r="G935" s="61"/>
      <c r="H935" s="143"/>
      <c r="I935" s="143"/>
      <c r="J935" s="61"/>
      <c r="K935" s="61"/>
      <c r="L935" s="61"/>
      <c r="M935" s="61"/>
      <c r="N935" s="61"/>
      <c r="O935" s="61"/>
      <c r="P935" s="61"/>
      <c r="Q935" s="61"/>
      <c r="R935" s="61"/>
      <c r="S935" s="61"/>
      <c r="T935" s="61"/>
      <c r="U935" s="61"/>
      <c r="V935" s="61"/>
      <c r="W935" s="61"/>
      <c r="X935" s="61"/>
      <c r="Y935" s="61"/>
      <c r="Z935" s="61"/>
    </row>
    <row r="936" spans="1:26" ht="18" customHeight="1">
      <c r="A936" s="142"/>
      <c r="B936" s="61"/>
      <c r="C936" s="143"/>
      <c r="D936" s="61"/>
      <c r="E936" s="142"/>
      <c r="F936" s="142"/>
      <c r="G936" s="61"/>
      <c r="H936" s="143"/>
      <c r="I936" s="143"/>
      <c r="J936" s="61"/>
      <c r="K936" s="61"/>
      <c r="L936" s="61"/>
      <c r="M936" s="61"/>
      <c r="N936" s="61"/>
      <c r="O936" s="61"/>
      <c r="P936" s="61"/>
      <c r="Q936" s="61"/>
      <c r="R936" s="61"/>
      <c r="S936" s="61"/>
      <c r="T936" s="61"/>
      <c r="U936" s="61"/>
      <c r="V936" s="61"/>
      <c r="W936" s="61"/>
      <c r="X936" s="61"/>
      <c r="Y936" s="61"/>
      <c r="Z936" s="61"/>
    </row>
    <row r="937" spans="1:26" ht="18" customHeight="1">
      <c r="A937" s="142"/>
      <c r="B937" s="61"/>
      <c r="C937" s="143"/>
      <c r="D937" s="61"/>
      <c r="E937" s="142"/>
      <c r="F937" s="142"/>
      <c r="G937" s="61"/>
      <c r="H937" s="143"/>
      <c r="I937" s="143"/>
      <c r="J937" s="61"/>
      <c r="K937" s="61"/>
      <c r="L937" s="61"/>
      <c r="M937" s="61"/>
      <c r="N937" s="61"/>
      <c r="O937" s="61"/>
      <c r="P937" s="61"/>
      <c r="Q937" s="61"/>
      <c r="R937" s="61"/>
      <c r="S937" s="61"/>
      <c r="T937" s="61"/>
      <c r="U937" s="61"/>
      <c r="V937" s="61"/>
      <c r="W937" s="61"/>
      <c r="X937" s="61"/>
      <c r="Y937" s="61"/>
      <c r="Z937" s="61"/>
    </row>
    <row r="938" spans="1:26" ht="18" customHeight="1">
      <c r="A938" s="142"/>
      <c r="B938" s="61"/>
      <c r="C938" s="143"/>
      <c r="D938" s="61"/>
      <c r="E938" s="142"/>
      <c r="F938" s="142"/>
      <c r="G938" s="61"/>
      <c r="H938" s="143"/>
      <c r="I938" s="143"/>
      <c r="J938" s="61"/>
      <c r="K938" s="61"/>
      <c r="L938" s="61"/>
      <c r="M938" s="61"/>
      <c r="N938" s="61"/>
      <c r="O938" s="61"/>
      <c r="P938" s="61"/>
      <c r="Q938" s="61"/>
      <c r="R938" s="61"/>
      <c r="S938" s="61"/>
      <c r="T938" s="61"/>
      <c r="U938" s="61"/>
      <c r="V938" s="61"/>
      <c r="W938" s="61"/>
      <c r="X938" s="61"/>
      <c r="Y938" s="61"/>
      <c r="Z938" s="61"/>
    </row>
    <row r="939" spans="1:26" ht="18" customHeight="1">
      <c r="A939" s="142"/>
      <c r="B939" s="61"/>
      <c r="C939" s="143"/>
      <c r="D939" s="61"/>
      <c r="E939" s="142"/>
      <c r="F939" s="142"/>
      <c r="G939" s="61"/>
      <c r="H939" s="143"/>
      <c r="I939" s="143"/>
      <c r="J939" s="61"/>
      <c r="K939" s="61"/>
      <c r="L939" s="61"/>
      <c r="M939" s="61"/>
      <c r="N939" s="61"/>
      <c r="O939" s="61"/>
      <c r="P939" s="61"/>
      <c r="Q939" s="61"/>
      <c r="R939" s="61"/>
      <c r="S939" s="61"/>
      <c r="T939" s="61"/>
      <c r="U939" s="61"/>
      <c r="V939" s="61"/>
      <c r="W939" s="61"/>
      <c r="X939" s="61"/>
      <c r="Y939" s="61"/>
      <c r="Z939" s="61"/>
    </row>
    <row r="940" spans="1:26" ht="18" customHeight="1">
      <c r="A940" s="142"/>
      <c r="B940" s="61"/>
      <c r="C940" s="143"/>
      <c r="D940" s="61"/>
      <c r="E940" s="142"/>
      <c r="F940" s="142"/>
      <c r="G940" s="61"/>
      <c r="H940" s="143"/>
      <c r="I940" s="143"/>
      <c r="J940" s="61"/>
      <c r="K940" s="61"/>
      <c r="L940" s="61"/>
      <c r="M940" s="61"/>
      <c r="N940" s="61"/>
      <c r="O940" s="61"/>
      <c r="P940" s="61"/>
      <c r="Q940" s="61"/>
      <c r="R940" s="61"/>
      <c r="S940" s="61"/>
      <c r="T940" s="61"/>
      <c r="U940" s="61"/>
      <c r="V940" s="61"/>
      <c r="W940" s="61"/>
      <c r="X940" s="61"/>
      <c r="Y940" s="61"/>
      <c r="Z940" s="61"/>
    </row>
    <row r="941" spans="1:26" ht="18" customHeight="1">
      <c r="A941" s="142"/>
      <c r="B941" s="61"/>
      <c r="C941" s="143"/>
      <c r="D941" s="61"/>
      <c r="E941" s="142"/>
      <c r="F941" s="142"/>
      <c r="G941" s="61"/>
      <c r="H941" s="143"/>
      <c r="I941" s="143"/>
      <c r="J941" s="61"/>
      <c r="K941" s="61"/>
      <c r="L941" s="61"/>
      <c r="M941" s="61"/>
      <c r="N941" s="61"/>
      <c r="O941" s="61"/>
      <c r="P941" s="61"/>
      <c r="Q941" s="61"/>
      <c r="R941" s="61"/>
      <c r="S941" s="61"/>
      <c r="T941" s="61"/>
      <c r="U941" s="61"/>
      <c r="V941" s="61"/>
      <c r="W941" s="61"/>
      <c r="X941" s="61"/>
      <c r="Y941" s="61"/>
      <c r="Z941" s="61"/>
    </row>
    <row r="942" spans="1:26" ht="18" customHeight="1">
      <c r="A942" s="142"/>
      <c r="B942" s="61"/>
      <c r="C942" s="143"/>
      <c r="D942" s="61"/>
      <c r="E942" s="142"/>
      <c r="F942" s="142"/>
      <c r="G942" s="61"/>
      <c r="H942" s="143"/>
      <c r="I942" s="143"/>
      <c r="J942" s="61"/>
      <c r="K942" s="61"/>
      <c r="L942" s="61"/>
      <c r="M942" s="61"/>
      <c r="N942" s="61"/>
      <c r="O942" s="61"/>
      <c r="P942" s="61"/>
      <c r="Q942" s="61"/>
      <c r="R942" s="61"/>
      <c r="S942" s="61"/>
      <c r="T942" s="61"/>
      <c r="U942" s="61"/>
      <c r="V942" s="61"/>
      <c r="W942" s="61"/>
      <c r="X942" s="61"/>
      <c r="Y942" s="61"/>
      <c r="Z942" s="61"/>
    </row>
    <row r="943" spans="1:26" ht="18" customHeight="1">
      <c r="A943" s="142"/>
      <c r="B943" s="61"/>
      <c r="C943" s="143"/>
      <c r="D943" s="61"/>
      <c r="E943" s="142"/>
      <c r="F943" s="142"/>
      <c r="G943" s="61"/>
      <c r="H943" s="143"/>
      <c r="I943" s="143"/>
      <c r="J943" s="61"/>
      <c r="K943" s="61"/>
      <c r="L943" s="61"/>
      <c r="M943" s="61"/>
      <c r="N943" s="61"/>
      <c r="O943" s="61"/>
      <c r="P943" s="61"/>
      <c r="Q943" s="61"/>
      <c r="R943" s="61"/>
      <c r="S943" s="61"/>
      <c r="T943" s="61"/>
      <c r="U943" s="61"/>
      <c r="V943" s="61"/>
      <c r="W943" s="61"/>
      <c r="X943" s="61"/>
      <c r="Y943" s="61"/>
      <c r="Z943" s="61"/>
    </row>
    <row r="944" spans="1:26" ht="18" customHeight="1">
      <c r="A944" s="142"/>
      <c r="B944" s="61"/>
      <c r="C944" s="143"/>
      <c r="D944" s="61"/>
      <c r="E944" s="142"/>
      <c r="F944" s="142"/>
      <c r="G944" s="61"/>
      <c r="H944" s="143"/>
      <c r="I944" s="143"/>
      <c r="J944" s="61"/>
      <c r="K944" s="61"/>
      <c r="L944" s="61"/>
      <c r="M944" s="61"/>
      <c r="N944" s="61"/>
      <c r="O944" s="61"/>
      <c r="P944" s="61"/>
      <c r="Q944" s="61"/>
      <c r="R944" s="61"/>
      <c r="S944" s="61"/>
      <c r="T944" s="61"/>
      <c r="U944" s="61"/>
      <c r="V944" s="61"/>
      <c r="W944" s="61"/>
      <c r="X944" s="61"/>
      <c r="Y944" s="61"/>
      <c r="Z944" s="61"/>
    </row>
    <row r="945" spans="1:26" ht="18" customHeight="1">
      <c r="A945" s="142"/>
      <c r="B945" s="61"/>
      <c r="C945" s="143"/>
      <c r="D945" s="61"/>
      <c r="E945" s="142"/>
      <c r="F945" s="142"/>
      <c r="G945" s="61"/>
      <c r="H945" s="143"/>
      <c r="I945" s="143"/>
      <c r="J945" s="61"/>
      <c r="K945" s="61"/>
      <c r="L945" s="61"/>
      <c r="M945" s="61"/>
      <c r="N945" s="61"/>
      <c r="O945" s="61"/>
      <c r="P945" s="61"/>
      <c r="Q945" s="61"/>
      <c r="R945" s="61"/>
      <c r="S945" s="61"/>
      <c r="T945" s="61"/>
      <c r="U945" s="61"/>
      <c r="V945" s="61"/>
      <c r="W945" s="61"/>
      <c r="X945" s="61"/>
      <c r="Y945" s="61"/>
      <c r="Z945" s="61"/>
    </row>
    <row r="946" spans="1:26" ht="18" customHeight="1">
      <c r="A946" s="142"/>
      <c r="B946" s="61"/>
      <c r="C946" s="143"/>
      <c r="D946" s="61"/>
      <c r="E946" s="142"/>
      <c r="F946" s="142"/>
      <c r="G946" s="61"/>
      <c r="H946" s="143"/>
      <c r="I946" s="143"/>
      <c r="J946" s="61"/>
      <c r="K946" s="61"/>
      <c r="L946" s="61"/>
      <c r="M946" s="61"/>
      <c r="N946" s="61"/>
      <c r="O946" s="61"/>
      <c r="P946" s="61"/>
      <c r="Q946" s="61"/>
      <c r="R946" s="61"/>
      <c r="S946" s="61"/>
      <c r="T946" s="61"/>
      <c r="U946" s="61"/>
      <c r="V946" s="61"/>
      <c r="W946" s="61"/>
      <c r="X946" s="61"/>
      <c r="Y946" s="61"/>
      <c r="Z946" s="61"/>
    </row>
    <row r="947" spans="1:26" ht="18" customHeight="1">
      <c r="A947" s="142"/>
      <c r="B947" s="61"/>
      <c r="C947" s="143"/>
      <c r="D947" s="61"/>
      <c r="E947" s="142"/>
      <c r="F947" s="142"/>
      <c r="G947" s="61"/>
      <c r="H947" s="143"/>
      <c r="I947" s="143"/>
      <c r="J947" s="61"/>
      <c r="K947" s="61"/>
      <c r="L947" s="61"/>
      <c r="M947" s="61"/>
      <c r="N947" s="61"/>
      <c r="O947" s="61"/>
      <c r="P947" s="61"/>
      <c r="Q947" s="61"/>
      <c r="R947" s="61"/>
      <c r="S947" s="61"/>
      <c r="T947" s="61"/>
      <c r="U947" s="61"/>
      <c r="V947" s="61"/>
      <c r="W947" s="61"/>
      <c r="X947" s="61"/>
      <c r="Y947" s="61"/>
      <c r="Z947" s="61"/>
    </row>
    <row r="948" spans="1:26" ht="18" customHeight="1">
      <c r="A948" s="142"/>
      <c r="B948" s="61"/>
      <c r="C948" s="143"/>
      <c r="D948" s="61"/>
      <c r="E948" s="142"/>
      <c r="F948" s="142"/>
      <c r="G948" s="61"/>
      <c r="H948" s="143"/>
      <c r="I948" s="143"/>
      <c r="J948" s="61"/>
      <c r="K948" s="61"/>
      <c r="L948" s="61"/>
      <c r="M948" s="61"/>
      <c r="N948" s="61"/>
      <c r="O948" s="61"/>
      <c r="P948" s="61"/>
      <c r="Q948" s="61"/>
      <c r="R948" s="61"/>
      <c r="S948" s="61"/>
      <c r="T948" s="61"/>
      <c r="U948" s="61"/>
      <c r="V948" s="61"/>
      <c r="W948" s="61"/>
      <c r="X948" s="61"/>
      <c r="Y948" s="61"/>
      <c r="Z948" s="61"/>
    </row>
    <row r="949" spans="1:26" ht="18" customHeight="1">
      <c r="A949" s="142"/>
      <c r="B949" s="61"/>
      <c r="C949" s="143"/>
      <c r="D949" s="61"/>
      <c r="E949" s="142"/>
      <c r="F949" s="142"/>
      <c r="G949" s="61"/>
      <c r="H949" s="143"/>
      <c r="I949" s="143"/>
      <c r="J949" s="61"/>
      <c r="K949" s="61"/>
      <c r="L949" s="61"/>
      <c r="M949" s="61"/>
      <c r="N949" s="61"/>
      <c r="O949" s="61"/>
      <c r="P949" s="61"/>
      <c r="Q949" s="61"/>
      <c r="R949" s="61"/>
      <c r="S949" s="61"/>
      <c r="T949" s="61"/>
      <c r="U949" s="61"/>
      <c r="V949" s="61"/>
      <c r="W949" s="61"/>
      <c r="X949" s="61"/>
      <c r="Y949" s="61"/>
      <c r="Z949" s="61"/>
    </row>
    <row r="950" spans="1:26" ht="18" customHeight="1">
      <c r="A950" s="142"/>
      <c r="B950" s="61"/>
      <c r="C950" s="143"/>
      <c r="D950" s="61"/>
      <c r="E950" s="142"/>
      <c r="F950" s="142"/>
      <c r="G950" s="61"/>
      <c r="H950" s="143"/>
      <c r="I950" s="143"/>
      <c r="J950" s="61"/>
      <c r="K950" s="61"/>
      <c r="L950" s="61"/>
      <c r="M950" s="61"/>
      <c r="N950" s="61"/>
      <c r="O950" s="61"/>
      <c r="P950" s="61"/>
      <c r="Q950" s="61"/>
      <c r="R950" s="61"/>
      <c r="S950" s="61"/>
      <c r="T950" s="61"/>
      <c r="U950" s="61"/>
      <c r="V950" s="61"/>
      <c r="W950" s="61"/>
      <c r="X950" s="61"/>
      <c r="Y950" s="61"/>
      <c r="Z950" s="61"/>
    </row>
    <row r="951" spans="1:26" ht="18" customHeight="1">
      <c r="A951" s="142"/>
      <c r="B951" s="61"/>
      <c r="C951" s="143"/>
      <c r="D951" s="61"/>
      <c r="E951" s="142"/>
      <c r="F951" s="142"/>
      <c r="G951" s="61"/>
      <c r="H951" s="143"/>
      <c r="I951" s="143"/>
      <c r="J951" s="61"/>
      <c r="K951" s="61"/>
      <c r="L951" s="61"/>
      <c r="M951" s="61"/>
      <c r="N951" s="61"/>
      <c r="O951" s="61"/>
      <c r="P951" s="61"/>
      <c r="Q951" s="61"/>
      <c r="R951" s="61"/>
      <c r="S951" s="61"/>
      <c r="T951" s="61"/>
      <c r="U951" s="61"/>
      <c r="V951" s="61"/>
      <c r="W951" s="61"/>
      <c r="X951" s="61"/>
      <c r="Y951" s="61"/>
      <c r="Z951" s="61"/>
    </row>
    <row r="952" spans="1:26" ht="18" customHeight="1">
      <c r="A952" s="142"/>
      <c r="B952" s="61"/>
      <c r="C952" s="143"/>
      <c r="D952" s="61"/>
      <c r="E952" s="142"/>
      <c r="F952" s="142"/>
      <c r="G952" s="61"/>
      <c r="H952" s="143"/>
      <c r="I952" s="143"/>
      <c r="J952" s="61"/>
      <c r="K952" s="61"/>
      <c r="L952" s="61"/>
      <c r="M952" s="61"/>
      <c r="N952" s="61"/>
      <c r="O952" s="61"/>
      <c r="P952" s="61"/>
      <c r="Q952" s="61"/>
      <c r="R952" s="61"/>
      <c r="S952" s="61"/>
      <c r="T952" s="61"/>
      <c r="U952" s="61"/>
      <c r="V952" s="61"/>
      <c r="W952" s="61"/>
      <c r="X952" s="61"/>
      <c r="Y952" s="61"/>
      <c r="Z952" s="61"/>
    </row>
    <row r="953" spans="1:26" ht="18" customHeight="1">
      <c r="A953" s="142"/>
      <c r="B953" s="61"/>
      <c r="C953" s="143"/>
      <c r="D953" s="61"/>
      <c r="E953" s="142"/>
      <c r="F953" s="142"/>
      <c r="G953" s="61"/>
      <c r="H953" s="143"/>
      <c r="I953" s="143"/>
      <c r="J953" s="61"/>
      <c r="K953" s="61"/>
      <c r="L953" s="61"/>
      <c r="M953" s="61"/>
      <c r="N953" s="61"/>
      <c r="O953" s="61"/>
      <c r="P953" s="61"/>
      <c r="Q953" s="61"/>
      <c r="R953" s="61"/>
      <c r="S953" s="61"/>
      <c r="T953" s="61"/>
      <c r="U953" s="61"/>
      <c r="V953" s="61"/>
      <c r="W953" s="61"/>
      <c r="X953" s="61"/>
      <c r="Y953" s="61"/>
      <c r="Z953" s="61"/>
    </row>
    <row r="954" spans="1:26" ht="18" customHeight="1">
      <c r="A954" s="142"/>
      <c r="B954" s="61"/>
      <c r="C954" s="143"/>
      <c r="D954" s="61"/>
      <c r="E954" s="142"/>
      <c r="F954" s="142"/>
      <c r="G954" s="61"/>
      <c r="H954" s="143"/>
      <c r="I954" s="143"/>
      <c r="J954" s="61"/>
      <c r="K954" s="61"/>
      <c r="L954" s="61"/>
      <c r="M954" s="61"/>
      <c r="N954" s="61"/>
      <c r="O954" s="61"/>
      <c r="P954" s="61"/>
      <c r="Q954" s="61"/>
      <c r="R954" s="61"/>
      <c r="S954" s="61"/>
      <c r="T954" s="61"/>
      <c r="U954" s="61"/>
      <c r="V954" s="61"/>
      <c r="W954" s="61"/>
      <c r="X954" s="61"/>
      <c r="Y954" s="61"/>
      <c r="Z954" s="61"/>
    </row>
    <row r="955" spans="1:26" ht="18" customHeight="1">
      <c r="A955" s="142"/>
      <c r="B955" s="61"/>
      <c r="C955" s="143"/>
      <c r="D955" s="61"/>
      <c r="E955" s="142"/>
      <c r="F955" s="142"/>
      <c r="G955" s="61"/>
      <c r="H955" s="143"/>
      <c r="I955" s="143"/>
      <c r="J955" s="61"/>
      <c r="K955" s="61"/>
      <c r="L955" s="61"/>
      <c r="M955" s="61"/>
      <c r="N955" s="61"/>
      <c r="O955" s="61"/>
      <c r="P955" s="61"/>
      <c r="Q955" s="61"/>
      <c r="R955" s="61"/>
      <c r="S955" s="61"/>
      <c r="T955" s="61"/>
      <c r="U955" s="61"/>
      <c r="V955" s="61"/>
      <c r="W955" s="61"/>
      <c r="X955" s="61"/>
      <c r="Y955" s="61"/>
      <c r="Z955" s="61"/>
    </row>
    <row r="956" spans="1:26" ht="18" customHeight="1">
      <c r="A956" s="142"/>
      <c r="B956" s="61"/>
      <c r="C956" s="143"/>
      <c r="D956" s="61"/>
      <c r="E956" s="142"/>
      <c r="F956" s="142"/>
      <c r="G956" s="61"/>
      <c r="H956" s="143"/>
      <c r="I956" s="143"/>
      <c r="J956" s="61"/>
      <c r="K956" s="61"/>
      <c r="L956" s="61"/>
      <c r="M956" s="61"/>
      <c r="N956" s="61"/>
      <c r="O956" s="61"/>
      <c r="P956" s="61"/>
      <c r="Q956" s="61"/>
      <c r="R956" s="61"/>
      <c r="S956" s="61"/>
      <c r="T956" s="61"/>
      <c r="U956" s="61"/>
      <c r="V956" s="61"/>
      <c r="W956" s="61"/>
      <c r="X956" s="61"/>
      <c r="Y956" s="61"/>
      <c r="Z956" s="61"/>
    </row>
    <row r="957" spans="1:26" ht="18" customHeight="1">
      <c r="A957" s="142"/>
      <c r="B957" s="61"/>
      <c r="C957" s="143"/>
      <c r="D957" s="61"/>
      <c r="E957" s="142"/>
      <c r="F957" s="142"/>
      <c r="G957" s="61"/>
      <c r="H957" s="143"/>
      <c r="I957" s="143"/>
      <c r="J957" s="61"/>
      <c r="K957" s="61"/>
      <c r="L957" s="61"/>
      <c r="M957" s="61"/>
      <c r="N957" s="61"/>
      <c r="O957" s="61"/>
      <c r="P957" s="61"/>
      <c r="Q957" s="61"/>
      <c r="R957" s="61"/>
      <c r="S957" s="61"/>
      <c r="T957" s="61"/>
      <c r="U957" s="61"/>
      <c r="V957" s="61"/>
      <c r="W957" s="61"/>
      <c r="X957" s="61"/>
      <c r="Y957" s="61"/>
      <c r="Z957" s="61"/>
    </row>
    <row r="958" spans="1:26" ht="18" customHeight="1">
      <c r="A958" s="142"/>
      <c r="B958" s="61"/>
      <c r="C958" s="143"/>
      <c r="D958" s="61"/>
      <c r="E958" s="142"/>
      <c r="F958" s="142"/>
      <c r="G958" s="61"/>
      <c r="H958" s="143"/>
      <c r="I958" s="143"/>
      <c r="J958" s="61"/>
      <c r="K958" s="61"/>
      <c r="L958" s="61"/>
      <c r="M958" s="61"/>
      <c r="N958" s="61"/>
      <c r="O958" s="61"/>
      <c r="P958" s="61"/>
      <c r="Q958" s="61"/>
      <c r="R958" s="61"/>
      <c r="S958" s="61"/>
      <c r="T958" s="61"/>
      <c r="U958" s="61"/>
      <c r="V958" s="61"/>
      <c r="W958" s="61"/>
      <c r="X958" s="61"/>
      <c r="Y958" s="61"/>
      <c r="Z958" s="61"/>
    </row>
    <row r="959" spans="1:26" ht="18" customHeight="1">
      <c r="A959" s="142"/>
      <c r="B959" s="61"/>
      <c r="C959" s="143"/>
      <c r="D959" s="61"/>
      <c r="E959" s="142"/>
      <c r="F959" s="142"/>
      <c r="G959" s="61"/>
      <c r="H959" s="143"/>
      <c r="I959" s="143"/>
      <c r="J959" s="61"/>
      <c r="K959" s="61"/>
      <c r="L959" s="61"/>
      <c r="M959" s="61"/>
      <c r="N959" s="61"/>
      <c r="O959" s="61"/>
      <c r="P959" s="61"/>
      <c r="Q959" s="61"/>
      <c r="R959" s="61"/>
      <c r="S959" s="61"/>
      <c r="T959" s="61"/>
      <c r="U959" s="61"/>
      <c r="V959" s="61"/>
      <c r="W959" s="61"/>
      <c r="X959" s="61"/>
      <c r="Y959" s="61"/>
      <c r="Z959" s="61"/>
    </row>
    <row r="960" spans="1:26" ht="18" customHeight="1">
      <c r="A960" s="142"/>
      <c r="B960" s="61"/>
      <c r="C960" s="143"/>
      <c r="D960" s="61"/>
      <c r="E960" s="142"/>
      <c r="F960" s="142"/>
      <c r="G960" s="61"/>
      <c r="H960" s="143"/>
      <c r="I960" s="143"/>
      <c r="J960" s="61"/>
      <c r="K960" s="61"/>
      <c r="L960" s="61"/>
      <c r="M960" s="61"/>
      <c r="N960" s="61"/>
      <c r="O960" s="61"/>
      <c r="P960" s="61"/>
      <c r="Q960" s="61"/>
      <c r="R960" s="61"/>
      <c r="S960" s="61"/>
      <c r="T960" s="61"/>
      <c r="U960" s="61"/>
      <c r="V960" s="61"/>
      <c r="W960" s="61"/>
      <c r="X960" s="61"/>
      <c r="Y960" s="61"/>
      <c r="Z960" s="61"/>
    </row>
    <row r="961" spans="1:26" ht="18" customHeight="1">
      <c r="A961" s="142"/>
      <c r="B961" s="61"/>
      <c r="C961" s="143"/>
      <c r="D961" s="61"/>
      <c r="E961" s="142"/>
      <c r="F961" s="142"/>
      <c r="G961" s="61"/>
      <c r="H961" s="143"/>
      <c r="I961" s="143"/>
      <c r="J961" s="61"/>
      <c r="K961" s="61"/>
      <c r="L961" s="61"/>
      <c r="M961" s="61"/>
      <c r="N961" s="61"/>
      <c r="O961" s="61"/>
      <c r="P961" s="61"/>
      <c r="Q961" s="61"/>
      <c r="R961" s="61"/>
      <c r="S961" s="61"/>
      <c r="T961" s="61"/>
      <c r="U961" s="61"/>
      <c r="V961" s="61"/>
      <c r="W961" s="61"/>
      <c r="X961" s="61"/>
      <c r="Y961" s="61"/>
      <c r="Z961" s="61"/>
    </row>
    <row r="962" spans="1:26" ht="18" customHeight="1">
      <c r="A962" s="142"/>
      <c r="B962" s="61"/>
      <c r="C962" s="143"/>
      <c r="D962" s="61"/>
      <c r="E962" s="142"/>
      <c r="F962" s="142"/>
      <c r="G962" s="61"/>
      <c r="H962" s="143"/>
      <c r="I962" s="143"/>
      <c r="J962" s="61"/>
      <c r="K962" s="61"/>
      <c r="L962" s="61"/>
      <c r="M962" s="61"/>
      <c r="N962" s="61"/>
      <c r="O962" s="61"/>
      <c r="P962" s="61"/>
      <c r="Q962" s="61"/>
      <c r="R962" s="61"/>
      <c r="S962" s="61"/>
      <c r="T962" s="61"/>
      <c r="U962" s="61"/>
      <c r="V962" s="61"/>
      <c r="W962" s="61"/>
      <c r="X962" s="61"/>
      <c r="Y962" s="61"/>
      <c r="Z962" s="61"/>
    </row>
    <row r="963" spans="1:26" ht="18" customHeight="1">
      <c r="A963" s="142"/>
      <c r="B963" s="61"/>
      <c r="C963" s="143"/>
      <c r="D963" s="61"/>
      <c r="E963" s="142"/>
      <c r="F963" s="142"/>
      <c r="G963" s="61"/>
      <c r="H963" s="143"/>
      <c r="I963" s="143"/>
      <c r="J963" s="61"/>
      <c r="K963" s="61"/>
      <c r="L963" s="61"/>
      <c r="M963" s="61"/>
      <c r="N963" s="61"/>
      <c r="O963" s="61"/>
      <c r="P963" s="61"/>
      <c r="Q963" s="61"/>
      <c r="R963" s="61"/>
      <c r="S963" s="61"/>
      <c r="T963" s="61"/>
      <c r="U963" s="61"/>
      <c r="V963" s="61"/>
      <c r="W963" s="61"/>
      <c r="X963" s="61"/>
      <c r="Y963" s="61"/>
      <c r="Z963" s="61"/>
    </row>
    <row r="964" spans="1:26" ht="18" customHeight="1">
      <c r="A964" s="142"/>
      <c r="B964" s="61"/>
      <c r="C964" s="143"/>
      <c r="D964" s="61"/>
      <c r="E964" s="142"/>
      <c r="F964" s="142"/>
      <c r="G964" s="61"/>
      <c r="H964" s="143"/>
      <c r="I964" s="143"/>
      <c r="J964" s="61"/>
      <c r="K964" s="61"/>
      <c r="L964" s="61"/>
      <c r="M964" s="61"/>
      <c r="N964" s="61"/>
      <c r="O964" s="61"/>
      <c r="P964" s="61"/>
      <c r="Q964" s="61"/>
      <c r="R964" s="61"/>
      <c r="S964" s="61"/>
      <c r="T964" s="61"/>
      <c r="U964" s="61"/>
      <c r="V964" s="61"/>
      <c r="W964" s="61"/>
      <c r="X964" s="61"/>
      <c r="Y964" s="61"/>
      <c r="Z964" s="61"/>
    </row>
    <row r="965" spans="1:26" ht="18" customHeight="1">
      <c r="A965" s="142"/>
      <c r="B965" s="61"/>
      <c r="C965" s="143"/>
      <c r="D965" s="61"/>
      <c r="E965" s="142"/>
      <c r="F965" s="142"/>
      <c r="G965" s="61"/>
      <c r="H965" s="143"/>
      <c r="I965" s="143"/>
      <c r="J965" s="61"/>
      <c r="K965" s="61"/>
      <c r="L965" s="61"/>
      <c r="M965" s="61"/>
      <c r="N965" s="61"/>
      <c r="O965" s="61"/>
      <c r="P965" s="61"/>
      <c r="Q965" s="61"/>
      <c r="R965" s="61"/>
      <c r="S965" s="61"/>
      <c r="T965" s="61"/>
      <c r="U965" s="61"/>
      <c r="V965" s="61"/>
      <c r="W965" s="61"/>
      <c r="X965" s="61"/>
      <c r="Y965" s="61"/>
      <c r="Z965" s="61"/>
    </row>
    <row r="966" spans="1:26" ht="18" customHeight="1">
      <c r="A966" s="142"/>
      <c r="B966" s="61"/>
      <c r="C966" s="143"/>
      <c r="D966" s="61"/>
      <c r="E966" s="142"/>
      <c r="F966" s="142"/>
      <c r="G966" s="61"/>
      <c r="H966" s="143"/>
      <c r="I966" s="143"/>
      <c r="J966" s="61"/>
      <c r="K966" s="61"/>
      <c r="L966" s="61"/>
      <c r="M966" s="61"/>
      <c r="N966" s="61"/>
      <c r="O966" s="61"/>
      <c r="P966" s="61"/>
      <c r="Q966" s="61"/>
      <c r="R966" s="61"/>
      <c r="S966" s="61"/>
      <c r="T966" s="61"/>
      <c r="U966" s="61"/>
      <c r="V966" s="61"/>
      <c r="W966" s="61"/>
      <c r="X966" s="61"/>
      <c r="Y966" s="61"/>
      <c r="Z966" s="61"/>
    </row>
    <row r="967" spans="1:26" ht="18" customHeight="1">
      <c r="A967" s="142"/>
      <c r="B967" s="61"/>
      <c r="C967" s="143"/>
      <c r="D967" s="61"/>
      <c r="E967" s="142"/>
      <c r="F967" s="142"/>
      <c r="G967" s="61"/>
      <c r="H967" s="143"/>
      <c r="I967" s="143"/>
      <c r="J967" s="61"/>
      <c r="K967" s="61"/>
      <c r="L967" s="61"/>
      <c r="M967" s="61"/>
      <c r="N967" s="61"/>
      <c r="O967" s="61"/>
      <c r="P967" s="61"/>
      <c r="Q967" s="61"/>
      <c r="R967" s="61"/>
      <c r="S967" s="61"/>
      <c r="T967" s="61"/>
      <c r="U967" s="61"/>
      <c r="V967" s="61"/>
      <c r="W967" s="61"/>
      <c r="X967" s="61"/>
      <c r="Y967" s="61"/>
      <c r="Z967" s="61"/>
    </row>
    <row r="968" spans="1:26" ht="18" customHeight="1">
      <c r="A968" s="142"/>
      <c r="B968" s="61"/>
      <c r="C968" s="143"/>
      <c r="D968" s="61"/>
      <c r="E968" s="142"/>
      <c r="F968" s="142"/>
      <c r="G968" s="61"/>
      <c r="H968" s="143"/>
      <c r="I968" s="143"/>
      <c r="J968" s="61"/>
      <c r="K968" s="61"/>
      <c r="L968" s="61"/>
      <c r="M968" s="61"/>
      <c r="N968" s="61"/>
      <c r="O968" s="61"/>
      <c r="P968" s="61"/>
      <c r="Q968" s="61"/>
      <c r="R968" s="61"/>
      <c r="S968" s="61"/>
      <c r="T968" s="61"/>
      <c r="U968" s="61"/>
      <c r="V968" s="61"/>
      <c r="W968" s="61"/>
      <c r="X968" s="61"/>
      <c r="Y968" s="61"/>
      <c r="Z968" s="61"/>
    </row>
    <row r="969" spans="1:26" ht="18" customHeight="1">
      <c r="A969" s="142"/>
      <c r="B969" s="61"/>
      <c r="C969" s="143"/>
      <c r="D969" s="61"/>
      <c r="E969" s="142"/>
      <c r="F969" s="142"/>
      <c r="G969" s="61"/>
      <c r="H969" s="143"/>
      <c r="I969" s="143"/>
      <c r="J969" s="61"/>
      <c r="K969" s="61"/>
      <c r="L969" s="61"/>
      <c r="M969" s="61"/>
      <c r="N969" s="61"/>
      <c r="O969" s="61"/>
      <c r="P969" s="61"/>
      <c r="Q969" s="61"/>
      <c r="R969" s="61"/>
      <c r="S969" s="61"/>
      <c r="T969" s="61"/>
      <c r="U969" s="61"/>
      <c r="V969" s="61"/>
      <c r="W969" s="61"/>
      <c r="X969" s="61"/>
      <c r="Y969" s="61"/>
      <c r="Z969" s="61"/>
    </row>
    <row r="970" spans="1:26" ht="18" customHeight="1">
      <c r="A970" s="142"/>
      <c r="B970" s="61"/>
      <c r="C970" s="143"/>
      <c r="D970" s="61"/>
      <c r="E970" s="142"/>
      <c r="F970" s="142"/>
      <c r="G970" s="61"/>
      <c r="H970" s="143"/>
      <c r="I970" s="143"/>
      <c r="J970" s="61"/>
      <c r="K970" s="61"/>
      <c r="L970" s="61"/>
      <c r="M970" s="61"/>
      <c r="N970" s="61"/>
      <c r="O970" s="61"/>
      <c r="P970" s="61"/>
      <c r="Q970" s="61"/>
      <c r="R970" s="61"/>
      <c r="S970" s="61"/>
      <c r="T970" s="61"/>
      <c r="U970" s="61"/>
      <c r="V970" s="61"/>
      <c r="W970" s="61"/>
      <c r="X970" s="61"/>
      <c r="Y970" s="61"/>
      <c r="Z970" s="61"/>
    </row>
    <row r="971" spans="1:26" ht="18" customHeight="1">
      <c r="A971" s="142"/>
      <c r="B971" s="61"/>
      <c r="C971" s="143"/>
      <c r="D971" s="61"/>
      <c r="E971" s="142"/>
      <c r="F971" s="142"/>
      <c r="G971" s="61"/>
      <c r="H971" s="143"/>
      <c r="I971" s="143"/>
      <c r="J971" s="61"/>
      <c r="K971" s="61"/>
      <c r="L971" s="61"/>
      <c r="M971" s="61"/>
      <c r="N971" s="61"/>
      <c r="O971" s="61"/>
      <c r="P971" s="61"/>
      <c r="Q971" s="61"/>
      <c r="R971" s="61"/>
      <c r="S971" s="61"/>
      <c r="T971" s="61"/>
      <c r="U971" s="61"/>
      <c r="V971" s="61"/>
      <c r="W971" s="61"/>
      <c r="X971" s="61"/>
      <c r="Y971" s="61"/>
      <c r="Z971" s="61"/>
    </row>
    <row r="972" spans="1:26" ht="18" customHeight="1">
      <c r="A972" s="142"/>
      <c r="B972" s="61"/>
      <c r="C972" s="143"/>
      <c r="D972" s="61"/>
      <c r="E972" s="142"/>
      <c r="F972" s="142"/>
      <c r="G972" s="61"/>
      <c r="H972" s="143"/>
      <c r="I972" s="143"/>
      <c r="J972" s="61"/>
      <c r="K972" s="61"/>
      <c r="L972" s="61"/>
      <c r="M972" s="61"/>
      <c r="N972" s="61"/>
      <c r="O972" s="61"/>
      <c r="P972" s="61"/>
      <c r="Q972" s="61"/>
      <c r="R972" s="61"/>
      <c r="S972" s="61"/>
      <c r="T972" s="61"/>
      <c r="U972" s="61"/>
      <c r="V972" s="61"/>
      <c r="W972" s="61"/>
      <c r="X972" s="61"/>
      <c r="Y972" s="61"/>
      <c r="Z972" s="61"/>
    </row>
    <row r="973" spans="1:26" ht="18" customHeight="1">
      <c r="A973" s="142"/>
      <c r="B973" s="61"/>
      <c r="C973" s="143"/>
      <c r="D973" s="61"/>
      <c r="E973" s="142"/>
      <c r="F973" s="142"/>
      <c r="G973" s="61"/>
      <c r="H973" s="143"/>
      <c r="I973" s="143"/>
      <c r="J973" s="61"/>
      <c r="K973" s="61"/>
      <c r="L973" s="61"/>
      <c r="M973" s="61"/>
      <c r="N973" s="61"/>
      <c r="O973" s="61"/>
      <c r="P973" s="61"/>
      <c r="Q973" s="61"/>
      <c r="R973" s="61"/>
      <c r="S973" s="61"/>
      <c r="T973" s="61"/>
      <c r="U973" s="61"/>
      <c r="V973" s="61"/>
      <c r="W973" s="61"/>
      <c r="X973" s="61"/>
      <c r="Y973" s="61"/>
      <c r="Z973" s="61"/>
    </row>
    <row r="974" spans="1:26" ht="18" customHeight="1">
      <c r="A974" s="142"/>
      <c r="B974" s="61"/>
      <c r="C974" s="143"/>
      <c r="D974" s="61"/>
      <c r="E974" s="142"/>
      <c r="F974" s="142"/>
      <c r="G974" s="61"/>
      <c r="H974" s="143"/>
      <c r="I974" s="143"/>
      <c r="J974" s="61"/>
      <c r="K974" s="61"/>
      <c r="L974" s="61"/>
      <c r="M974" s="61"/>
      <c r="N974" s="61"/>
      <c r="O974" s="61"/>
      <c r="P974" s="61"/>
      <c r="Q974" s="61"/>
      <c r="R974" s="61"/>
      <c r="S974" s="61"/>
      <c r="T974" s="61"/>
      <c r="U974" s="61"/>
      <c r="V974" s="61"/>
      <c r="W974" s="61"/>
      <c r="X974" s="61"/>
      <c r="Y974" s="61"/>
      <c r="Z974" s="61"/>
    </row>
    <row r="975" spans="1:26" ht="18" customHeight="1">
      <c r="A975" s="142"/>
      <c r="B975" s="61"/>
      <c r="C975" s="143"/>
      <c r="D975" s="61"/>
      <c r="E975" s="142"/>
      <c r="F975" s="142"/>
      <c r="G975" s="61"/>
      <c r="H975" s="143"/>
      <c r="I975" s="143"/>
      <c r="J975" s="61"/>
      <c r="K975" s="61"/>
      <c r="L975" s="61"/>
      <c r="M975" s="61"/>
      <c r="N975" s="61"/>
      <c r="O975" s="61"/>
      <c r="P975" s="61"/>
      <c r="Q975" s="61"/>
      <c r="R975" s="61"/>
      <c r="S975" s="61"/>
      <c r="T975" s="61"/>
      <c r="U975" s="61"/>
      <c r="V975" s="61"/>
      <c r="W975" s="61"/>
      <c r="X975" s="61"/>
      <c r="Y975" s="61"/>
      <c r="Z975" s="61"/>
    </row>
    <row r="976" spans="1:26" ht="18" customHeight="1">
      <c r="A976" s="142"/>
      <c r="B976" s="61"/>
      <c r="C976" s="143"/>
      <c r="D976" s="61"/>
      <c r="E976" s="142"/>
      <c r="F976" s="142"/>
      <c r="G976" s="61"/>
      <c r="H976" s="143"/>
      <c r="I976" s="143"/>
      <c r="J976" s="61"/>
      <c r="K976" s="61"/>
      <c r="L976" s="61"/>
      <c r="M976" s="61"/>
      <c r="N976" s="61"/>
      <c r="O976" s="61"/>
      <c r="P976" s="61"/>
      <c r="Q976" s="61"/>
      <c r="R976" s="61"/>
      <c r="S976" s="61"/>
      <c r="T976" s="61"/>
      <c r="U976" s="61"/>
      <c r="V976" s="61"/>
      <c r="W976" s="61"/>
      <c r="X976" s="61"/>
      <c r="Y976" s="61"/>
      <c r="Z976" s="61"/>
    </row>
    <row r="977" spans="1:26" ht="18" customHeight="1">
      <c r="A977" s="142"/>
      <c r="B977" s="61"/>
      <c r="C977" s="143"/>
      <c r="D977" s="61"/>
      <c r="E977" s="142"/>
      <c r="F977" s="142"/>
      <c r="G977" s="61"/>
      <c r="H977" s="143"/>
      <c r="I977" s="143"/>
      <c r="J977" s="61"/>
      <c r="K977" s="61"/>
      <c r="L977" s="61"/>
      <c r="M977" s="61"/>
      <c r="N977" s="61"/>
      <c r="O977" s="61"/>
      <c r="P977" s="61"/>
      <c r="Q977" s="61"/>
      <c r="R977" s="61"/>
      <c r="S977" s="61"/>
      <c r="T977" s="61"/>
      <c r="U977" s="61"/>
      <c r="V977" s="61"/>
      <c r="W977" s="61"/>
      <c r="X977" s="61"/>
      <c r="Y977" s="61"/>
      <c r="Z977" s="61"/>
    </row>
    <row r="978" spans="1:26" ht="18" customHeight="1">
      <c r="A978" s="142"/>
      <c r="B978" s="61"/>
      <c r="C978" s="143"/>
      <c r="D978" s="61"/>
      <c r="E978" s="142"/>
      <c r="F978" s="142"/>
      <c r="G978" s="61"/>
      <c r="H978" s="143"/>
      <c r="I978" s="143"/>
      <c r="J978" s="61"/>
      <c r="K978" s="61"/>
      <c r="L978" s="61"/>
      <c r="M978" s="61"/>
      <c r="N978" s="61"/>
      <c r="O978" s="61"/>
      <c r="P978" s="61"/>
      <c r="Q978" s="61"/>
      <c r="R978" s="61"/>
      <c r="S978" s="61"/>
      <c r="T978" s="61"/>
      <c r="U978" s="61"/>
      <c r="V978" s="61"/>
      <c r="W978" s="61"/>
      <c r="X978" s="61"/>
      <c r="Y978" s="61"/>
      <c r="Z978" s="61"/>
    </row>
    <row r="979" spans="1:26" ht="18" customHeight="1">
      <c r="A979" s="142"/>
      <c r="B979" s="61"/>
      <c r="C979" s="143"/>
      <c r="D979" s="61"/>
      <c r="E979" s="142"/>
      <c r="F979" s="142"/>
      <c r="G979" s="61"/>
      <c r="H979" s="143"/>
      <c r="I979" s="143"/>
      <c r="J979" s="61"/>
      <c r="K979" s="61"/>
      <c r="L979" s="61"/>
      <c r="M979" s="61"/>
      <c r="N979" s="61"/>
      <c r="O979" s="61"/>
      <c r="P979" s="61"/>
      <c r="Q979" s="61"/>
      <c r="R979" s="61"/>
      <c r="S979" s="61"/>
      <c r="T979" s="61"/>
      <c r="U979" s="61"/>
      <c r="V979" s="61"/>
      <c r="W979" s="61"/>
      <c r="X979" s="61"/>
      <c r="Y979" s="61"/>
      <c r="Z979" s="61"/>
    </row>
    <row r="980" spans="1:26" ht="18" customHeight="1">
      <c r="A980" s="142"/>
      <c r="B980" s="61"/>
      <c r="C980" s="143"/>
      <c r="D980" s="61"/>
      <c r="E980" s="142"/>
      <c r="F980" s="142"/>
      <c r="G980" s="61"/>
      <c r="H980" s="143"/>
      <c r="I980" s="143"/>
      <c r="J980" s="61"/>
      <c r="K980" s="61"/>
      <c r="L980" s="61"/>
      <c r="M980" s="61"/>
      <c r="N980" s="61"/>
      <c r="O980" s="61"/>
      <c r="P980" s="61"/>
      <c r="Q980" s="61"/>
      <c r="R980" s="61"/>
      <c r="S980" s="61"/>
      <c r="T980" s="61"/>
      <c r="U980" s="61"/>
      <c r="V980" s="61"/>
      <c r="W980" s="61"/>
      <c r="X980" s="61"/>
      <c r="Y980" s="61"/>
      <c r="Z980" s="61"/>
    </row>
    <row r="981" spans="1:26" ht="18" customHeight="1">
      <c r="A981" s="142"/>
      <c r="B981" s="61"/>
      <c r="C981" s="143"/>
      <c r="D981" s="61"/>
      <c r="E981" s="142"/>
      <c r="F981" s="142"/>
      <c r="G981" s="61"/>
      <c r="H981" s="143"/>
      <c r="I981" s="143"/>
      <c r="J981" s="61"/>
      <c r="K981" s="61"/>
      <c r="L981" s="61"/>
      <c r="M981" s="61"/>
      <c r="N981" s="61"/>
      <c r="O981" s="61"/>
      <c r="P981" s="61"/>
      <c r="Q981" s="61"/>
      <c r="R981" s="61"/>
      <c r="S981" s="61"/>
      <c r="T981" s="61"/>
      <c r="U981" s="61"/>
      <c r="V981" s="61"/>
      <c r="W981" s="61"/>
      <c r="X981" s="61"/>
      <c r="Y981" s="61"/>
      <c r="Z981" s="61"/>
    </row>
    <row r="982" spans="1:26" ht="18" customHeight="1">
      <c r="A982" s="142"/>
      <c r="B982" s="61"/>
      <c r="C982" s="143"/>
      <c r="D982" s="61"/>
      <c r="E982" s="142"/>
      <c r="F982" s="142"/>
      <c r="G982" s="61"/>
      <c r="H982" s="143"/>
      <c r="I982" s="143"/>
      <c r="J982" s="61"/>
      <c r="K982" s="61"/>
      <c r="L982" s="61"/>
      <c r="M982" s="61"/>
      <c r="N982" s="61"/>
      <c r="O982" s="61"/>
      <c r="P982" s="61"/>
      <c r="Q982" s="61"/>
      <c r="R982" s="61"/>
      <c r="S982" s="61"/>
      <c r="T982" s="61"/>
      <c r="U982" s="61"/>
      <c r="V982" s="61"/>
      <c r="W982" s="61"/>
      <c r="X982" s="61"/>
      <c r="Y982" s="61"/>
      <c r="Z982" s="61"/>
    </row>
    <row r="983" spans="1:26" ht="18" customHeight="1">
      <c r="A983" s="142"/>
      <c r="B983" s="61"/>
      <c r="C983" s="143"/>
      <c r="D983" s="61"/>
      <c r="E983" s="142"/>
      <c r="F983" s="142"/>
      <c r="G983" s="61"/>
      <c r="H983" s="143"/>
      <c r="I983" s="143"/>
      <c r="J983" s="61"/>
      <c r="K983" s="61"/>
      <c r="L983" s="61"/>
      <c r="M983" s="61"/>
      <c r="N983" s="61"/>
      <c r="O983" s="61"/>
      <c r="P983" s="61"/>
      <c r="Q983" s="61"/>
      <c r="R983" s="61"/>
      <c r="S983" s="61"/>
      <c r="T983" s="61"/>
      <c r="U983" s="61"/>
      <c r="V983" s="61"/>
      <c r="W983" s="61"/>
      <c r="X983" s="61"/>
      <c r="Y983" s="61"/>
      <c r="Z983" s="61"/>
    </row>
    <row r="984" spans="1:26" ht="18" customHeight="1">
      <c r="A984" s="142"/>
      <c r="B984" s="61"/>
      <c r="C984" s="143"/>
      <c r="D984" s="61"/>
      <c r="E984" s="142"/>
      <c r="F984" s="142"/>
      <c r="G984" s="61"/>
      <c r="H984" s="143"/>
      <c r="I984" s="143"/>
      <c r="J984" s="61"/>
      <c r="K984" s="61"/>
      <c r="L984" s="61"/>
      <c r="M984" s="61"/>
      <c r="N984" s="61"/>
      <c r="O984" s="61"/>
      <c r="P984" s="61"/>
      <c r="Q984" s="61"/>
      <c r="R984" s="61"/>
      <c r="S984" s="61"/>
      <c r="T984" s="61"/>
      <c r="U984" s="61"/>
      <c r="V984" s="61"/>
      <c r="W984" s="61"/>
      <c r="X984" s="61"/>
      <c r="Y984" s="61"/>
      <c r="Z984" s="61"/>
    </row>
    <row r="985" spans="1:26" ht="18" customHeight="1">
      <c r="A985" s="142"/>
      <c r="B985" s="61"/>
      <c r="C985" s="143"/>
      <c r="D985" s="61"/>
      <c r="E985" s="142"/>
      <c r="F985" s="142"/>
      <c r="G985" s="61"/>
      <c r="H985" s="143"/>
      <c r="I985" s="143"/>
      <c r="J985" s="61"/>
      <c r="K985" s="61"/>
      <c r="L985" s="61"/>
      <c r="M985" s="61"/>
      <c r="N985" s="61"/>
      <c r="O985" s="61"/>
      <c r="P985" s="61"/>
      <c r="Q985" s="61"/>
      <c r="R985" s="61"/>
      <c r="S985" s="61"/>
      <c r="T985" s="61"/>
      <c r="U985" s="61"/>
      <c r="V985" s="61"/>
      <c r="W985" s="61"/>
      <c r="X985" s="61"/>
      <c r="Y985" s="61"/>
      <c r="Z985" s="61"/>
    </row>
    <row r="986" spans="1:26" ht="18" customHeight="1">
      <c r="A986" s="142"/>
      <c r="B986" s="61"/>
      <c r="C986" s="143"/>
      <c r="D986" s="61"/>
      <c r="E986" s="142"/>
      <c r="F986" s="142"/>
      <c r="G986" s="61"/>
      <c r="H986" s="143"/>
      <c r="I986" s="143"/>
      <c r="J986" s="61"/>
      <c r="K986" s="61"/>
      <c r="L986" s="61"/>
      <c r="M986" s="61"/>
      <c r="N986" s="61"/>
      <c r="O986" s="61"/>
      <c r="P986" s="61"/>
      <c r="Q986" s="61"/>
      <c r="R986" s="61"/>
      <c r="S986" s="61"/>
      <c r="T986" s="61"/>
      <c r="U986" s="61"/>
      <c r="V986" s="61"/>
      <c r="W986" s="61"/>
      <c r="X986" s="61"/>
      <c r="Y986" s="61"/>
      <c r="Z986" s="61"/>
    </row>
    <row r="987" spans="1:26" ht="18" customHeight="1">
      <c r="A987" s="142"/>
      <c r="B987" s="61"/>
      <c r="C987" s="143"/>
      <c r="D987" s="61"/>
      <c r="E987" s="142"/>
      <c r="F987" s="142"/>
      <c r="G987" s="61"/>
      <c r="H987" s="143"/>
      <c r="I987" s="143"/>
      <c r="J987" s="61"/>
      <c r="K987" s="61"/>
      <c r="L987" s="61"/>
      <c r="M987" s="61"/>
      <c r="N987" s="61"/>
      <c r="O987" s="61"/>
      <c r="P987" s="61"/>
      <c r="Q987" s="61"/>
      <c r="R987" s="61"/>
      <c r="S987" s="61"/>
      <c r="T987" s="61"/>
      <c r="U987" s="61"/>
      <c r="V987" s="61"/>
      <c r="W987" s="61"/>
      <c r="X987" s="61"/>
      <c r="Y987" s="61"/>
      <c r="Z987" s="61"/>
    </row>
    <row r="988" spans="1:26" ht="18" customHeight="1">
      <c r="A988" s="142"/>
      <c r="B988" s="61"/>
      <c r="C988" s="143"/>
      <c r="D988" s="61"/>
      <c r="E988" s="142"/>
      <c r="F988" s="142"/>
      <c r="G988" s="61"/>
      <c r="H988" s="143"/>
      <c r="I988" s="143"/>
      <c r="J988" s="61"/>
      <c r="K988" s="61"/>
      <c r="L988" s="61"/>
      <c r="M988" s="61"/>
      <c r="N988" s="61"/>
      <c r="O988" s="61"/>
      <c r="P988" s="61"/>
      <c r="Q988" s="61"/>
      <c r="R988" s="61"/>
      <c r="S988" s="61"/>
      <c r="T988" s="61"/>
      <c r="U988" s="61"/>
      <c r="V988" s="61"/>
      <c r="W988" s="61"/>
      <c r="X988" s="61"/>
      <c r="Y988" s="61"/>
      <c r="Z988" s="61"/>
    </row>
    <row r="989" spans="1:26" ht="18" customHeight="1">
      <c r="A989" s="142"/>
      <c r="B989" s="61"/>
      <c r="C989" s="143"/>
      <c r="D989" s="61"/>
      <c r="E989" s="142"/>
      <c r="F989" s="142"/>
      <c r="G989" s="61"/>
      <c r="H989" s="143"/>
      <c r="I989" s="143"/>
      <c r="J989" s="61"/>
      <c r="K989" s="61"/>
      <c r="L989" s="61"/>
      <c r="M989" s="61"/>
      <c r="N989" s="61"/>
      <c r="O989" s="61"/>
      <c r="P989" s="61"/>
      <c r="Q989" s="61"/>
      <c r="R989" s="61"/>
      <c r="S989" s="61"/>
      <c r="T989" s="61"/>
      <c r="U989" s="61"/>
      <c r="V989" s="61"/>
      <c r="W989" s="61"/>
      <c r="X989" s="61"/>
      <c r="Y989" s="61"/>
      <c r="Z989" s="61"/>
    </row>
    <row r="990" spans="1:26" ht="18" customHeight="1">
      <c r="A990" s="142"/>
      <c r="B990" s="61"/>
      <c r="C990" s="143"/>
      <c r="D990" s="61"/>
      <c r="E990" s="142"/>
      <c r="F990" s="142"/>
      <c r="G990" s="61"/>
      <c r="H990" s="143"/>
      <c r="I990" s="143"/>
      <c r="J990" s="61"/>
      <c r="K990" s="61"/>
      <c r="L990" s="61"/>
      <c r="M990" s="61"/>
      <c r="N990" s="61"/>
      <c r="O990" s="61"/>
      <c r="P990" s="61"/>
      <c r="Q990" s="61"/>
      <c r="R990" s="61"/>
      <c r="S990" s="61"/>
      <c r="T990" s="61"/>
      <c r="U990" s="61"/>
      <c r="V990" s="61"/>
      <c r="W990" s="61"/>
      <c r="X990" s="61"/>
      <c r="Y990" s="61"/>
      <c r="Z990" s="61"/>
    </row>
    <row r="991" spans="1:26" ht="18" customHeight="1">
      <c r="A991" s="142"/>
      <c r="B991" s="61"/>
      <c r="C991" s="143"/>
      <c r="D991" s="61"/>
      <c r="E991" s="142"/>
      <c r="F991" s="142"/>
      <c r="G991" s="61"/>
      <c r="H991" s="143"/>
      <c r="I991" s="143"/>
      <c r="J991" s="61"/>
      <c r="K991" s="61"/>
      <c r="L991" s="61"/>
      <c r="M991" s="61"/>
      <c r="N991" s="61"/>
      <c r="O991" s="61"/>
      <c r="P991" s="61"/>
      <c r="Q991" s="61"/>
      <c r="R991" s="61"/>
      <c r="S991" s="61"/>
      <c r="T991" s="61"/>
      <c r="U991" s="61"/>
      <c r="V991" s="61"/>
      <c r="W991" s="61"/>
      <c r="X991" s="61"/>
      <c r="Y991" s="61"/>
      <c r="Z991" s="61"/>
    </row>
    <row r="992" spans="1:26" ht="18" customHeight="1">
      <c r="A992" s="142"/>
      <c r="B992" s="61"/>
      <c r="C992" s="143"/>
      <c r="D992" s="61"/>
      <c r="E992" s="142"/>
      <c r="F992" s="142"/>
      <c r="G992" s="61"/>
      <c r="H992" s="143"/>
      <c r="I992" s="143"/>
      <c r="J992" s="61"/>
      <c r="K992" s="61"/>
      <c r="L992" s="61"/>
      <c r="M992" s="61"/>
      <c r="N992" s="61"/>
      <c r="O992" s="61"/>
      <c r="P992" s="61"/>
      <c r="Q992" s="61"/>
      <c r="R992" s="61"/>
      <c r="S992" s="61"/>
      <c r="T992" s="61"/>
      <c r="U992" s="61"/>
      <c r="V992" s="61"/>
      <c r="W992" s="61"/>
      <c r="X992" s="61"/>
      <c r="Y992" s="61"/>
      <c r="Z992" s="61"/>
    </row>
    <row r="993" spans="1:26" ht="18" customHeight="1">
      <c r="A993" s="142"/>
      <c r="B993" s="61"/>
      <c r="C993" s="143"/>
      <c r="D993" s="61"/>
      <c r="E993" s="142"/>
      <c r="F993" s="142"/>
      <c r="G993" s="61"/>
      <c r="H993" s="143"/>
      <c r="I993" s="143"/>
      <c r="J993" s="61"/>
      <c r="K993" s="61"/>
      <c r="L993" s="61"/>
      <c r="M993" s="61"/>
      <c r="N993" s="61"/>
      <c r="O993" s="61"/>
      <c r="P993" s="61"/>
      <c r="Q993" s="61"/>
      <c r="R993" s="61"/>
      <c r="S993" s="61"/>
      <c r="T993" s="61"/>
      <c r="U993" s="61"/>
      <c r="V993" s="61"/>
      <c r="W993" s="61"/>
      <c r="X993" s="61"/>
      <c r="Y993" s="61"/>
      <c r="Z993" s="61"/>
    </row>
    <row r="994" spans="1:26" ht="18" customHeight="1">
      <c r="A994" s="142"/>
      <c r="B994" s="61"/>
      <c r="C994" s="143"/>
      <c r="D994" s="61"/>
      <c r="E994" s="142"/>
      <c r="F994" s="142"/>
      <c r="G994" s="61"/>
      <c r="H994" s="143"/>
      <c r="I994" s="143"/>
      <c r="J994" s="61"/>
      <c r="K994" s="61"/>
      <c r="L994" s="61"/>
      <c r="M994" s="61"/>
      <c r="N994" s="61"/>
      <c r="O994" s="61"/>
      <c r="P994" s="61"/>
      <c r="Q994" s="61"/>
      <c r="R994" s="61"/>
      <c r="S994" s="61"/>
      <c r="T994" s="61"/>
      <c r="U994" s="61"/>
      <c r="V994" s="61"/>
      <c r="W994" s="61"/>
      <c r="X994" s="61"/>
      <c r="Y994" s="61"/>
      <c r="Z994" s="61"/>
    </row>
    <row r="995" spans="1:26" ht="18" customHeight="1">
      <c r="A995" s="142"/>
      <c r="B995" s="61"/>
      <c r="C995" s="143"/>
      <c r="D995" s="61"/>
      <c r="E995" s="142"/>
      <c r="F995" s="142"/>
      <c r="G995" s="61"/>
      <c r="H995" s="143"/>
      <c r="I995" s="143"/>
      <c r="J995" s="61"/>
      <c r="K995" s="61"/>
      <c r="L995" s="61"/>
      <c r="M995" s="61"/>
      <c r="N995" s="61"/>
      <c r="O995" s="61"/>
      <c r="P995" s="61"/>
      <c r="Q995" s="61"/>
      <c r="R995" s="61"/>
      <c r="S995" s="61"/>
      <c r="T995" s="61"/>
      <c r="U995" s="61"/>
      <c r="V995" s="61"/>
      <c r="W995" s="61"/>
      <c r="X995" s="61"/>
      <c r="Y995" s="61"/>
      <c r="Z995" s="61"/>
    </row>
    <row r="996" spans="1:26" ht="18" customHeight="1">
      <c r="A996" s="142"/>
      <c r="B996" s="61"/>
      <c r="C996" s="143"/>
      <c r="D996" s="61"/>
      <c r="E996" s="142"/>
      <c r="F996" s="142"/>
      <c r="G996" s="61"/>
      <c r="H996" s="143"/>
      <c r="I996" s="143"/>
      <c r="J996" s="61"/>
      <c r="K996" s="61"/>
      <c r="L996" s="61"/>
      <c r="M996" s="61"/>
      <c r="N996" s="61"/>
      <c r="O996" s="61"/>
      <c r="P996" s="61"/>
      <c r="Q996" s="61"/>
      <c r="R996" s="61"/>
      <c r="S996" s="61"/>
      <c r="T996" s="61"/>
      <c r="U996" s="61"/>
      <c r="V996" s="61"/>
      <c r="W996" s="61"/>
      <c r="X996" s="61"/>
      <c r="Y996" s="61"/>
      <c r="Z996" s="61"/>
    </row>
    <row r="997" spans="1:26" ht="18" customHeight="1">
      <c r="A997" s="142"/>
      <c r="B997" s="61"/>
      <c r="C997" s="143"/>
      <c r="D997" s="61"/>
      <c r="E997" s="142"/>
      <c r="F997" s="142"/>
      <c r="G997" s="61"/>
      <c r="H997" s="143"/>
      <c r="I997" s="143"/>
      <c r="J997" s="61"/>
      <c r="K997" s="61"/>
      <c r="L997" s="61"/>
      <c r="M997" s="61"/>
      <c r="N997" s="61"/>
      <c r="O997" s="61"/>
      <c r="P997" s="61"/>
      <c r="Q997" s="61"/>
      <c r="R997" s="61"/>
      <c r="S997" s="61"/>
      <c r="T997" s="61"/>
      <c r="U997" s="61"/>
      <c r="V997" s="61"/>
      <c r="W997" s="61"/>
      <c r="X997" s="61"/>
      <c r="Y997" s="61"/>
      <c r="Z997" s="61"/>
    </row>
    <row r="998" spans="1:26" ht="18" customHeight="1">
      <c r="A998" s="142"/>
      <c r="B998" s="61"/>
      <c r="C998" s="143"/>
      <c r="D998" s="61"/>
      <c r="E998" s="142"/>
      <c r="F998" s="142"/>
      <c r="G998" s="61"/>
      <c r="H998" s="143"/>
      <c r="I998" s="143"/>
      <c r="J998" s="61"/>
      <c r="K998" s="61"/>
      <c r="L998" s="61"/>
      <c r="M998" s="61"/>
      <c r="N998" s="61"/>
      <c r="O998" s="61"/>
      <c r="P998" s="61"/>
      <c r="Q998" s="61"/>
      <c r="R998" s="61"/>
      <c r="S998" s="61"/>
      <c r="T998" s="61"/>
      <c r="U998" s="61"/>
      <c r="V998" s="61"/>
      <c r="W998" s="61"/>
      <c r="X998" s="61"/>
      <c r="Y998" s="61"/>
      <c r="Z998" s="61"/>
    </row>
    <row r="999" spans="1:26" ht="18" customHeight="1">
      <c r="A999" s="142"/>
      <c r="B999" s="61"/>
      <c r="C999" s="143"/>
      <c r="D999" s="61"/>
      <c r="E999" s="142"/>
      <c r="F999" s="142"/>
      <c r="G999" s="61"/>
      <c r="H999" s="143"/>
      <c r="I999" s="143"/>
      <c r="J999" s="61"/>
      <c r="K999" s="61"/>
      <c r="L999" s="61"/>
      <c r="M999" s="61"/>
      <c r="N999" s="61"/>
      <c r="O999" s="61"/>
      <c r="P999" s="61"/>
      <c r="Q999" s="61"/>
      <c r="R999" s="61"/>
      <c r="S999" s="61"/>
      <c r="T999" s="61"/>
      <c r="U999" s="61"/>
      <c r="V999" s="61"/>
      <c r="W999" s="61"/>
      <c r="X999" s="61"/>
      <c r="Y999" s="61"/>
      <c r="Z999" s="61"/>
    </row>
    <row r="1000" spans="1:26" ht="18" customHeight="1">
      <c r="A1000" s="142"/>
      <c r="B1000" s="61"/>
      <c r="C1000" s="143"/>
      <c r="D1000" s="61"/>
      <c r="E1000" s="142"/>
      <c r="F1000" s="142"/>
      <c r="G1000" s="61"/>
      <c r="H1000" s="143"/>
      <c r="I1000" s="143"/>
      <c r="J1000" s="61"/>
      <c r="K1000" s="61"/>
      <c r="L1000" s="61"/>
      <c r="M1000" s="61"/>
      <c r="N1000" s="61"/>
      <c r="O1000" s="61"/>
      <c r="P1000" s="61"/>
      <c r="Q1000" s="61"/>
      <c r="R1000" s="61"/>
      <c r="S1000" s="61"/>
      <c r="T1000" s="61"/>
      <c r="U1000" s="61"/>
      <c r="V1000" s="61"/>
      <c r="W1000" s="61"/>
      <c r="X1000" s="61"/>
      <c r="Y1000" s="61"/>
      <c r="Z1000" s="61"/>
    </row>
  </sheetData>
  <mergeCells count="3">
    <mergeCell ref="A1:C1"/>
    <mergeCell ref="E1:J1"/>
    <mergeCell ref="E3:F3"/>
  </mergeCells>
  <pageMargins left="0.38" right="0.2" top="0.39" bottom="0.2" header="0" footer="0"/>
  <pageSetup paperSize="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53"/>
  <sheetViews>
    <sheetView topLeftCell="D7" workbookViewId="0">
      <selection activeCell="G11" sqref="G11"/>
    </sheetView>
    <sheetView topLeftCell="D1" workbookViewId="1">
      <selection sqref="A1:C1"/>
    </sheetView>
  </sheetViews>
  <sheetFormatPr defaultColWidth="9.109375" defaultRowHeight="18"/>
  <cols>
    <col min="1" max="1" width="0" style="256" hidden="1" customWidth="1"/>
    <col min="2" max="2" width="64.88671875" style="257" hidden="1" customWidth="1"/>
    <col min="3" max="3" width="20.88671875" style="258" hidden="1" customWidth="1"/>
    <col min="4" max="4" width="9.109375" style="257"/>
    <col min="5" max="6" width="4.44140625" style="256" bestFit="1" customWidth="1"/>
    <col min="7" max="7" width="64.88671875" style="257" customWidth="1"/>
    <col min="8" max="9" width="20.88671875" style="258" customWidth="1"/>
    <col min="10" max="10" width="26.88671875" style="257" customWidth="1"/>
    <col min="11" max="11" width="35" style="257" customWidth="1"/>
    <col min="12" max="16384" width="9.109375" style="257"/>
  </cols>
  <sheetData>
    <row r="1" spans="1:11" s="254" customFormat="1" ht="46.5" customHeight="1">
      <c r="A1" s="792" t="s">
        <v>433</v>
      </c>
      <c r="B1" s="792"/>
      <c r="C1" s="792"/>
      <c r="E1" s="793" t="s">
        <v>471</v>
      </c>
      <c r="F1" s="793"/>
      <c r="G1" s="793"/>
      <c r="H1" s="793"/>
      <c r="I1" s="793"/>
      <c r="J1" s="793"/>
    </row>
    <row r="2" spans="1:11" s="254" customFormat="1" ht="24" customHeight="1">
      <c r="A2" s="255"/>
      <c r="B2" s="255"/>
      <c r="C2" s="255"/>
      <c r="E2" s="793"/>
      <c r="F2" s="793"/>
      <c r="G2" s="793"/>
      <c r="H2" s="793"/>
      <c r="I2" s="793"/>
      <c r="J2" s="793"/>
    </row>
    <row r="3" spans="1:11" s="254" customFormat="1" ht="29.25" hidden="1" customHeight="1">
      <c r="A3" s="255"/>
      <c r="B3" s="255"/>
      <c r="C3" s="255"/>
      <c r="E3" s="794" t="s">
        <v>472</v>
      </c>
      <c r="F3" s="794"/>
      <c r="G3" s="794"/>
      <c r="H3" s="794"/>
      <c r="I3" s="794"/>
      <c r="J3" s="794"/>
    </row>
    <row r="4" spans="1:11" s="254" customFormat="1" ht="26.25" customHeight="1">
      <c r="A4" s="255"/>
      <c r="B4" s="255"/>
      <c r="C4" s="255"/>
      <c r="E4" s="793"/>
      <c r="F4" s="793"/>
      <c r="G4" s="793"/>
      <c r="H4" s="793"/>
      <c r="I4" s="793"/>
      <c r="J4" s="793"/>
    </row>
    <row r="5" spans="1:11" ht="27" customHeight="1">
      <c r="E5" s="795"/>
      <c r="F5" s="795"/>
      <c r="G5" s="795"/>
      <c r="H5" s="795"/>
      <c r="I5" s="795"/>
      <c r="J5" s="795"/>
    </row>
    <row r="6" spans="1:11" s="255" customFormat="1" ht="99" customHeight="1">
      <c r="A6" s="259" t="s">
        <v>33</v>
      </c>
      <c r="B6" s="259" t="s">
        <v>137</v>
      </c>
      <c r="C6" s="260" t="s">
        <v>431</v>
      </c>
      <c r="E6" s="790" t="s">
        <v>33</v>
      </c>
      <c r="F6" s="791"/>
      <c r="G6" s="259" t="s">
        <v>137</v>
      </c>
      <c r="H6" s="260" t="s">
        <v>138</v>
      </c>
      <c r="I6" s="260" t="s">
        <v>139</v>
      </c>
      <c r="J6" s="259" t="s">
        <v>5</v>
      </c>
      <c r="K6" s="261" t="e">
        <f>+H7+'[1]Danh muc'!$D$4</f>
        <v>#REF!</v>
      </c>
    </row>
    <row r="7" spans="1:11" s="255" customFormat="1" ht="26.25" customHeight="1">
      <c r="A7" s="259"/>
      <c r="B7" s="259" t="s">
        <v>40</v>
      </c>
      <c r="C7" s="262">
        <f>+C8+C27+C30</f>
        <v>2369831</v>
      </c>
      <c r="E7" s="259"/>
      <c r="F7" s="259"/>
      <c r="G7" s="259" t="s">
        <v>40</v>
      </c>
      <c r="H7" s="262" t="e">
        <f>+H8+H27+H30+H49+#REF!</f>
        <v>#REF!</v>
      </c>
      <c r="I7" s="262">
        <f>+I8+I27+I30+I49</f>
        <v>39583</v>
      </c>
      <c r="J7" s="259"/>
      <c r="K7" s="261" t="e">
        <f>+'[2]TH ngành,LV'!$N$5-K6</f>
        <v>#REF!</v>
      </c>
    </row>
    <row r="8" spans="1:11" s="255" customFormat="1" ht="30" customHeight="1">
      <c r="A8" s="259"/>
      <c r="B8" s="263" t="s">
        <v>141</v>
      </c>
      <c r="C8" s="262">
        <f>+SUM(C9:C26)</f>
        <v>186811</v>
      </c>
      <c r="E8" s="259"/>
      <c r="F8" s="259"/>
      <c r="G8" s="263" t="s">
        <v>141</v>
      </c>
      <c r="H8" s="262">
        <f>+SUM(H9:H26)</f>
        <v>186811</v>
      </c>
      <c r="I8" s="262">
        <f>+SUM(I9:I26)</f>
        <v>0</v>
      </c>
      <c r="J8" s="259"/>
    </row>
    <row r="9" spans="1:11" ht="47.25" customHeight="1">
      <c r="A9" s="264">
        <v>1</v>
      </c>
      <c r="B9" s="265" t="s">
        <v>144</v>
      </c>
      <c r="C9" s="266">
        <v>20000</v>
      </c>
      <c r="E9" s="264">
        <v>1</v>
      </c>
      <c r="F9" s="264">
        <v>1</v>
      </c>
      <c r="G9" s="265" t="s">
        <v>144</v>
      </c>
      <c r="H9" s="266">
        <v>20000</v>
      </c>
      <c r="I9" s="266"/>
      <c r="J9" s="267" t="s">
        <v>145</v>
      </c>
    </row>
    <row r="10" spans="1:11" ht="36">
      <c r="A10" s="264">
        <v>2</v>
      </c>
      <c r="B10" s="268" t="s">
        <v>146</v>
      </c>
      <c r="C10" s="266">
        <v>1799</v>
      </c>
      <c r="E10" s="264">
        <v>2</v>
      </c>
      <c r="F10" s="264">
        <v>2</v>
      </c>
      <c r="G10" s="268" t="s">
        <v>146</v>
      </c>
      <c r="H10" s="266">
        <v>1799</v>
      </c>
      <c r="I10" s="266"/>
      <c r="J10" s="267" t="s">
        <v>145</v>
      </c>
    </row>
    <row r="11" spans="1:11" ht="36">
      <c r="A11" s="264">
        <v>3</v>
      </c>
      <c r="B11" s="265" t="s">
        <v>147</v>
      </c>
      <c r="C11" s="266">
        <v>29850</v>
      </c>
      <c r="E11" s="264">
        <v>3</v>
      </c>
      <c r="F11" s="264">
        <v>3</v>
      </c>
      <c r="G11" s="265" t="s">
        <v>147</v>
      </c>
      <c r="H11" s="266">
        <v>29850</v>
      </c>
      <c r="I11" s="266"/>
      <c r="J11" s="267" t="s">
        <v>145</v>
      </c>
    </row>
    <row r="12" spans="1:11">
      <c r="A12" s="264">
        <v>4</v>
      </c>
      <c r="B12" s="265" t="s">
        <v>148</v>
      </c>
      <c r="C12" s="266">
        <v>10000</v>
      </c>
      <c r="E12" s="264">
        <v>4</v>
      </c>
      <c r="F12" s="264">
        <v>4</v>
      </c>
      <c r="G12" s="265" t="s">
        <v>148</v>
      </c>
      <c r="H12" s="266">
        <v>10000</v>
      </c>
      <c r="I12" s="266"/>
      <c r="J12" s="267" t="s">
        <v>145</v>
      </c>
    </row>
    <row r="13" spans="1:11">
      <c r="A13" s="264">
        <v>5</v>
      </c>
      <c r="B13" s="265" t="s">
        <v>149</v>
      </c>
      <c r="C13" s="266">
        <v>10000</v>
      </c>
      <c r="E13" s="264">
        <v>5</v>
      </c>
      <c r="F13" s="264">
        <v>5</v>
      </c>
      <c r="G13" s="265" t="s">
        <v>149</v>
      </c>
      <c r="H13" s="266">
        <v>10000</v>
      </c>
      <c r="I13" s="266"/>
      <c r="J13" s="267" t="s">
        <v>145</v>
      </c>
    </row>
    <row r="14" spans="1:11" ht="36">
      <c r="A14" s="264">
        <v>6</v>
      </c>
      <c r="B14" s="269" t="s">
        <v>150</v>
      </c>
      <c r="C14" s="266">
        <v>13000</v>
      </c>
      <c r="E14" s="264">
        <v>6</v>
      </c>
      <c r="F14" s="264">
        <v>6</v>
      </c>
      <c r="G14" s="269" t="s">
        <v>150</v>
      </c>
      <c r="H14" s="266">
        <v>13000</v>
      </c>
      <c r="I14" s="266"/>
      <c r="J14" s="267" t="s">
        <v>145</v>
      </c>
    </row>
    <row r="15" spans="1:11" ht="36">
      <c r="A15" s="264">
        <v>7</v>
      </c>
      <c r="B15" s="269" t="s">
        <v>151</v>
      </c>
      <c r="C15" s="266">
        <v>5000</v>
      </c>
      <c r="E15" s="264">
        <v>7</v>
      </c>
      <c r="F15" s="264">
        <v>7</v>
      </c>
      <c r="G15" s="269" t="s">
        <v>151</v>
      </c>
      <c r="H15" s="266">
        <v>5000</v>
      </c>
      <c r="I15" s="266"/>
      <c r="J15" s="267" t="s">
        <v>145</v>
      </c>
    </row>
    <row r="16" spans="1:11" ht="36">
      <c r="A16" s="264">
        <v>8</v>
      </c>
      <c r="B16" s="269" t="s">
        <v>152</v>
      </c>
      <c r="C16" s="266">
        <v>10000</v>
      </c>
      <c r="E16" s="264">
        <v>8</v>
      </c>
      <c r="F16" s="264">
        <v>8</v>
      </c>
      <c r="G16" s="269" t="s">
        <v>152</v>
      </c>
      <c r="H16" s="266">
        <v>10000</v>
      </c>
      <c r="I16" s="266"/>
      <c r="J16" s="267" t="s">
        <v>145</v>
      </c>
    </row>
    <row r="17" spans="1:10" ht="27" customHeight="1">
      <c r="A17" s="264">
        <v>9</v>
      </c>
      <c r="B17" s="269" t="s">
        <v>154</v>
      </c>
      <c r="C17" s="266">
        <v>6000</v>
      </c>
      <c r="E17" s="264">
        <v>9</v>
      </c>
      <c r="F17" s="264">
        <v>9</v>
      </c>
      <c r="G17" s="269" t="s">
        <v>154</v>
      </c>
      <c r="H17" s="266">
        <v>6000</v>
      </c>
      <c r="I17" s="266"/>
      <c r="J17" s="267" t="s">
        <v>145</v>
      </c>
    </row>
    <row r="18" spans="1:10" ht="36">
      <c r="A18" s="264">
        <v>10</v>
      </c>
      <c r="B18" s="269" t="s">
        <v>365</v>
      </c>
      <c r="C18" s="266">
        <v>6000</v>
      </c>
      <c r="E18" s="264">
        <v>10</v>
      </c>
      <c r="F18" s="264">
        <v>10</v>
      </c>
      <c r="G18" s="269" t="s">
        <v>155</v>
      </c>
      <c r="H18" s="266">
        <v>6000</v>
      </c>
      <c r="I18" s="266"/>
      <c r="J18" s="267" t="s">
        <v>145</v>
      </c>
    </row>
    <row r="19" spans="1:10" ht="30" customHeight="1">
      <c r="A19" s="264">
        <v>11</v>
      </c>
      <c r="B19" s="270" t="s">
        <v>156</v>
      </c>
      <c r="C19" s="266">
        <v>6000</v>
      </c>
      <c r="E19" s="264">
        <v>11</v>
      </c>
      <c r="F19" s="264">
        <v>11</v>
      </c>
      <c r="G19" s="270" t="s">
        <v>156</v>
      </c>
      <c r="H19" s="266">
        <v>6000</v>
      </c>
      <c r="I19" s="266"/>
      <c r="J19" s="267" t="s">
        <v>145</v>
      </c>
    </row>
    <row r="20" spans="1:10" ht="54">
      <c r="A20" s="264">
        <v>12</v>
      </c>
      <c r="B20" s="265" t="s">
        <v>157</v>
      </c>
      <c r="C20" s="266">
        <v>40000</v>
      </c>
      <c r="E20" s="264">
        <v>12</v>
      </c>
      <c r="F20" s="264">
        <v>12</v>
      </c>
      <c r="G20" s="265" t="s">
        <v>157</v>
      </c>
      <c r="H20" s="266">
        <v>40000</v>
      </c>
      <c r="I20" s="266"/>
      <c r="J20" s="267" t="s">
        <v>145</v>
      </c>
    </row>
    <row r="21" spans="1:10" ht="36">
      <c r="A21" s="264">
        <v>13</v>
      </c>
      <c r="B21" s="271" t="s">
        <v>158</v>
      </c>
      <c r="C21" s="266">
        <v>2584</v>
      </c>
      <c r="E21" s="264">
        <v>13</v>
      </c>
      <c r="F21" s="264">
        <v>13</v>
      </c>
      <c r="G21" s="271" t="s">
        <v>158</v>
      </c>
      <c r="H21" s="266">
        <v>2584</v>
      </c>
      <c r="I21" s="266"/>
      <c r="J21" s="267" t="s">
        <v>145</v>
      </c>
    </row>
    <row r="22" spans="1:10" ht="36">
      <c r="A22" s="264">
        <v>14</v>
      </c>
      <c r="B22" s="272" t="s">
        <v>159</v>
      </c>
      <c r="C22" s="273">
        <v>9947</v>
      </c>
      <c r="E22" s="264">
        <v>14</v>
      </c>
      <c r="F22" s="264">
        <v>14</v>
      </c>
      <c r="G22" s="272" t="s">
        <v>159</v>
      </c>
      <c r="H22" s="273">
        <v>9947</v>
      </c>
      <c r="I22" s="273"/>
      <c r="J22" s="267" t="s">
        <v>145</v>
      </c>
    </row>
    <row r="23" spans="1:10">
      <c r="A23" s="264">
        <v>15</v>
      </c>
      <c r="B23" s="265" t="s">
        <v>160</v>
      </c>
      <c r="C23" s="266">
        <v>100</v>
      </c>
      <c r="E23" s="264">
        <v>15</v>
      </c>
      <c r="F23" s="264">
        <v>15</v>
      </c>
      <c r="G23" s="265" t="s">
        <v>160</v>
      </c>
      <c r="H23" s="266">
        <v>100</v>
      </c>
      <c r="I23" s="266"/>
      <c r="J23" s="267" t="s">
        <v>145</v>
      </c>
    </row>
    <row r="24" spans="1:10" ht="72">
      <c r="A24" s="264">
        <v>16</v>
      </c>
      <c r="B24" s="274" t="s">
        <v>161</v>
      </c>
      <c r="C24" s="266">
        <v>1531</v>
      </c>
      <c r="E24" s="264">
        <v>16</v>
      </c>
      <c r="F24" s="264">
        <v>16</v>
      </c>
      <c r="G24" s="274" t="s">
        <v>161</v>
      </c>
      <c r="H24" s="266">
        <v>1531</v>
      </c>
      <c r="I24" s="266"/>
      <c r="J24" s="267" t="s">
        <v>145</v>
      </c>
    </row>
    <row r="25" spans="1:10" ht="38.25" customHeight="1">
      <c r="A25" s="264">
        <v>17</v>
      </c>
      <c r="B25" s="272" t="s">
        <v>162</v>
      </c>
      <c r="C25" s="273">
        <v>5000</v>
      </c>
      <c r="E25" s="264">
        <v>17</v>
      </c>
      <c r="F25" s="264">
        <v>17</v>
      </c>
      <c r="G25" s="272" t="s">
        <v>162</v>
      </c>
      <c r="H25" s="273">
        <v>5000</v>
      </c>
      <c r="I25" s="273"/>
      <c r="J25" s="267" t="s">
        <v>145</v>
      </c>
    </row>
    <row r="26" spans="1:10" ht="40.5" customHeight="1">
      <c r="A26" s="264">
        <v>18</v>
      </c>
      <c r="B26" s="272" t="s">
        <v>163</v>
      </c>
      <c r="C26" s="273">
        <v>10000</v>
      </c>
      <c r="E26" s="264">
        <v>18</v>
      </c>
      <c r="F26" s="264">
        <v>18</v>
      </c>
      <c r="G26" s="272" t="s">
        <v>163</v>
      </c>
      <c r="H26" s="273">
        <v>10000</v>
      </c>
      <c r="I26" s="273"/>
      <c r="J26" s="267" t="s">
        <v>164</v>
      </c>
    </row>
    <row r="27" spans="1:10" s="255" customFormat="1" ht="34.5" customHeight="1">
      <c r="A27" s="259"/>
      <c r="B27" s="263" t="s">
        <v>165</v>
      </c>
      <c r="C27" s="262">
        <f>+C28+C29</f>
        <v>12000</v>
      </c>
      <c r="E27" s="259"/>
      <c r="F27" s="259"/>
      <c r="G27" s="263" t="s">
        <v>165</v>
      </c>
      <c r="H27" s="262">
        <f>+H28+H29</f>
        <v>12000</v>
      </c>
      <c r="I27" s="262">
        <f>+I28+I29</f>
        <v>0</v>
      </c>
      <c r="J27" s="267" t="s">
        <v>145</v>
      </c>
    </row>
    <row r="28" spans="1:10" ht="36">
      <c r="A28" s="264">
        <v>1</v>
      </c>
      <c r="B28" s="269" t="s">
        <v>166</v>
      </c>
      <c r="C28" s="237">
        <v>6000</v>
      </c>
      <c r="E28" s="264">
        <v>19</v>
      </c>
      <c r="F28" s="264">
        <v>1</v>
      </c>
      <c r="G28" s="269" t="s">
        <v>166</v>
      </c>
      <c r="H28" s="237">
        <v>6000</v>
      </c>
      <c r="I28" s="237"/>
      <c r="J28" s="267" t="s">
        <v>145</v>
      </c>
    </row>
    <row r="29" spans="1:10" ht="36">
      <c r="A29" s="264">
        <v>2</v>
      </c>
      <c r="B29" s="270" t="s">
        <v>167</v>
      </c>
      <c r="C29" s="237">
        <v>6000</v>
      </c>
      <c r="E29" s="264">
        <v>20</v>
      </c>
      <c r="F29" s="264">
        <v>2</v>
      </c>
      <c r="G29" s="270" t="s">
        <v>167</v>
      </c>
      <c r="H29" s="237">
        <v>6000</v>
      </c>
      <c r="I29" s="237"/>
      <c r="J29" s="267" t="s">
        <v>145</v>
      </c>
    </row>
    <row r="30" spans="1:10" s="255" customFormat="1" ht="34.5" customHeight="1">
      <c r="A30" s="259"/>
      <c r="B30" s="263" t="s">
        <v>432</v>
      </c>
      <c r="C30" s="262">
        <f>+SUM(C31:C43)</f>
        <v>2171020</v>
      </c>
      <c r="E30" s="259"/>
      <c r="F30" s="259"/>
      <c r="G30" s="263" t="s">
        <v>168</v>
      </c>
      <c r="H30" s="262">
        <f>+SUM(H31:H43)</f>
        <v>2171020</v>
      </c>
      <c r="I30" s="262">
        <f>+SUM(I31:I43)</f>
        <v>0</v>
      </c>
      <c r="J30" s="267" t="s">
        <v>145</v>
      </c>
    </row>
    <row r="31" spans="1:10" ht="36">
      <c r="A31" s="264">
        <v>1</v>
      </c>
      <c r="B31" s="275" t="s">
        <v>169</v>
      </c>
      <c r="C31" s="266">
        <v>50000</v>
      </c>
      <c r="E31" s="264">
        <v>21</v>
      </c>
      <c r="F31" s="264">
        <v>1</v>
      </c>
      <c r="G31" s="275" t="s">
        <v>169</v>
      </c>
      <c r="H31" s="266">
        <v>50000</v>
      </c>
      <c r="I31" s="266"/>
      <c r="J31" s="267" t="s">
        <v>145</v>
      </c>
    </row>
    <row r="32" spans="1:10" ht="36">
      <c r="A32" s="264">
        <v>2</v>
      </c>
      <c r="B32" s="276" t="s">
        <v>170</v>
      </c>
      <c r="C32" s="273">
        <v>99662</v>
      </c>
      <c r="E32" s="264">
        <v>22</v>
      </c>
      <c r="F32" s="264">
        <v>2</v>
      </c>
      <c r="G32" s="276" t="s">
        <v>170</v>
      </c>
      <c r="H32" s="273">
        <v>99662</v>
      </c>
      <c r="I32" s="273"/>
      <c r="J32" s="267" t="s">
        <v>145</v>
      </c>
    </row>
    <row r="33" spans="1:10" ht="36">
      <c r="A33" s="264">
        <v>3</v>
      </c>
      <c r="B33" s="276" t="s">
        <v>171</v>
      </c>
      <c r="C33" s="273">
        <v>120000</v>
      </c>
      <c r="E33" s="264">
        <v>23</v>
      </c>
      <c r="F33" s="264">
        <v>3</v>
      </c>
      <c r="G33" s="276" t="s">
        <v>171</v>
      </c>
      <c r="H33" s="273">
        <v>120000</v>
      </c>
      <c r="I33" s="273"/>
      <c r="J33" s="267" t="s">
        <v>145</v>
      </c>
    </row>
    <row r="34" spans="1:10">
      <c r="A34" s="264">
        <v>4</v>
      </c>
      <c r="B34" s="277" t="s">
        <v>172</v>
      </c>
      <c r="C34" s="266">
        <v>50000</v>
      </c>
      <c r="E34" s="264">
        <v>24</v>
      </c>
      <c r="F34" s="264">
        <v>4</v>
      </c>
      <c r="G34" s="277" t="s">
        <v>172</v>
      </c>
      <c r="H34" s="266">
        <v>50000</v>
      </c>
      <c r="I34" s="266"/>
      <c r="J34" s="267" t="s">
        <v>145</v>
      </c>
    </row>
    <row r="35" spans="1:10" ht="72">
      <c r="A35" s="264">
        <v>5</v>
      </c>
      <c r="B35" s="272" t="s">
        <v>173</v>
      </c>
      <c r="C35" s="266">
        <v>20000</v>
      </c>
      <c r="E35" s="264">
        <v>25</v>
      </c>
      <c r="F35" s="264">
        <v>5</v>
      </c>
      <c r="G35" s="272" t="s">
        <v>173</v>
      </c>
      <c r="H35" s="266">
        <v>20000</v>
      </c>
      <c r="I35" s="266"/>
      <c r="J35" s="267" t="s">
        <v>145</v>
      </c>
    </row>
    <row r="36" spans="1:10" ht="36">
      <c r="A36" s="264">
        <v>6</v>
      </c>
      <c r="B36" s="272" t="s">
        <v>174</v>
      </c>
      <c r="C36" s="266">
        <v>23000</v>
      </c>
      <c r="E36" s="264">
        <v>26</v>
      </c>
      <c r="F36" s="264">
        <v>6</v>
      </c>
      <c r="G36" s="272" t="s">
        <v>174</v>
      </c>
      <c r="H36" s="266">
        <v>23000</v>
      </c>
      <c r="I36" s="266"/>
      <c r="J36" s="267" t="s">
        <v>145</v>
      </c>
    </row>
    <row r="37" spans="1:10" ht="54">
      <c r="A37" s="264">
        <v>7</v>
      </c>
      <c r="B37" s="275" t="s">
        <v>175</v>
      </c>
      <c r="C37" s="266">
        <v>20000</v>
      </c>
      <c r="E37" s="264">
        <v>27</v>
      </c>
      <c r="F37" s="264">
        <v>7</v>
      </c>
      <c r="G37" s="275" t="s">
        <v>175</v>
      </c>
      <c r="H37" s="266">
        <v>20000</v>
      </c>
      <c r="I37" s="266"/>
      <c r="J37" s="267" t="s">
        <v>176</v>
      </c>
    </row>
    <row r="38" spans="1:10" ht="36">
      <c r="A38" s="264">
        <v>8</v>
      </c>
      <c r="B38" s="272" t="s">
        <v>178</v>
      </c>
      <c r="C38" s="278">
        <v>30000</v>
      </c>
      <c r="E38" s="264">
        <v>28</v>
      </c>
      <c r="F38" s="264">
        <v>8</v>
      </c>
      <c r="G38" s="272" t="s">
        <v>178</v>
      </c>
      <c r="H38" s="278">
        <v>30000</v>
      </c>
      <c r="I38" s="278"/>
      <c r="J38" s="267" t="s">
        <v>176</v>
      </c>
    </row>
    <row r="39" spans="1:10" ht="126">
      <c r="A39" s="264">
        <v>9</v>
      </c>
      <c r="B39" s="272" t="s">
        <v>179</v>
      </c>
      <c r="C39" s="278">
        <v>20000</v>
      </c>
      <c r="E39" s="264">
        <v>29</v>
      </c>
      <c r="F39" s="264">
        <v>9</v>
      </c>
      <c r="G39" s="272" t="s">
        <v>179</v>
      </c>
      <c r="H39" s="278">
        <v>20000</v>
      </c>
      <c r="I39" s="278"/>
      <c r="J39" s="267" t="s">
        <v>176</v>
      </c>
    </row>
    <row r="40" spans="1:10" ht="72">
      <c r="A40" s="264">
        <v>10</v>
      </c>
      <c r="B40" s="272" t="s">
        <v>180</v>
      </c>
      <c r="C40" s="278">
        <v>20000</v>
      </c>
      <c r="E40" s="264">
        <v>30</v>
      </c>
      <c r="F40" s="264">
        <v>10</v>
      </c>
      <c r="G40" s="272" t="s">
        <v>180</v>
      </c>
      <c r="H40" s="278">
        <v>20000</v>
      </c>
      <c r="I40" s="278"/>
      <c r="J40" s="267" t="s">
        <v>176</v>
      </c>
    </row>
    <row r="41" spans="1:10" ht="36">
      <c r="A41" s="264">
        <v>11</v>
      </c>
      <c r="B41" s="275" t="s">
        <v>181</v>
      </c>
      <c r="C41" s="278">
        <v>1152450</v>
      </c>
      <c r="E41" s="264">
        <v>31</v>
      </c>
      <c r="F41" s="264">
        <v>11</v>
      </c>
      <c r="G41" s="275" t="s">
        <v>181</v>
      </c>
      <c r="H41" s="278">
        <v>1152450</v>
      </c>
      <c r="I41" s="278"/>
      <c r="J41" s="267" t="s">
        <v>145</v>
      </c>
    </row>
    <row r="42" spans="1:10" ht="36">
      <c r="A42" s="264">
        <v>12</v>
      </c>
      <c r="B42" s="275" t="s">
        <v>182</v>
      </c>
      <c r="C42" s="266">
        <v>291055</v>
      </c>
      <c r="E42" s="264">
        <v>32</v>
      </c>
      <c r="F42" s="264">
        <v>12</v>
      </c>
      <c r="G42" s="275" t="s">
        <v>182</v>
      </c>
      <c r="H42" s="266">
        <v>291055</v>
      </c>
      <c r="I42" s="266"/>
      <c r="J42" s="267" t="s">
        <v>145</v>
      </c>
    </row>
    <row r="43" spans="1:10" ht="72">
      <c r="A43" s="264">
        <v>13</v>
      </c>
      <c r="B43" s="275" t="s">
        <v>184</v>
      </c>
      <c r="C43" s="279">
        <v>274853</v>
      </c>
      <c r="E43" s="264">
        <v>33</v>
      </c>
      <c r="F43" s="264">
        <v>13</v>
      </c>
      <c r="G43" s="275" t="s">
        <v>184</v>
      </c>
      <c r="H43" s="279">
        <v>274853</v>
      </c>
      <c r="I43" s="279"/>
      <c r="J43" s="267" t="s">
        <v>185</v>
      </c>
    </row>
    <row r="44" spans="1:10" ht="36">
      <c r="A44" s="264">
        <v>14</v>
      </c>
      <c r="B44" s="275" t="s">
        <v>186</v>
      </c>
      <c r="C44" s="279">
        <v>150000</v>
      </c>
      <c r="E44" s="264">
        <v>34</v>
      </c>
      <c r="F44" s="264">
        <v>14</v>
      </c>
      <c r="G44" s="275" t="s">
        <v>186</v>
      </c>
      <c r="H44" s="279">
        <v>150000</v>
      </c>
      <c r="I44" s="279"/>
      <c r="J44" s="267" t="s">
        <v>145</v>
      </c>
    </row>
    <row r="45" spans="1:10" ht="54">
      <c r="A45" s="264">
        <v>15</v>
      </c>
      <c r="B45" s="277" t="s">
        <v>187</v>
      </c>
      <c r="C45" s="279">
        <v>652000</v>
      </c>
      <c r="E45" s="264">
        <v>35</v>
      </c>
      <c r="F45" s="264">
        <v>15</v>
      </c>
      <c r="G45" s="277" t="s">
        <v>187</v>
      </c>
      <c r="H45" s="279">
        <v>652000</v>
      </c>
      <c r="I45" s="279"/>
      <c r="J45" s="267" t="s">
        <v>145</v>
      </c>
    </row>
    <row r="46" spans="1:10" ht="72">
      <c r="A46" s="264">
        <v>16</v>
      </c>
      <c r="B46" s="277" t="s">
        <v>189</v>
      </c>
      <c r="C46" s="279">
        <v>373000</v>
      </c>
      <c r="E46" s="264">
        <v>36</v>
      </c>
      <c r="F46" s="264">
        <v>16</v>
      </c>
      <c r="G46" s="277" t="s">
        <v>189</v>
      </c>
      <c r="H46" s="279">
        <v>373000</v>
      </c>
      <c r="I46" s="279"/>
      <c r="J46" s="267" t="s">
        <v>145</v>
      </c>
    </row>
    <row r="47" spans="1:10" ht="36">
      <c r="A47" s="264">
        <v>17</v>
      </c>
      <c r="B47" s="277" t="s">
        <v>190</v>
      </c>
      <c r="C47" s="279">
        <v>214710</v>
      </c>
      <c r="E47" s="264">
        <v>37</v>
      </c>
      <c r="F47" s="264">
        <v>17</v>
      </c>
      <c r="G47" s="277" t="s">
        <v>190</v>
      </c>
      <c r="H47" s="279">
        <v>214710</v>
      </c>
      <c r="I47" s="279"/>
      <c r="J47" s="267" t="s">
        <v>145</v>
      </c>
    </row>
    <row r="48" spans="1:10" ht="36">
      <c r="A48" s="264">
        <v>18</v>
      </c>
      <c r="B48" s="275" t="s">
        <v>191</v>
      </c>
      <c r="C48" s="279">
        <v>105000</v>
      </c>
      <c r="E48" s="264">
        <v>38</v>
      </c>
      <c r="F48" s="264">
        <v>18</v>
      </c>
      <c r="G48" s="275" t="s">
        <v>191</v>
      </c>
      <c r="H48" s="279">
        <v>105000</v>
      </c>
      <c r="I48" s="279"/>
      <c r="J48" s="267" t="s">
        <v>145</v>
      </c>
    </row>
    <row r="49" spans="1:10">
      <c r="A49" s="280"/>
      <c r="B49" s="281"/>
      <c r="C49" s="282"/>
      <c r="E49" s="264"/>
      <c r="F49" s="259"/>
      <c r="G49" s="263" t="s">
        <v>192</v>
      </c>
      <c r="H49" s="283">
        <f>+SUM(H50:H52)</f>
        <v>0</v>
      </c>
      <c r="I49" s="283">
        <f>+SUM(I50:I52)</f>
        <v>39583</v>
      </c>
      <c r="J49" s="267"/>
    </row>
    <row r="50" spans="1:10" ht="36">
      <c r="E50" s="264">
        <v>39</v>
      </c>
      <c r="F50" s="264">
        <v>1</v>
      </c>
      <c r="G50" s="284" t="s">
        <v>193</v>
      </c>
      <c r="H50" s="279"/>
      <c r="I50" s="279">
        <v>16271</v>
      </c>
      <c r="J50" s="267" t="s">
        <v>194</v>
      </c>
    </row>
    <row r="51" spans="1:10" ht="36">
      <c r="E51" s="264">
        <v>40</v>
      </c>
      <c r="F51" s="264">
        <v>2</v>
      </c>
      <c r="G51" s="284" t="s">
        <v>196</v>
      </c>
      <c r="H51" s="279"/>
      <c r="I51" s="279">
        <v>11656</v>
      </c>
      <c r="J51" s="267" t="s">
        <v>194</v>
      </c>
    </row>
    <row r="52" spans="1:10" ht="36">
      <c r="E52" s="264">
        <v>42</v>
      </c>
      <c r="F52" s="264">
        <v>4</v>
      </c>
      <c r="G52" s="265" t="s">
        <v>200</v>
      </c>
      <c r="H52" s="279"/>
      <c r="I52" s="279">
        <v>11656</v>
      </c>
      <c r="J52" s="267" t="s">
        <v>194</v>
      </c>
    </row>
    <row r="53" spans="1:10" ht="72">
      <c r="E53" s="264">
        <v>43</v>
      </c>
      <c r="F53" s="264">
        <v>5</v>
      </c>
      <c r="G53" s="285" t="s">
        <v>202</v>
      </c>
      <c r="H53" s="279"/>
      <c r="I53" s="286"/>
      <c r="J53" s="267" t="s">
        <v>203</v>
      </c>
    </row>
  </sheetData>
  <mergeCells count="7">
    <mergeCell ref="E6:F6"/>
    <mergeCell ref="A1:C1"/>
    <mergeCell ref="E1:J1"/>
    <mergeCell ref="E2:J2"/>
    <mergeCell ref="E3:J3"/>
    <mergeCell ref="E4:J4"/>
    <mergeCell ref="E5:J5"/>
  </mergeCells>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46"/>
  <sheetViews>
    <sheetView topLeftCell="D1" workbookViewId="0">
      <selection activeCell="E29" sqref="E29:E46"/>
    </sheetView>
    <sheetView topLeftCell="D1" workbookViewId="1">
      <selection sqref="A1:C1"/>
    </sheetView>
  </sheetViews>
  <sheetFormatPr defaultColWidth="9.109375" defaultRowHeight="18"/>
  <cols>
    <col min="1" max="1" width="0" style="256" hidden="1" customWidth="1"/>
    <col min="2" max="2" width="64.88671875" style="257" hidden="1" customWidth="1"/>
    <col min="3" max="3" width="20.88671875" style="258" hidden="1" customWidth="1"/>
    <col min="4" max="4" width="9.109375" style="257"/>
    <col min="5" max="6" width="4.44140625" style="256" bestFit="1" customWidth="1"/>
    <col min="7" max="7" width="64.88671875" style="257" customWidth="1"/>
    <col min="8" max="9" width="20.88671875" style="258" customWidth="1"/>
    <col min="10" max="10" width="26.88671875" style="257" customWidth="1"/>
    <col min="11" max="11" width="35" style="257" customWidth="1"/>
    <col min="12" max="16384" width="9.109375" style="257"/>
  </cols>
  <sheetData>
    <row r="1" spans="1:11" s="254" customFormat="1" ht="46.5" customHeight="1">
      <c r="A1" s="792" t="s">
        <v>433</v>
      </c>
      <c r="B1" s="792"/>
      <c r="C1" s="792"/>
      <c r="E1" s="793" t="s">
        <v>473</v>
      </c>
      <c r="F1" s="793"/>
      <c r="G1" s="793"/>
      <c r="H1" s="793"/>
      <c r="I1" s="793"/>
      <c r="J1" s="793"/>
    </row>
    <row r="2" spans="1:11" s="254" customFormat="1" ht="24" customHeight="1">
      <c r="A2" s="255"/>
      <c r="B2" s="255"/>
      <c r="C2" s="255"/>
      <c r="E2" s="793"/>
      <c r="F2" s="793"/>
      <c r="G2" s="793"/>
      <c r="H2" s="793"/>
      <c r="I2" s="793"/>
      <c r="J2" s="793"/>
    </row>
    <row r="3" spans="1:11" s="254" customFormat="1" ht="29.25" hidden="1" customHeight="1">
      <c r="A3" s="255"/>
      <c r="B3" s="255"/>
      <c r="C3" s="255"/>
      <c r="E3" s="794" t="s">
        <v>472</v>
      </c>
      <c r="F3" s="794"/>
      <c r="G3" s="794"/>
      <c r="H3" s="794"/>
      <c r="I3" s="794"/>
      <c r="J3" s="794"/>
    </row>
    <row r="4" spans="1:11" s="254" customFormat="1" ht="26.25" customHeight="1">
      <c r="A4" s="255"/>
      <c r="B4" s="255"/>
      <c r="C4" s="255"/>
      <c r="E4" s="793"/>
      <c r="F4" s="793"/>
      <c r="G4" s="793"/>
      <c r="H4" s="793"/>
      <c r="I4" s="793"/>
      <c r="J4" s="793"/>
    </row>
    <row r="5" spans="1:11" ht="27" customHeight="1">
      <c r="E5" s="795"/>
      <c r="F5" s="795"/>
      <c r="G5" s="795"/>
      <c r="H5" s="795"/>
      <c r="I5" s="795"/>
      <c r="J5" s="795"/>
    </row>
    <row r="6" spans="1:11" s="255" customFormat="1" ht="99" customHeight="1">
      <c r="A6" s="259" t="s">
        <v>33</v>
      </c>
      <c r="B6" s="259" t="s">
        <v>137</v>
      </c>
      <c r="C6" s="260" t="s">
        <v>431</v>
      </c>
      <c r="E6" s="790" t="s">
        <v>33</v>
      </c>
      <c r="F6" s="791"/>
      <c r="G6" s="259" t="s">
        <v>137</v>
      </c>
      <c r="H6" s="260" t="s">
        <v>138</v>
      </c>
      <c r="I6" s="260" t="s">
        <v>139</v>
      </c>
      <c r="J6" s="259" t="s">
        <v>5</v>
      </c>
      <c r="K6" s="261" t="e">
        <f>+H7+'[1]Danh muc'!$D$4</f>
        <v>#REF!</v>
      </c>
    </row>
    <row r="7" spans="1:11" s="255" customFormat="1" ht="26.25" customHeight="1">
      <c r="A7" s="259"/>
      <c r="B7" s="259" t="s">
        <v>40</v>
      </c>
      <c r="C7" s="262">
        <f>+C8+C25+C28</f>
        <v>2365716</v>
      </c>
      <c r="E7" s="259"/>
      <c r="F7" s="259"/>
      <c r="G7" s="259" t="s">
        <v>40</v>
      </c>
      <c r="H7" s="262" t="e">
        <f>+H8+H25+H28+#REF!+#REF!</f>
        <v>#REF!</v>
      </c>
      <c r="I7" s="262" t="e">
        <f>+I8+I25+I28+#REF!</f>
        <v>#REF!</v>
      </c>
      <c r="J7" s="259"/>
      <c r="K7" s="261" t="e">
        <f>+'[2]TH ngành,LV'!$N$5-K6</f>
        <v>#REF!</v>
      </c>
    </row>
    <row r="8" spans="1:11" s="255" customFormat="1" ht="30" customHeight="1">
      <c r="A8" s="259"/>
      <c r="B8" s="263" t="s">
        <v>141</v>
      </c>
      <c r="C8" s="262">
        <f>+SUM(C9:C24)</f>
        <v>182696</v>
      </c>
      <c r="E8" s="259"/>
      <c r="F8" s="259"/>
      <c r="G8" s="263" t="s">
        <v>141</v>
      </c>
      <c r="H8" s="262">
        <f>+SUM(H9:H24)</f>
        <v>182696</v>
      </c>
      <c r="I8" s="262">
        <f>+SUM(I9:I24)</f>
        <v>0</v>
      </c>
      <c r="J8" s="259"/>
    </row>
    <row r="9" spans="1:11" ht="47.25" customHeight="1">
      <c r="A9" s="264">
        <v>1</v>
      </c>
      <c r="B9" s="265" t="s">
        <v>144</v>
      </c>
      <c r="C9" s="266">
        <v>20000</v>
      </c>
      <c r="E9" s="264">
        <v>1</v>
      </c>
      <c r="F9" s="264">
        <v>1</v>
      </c>
      <c r="G9" s="265" t="s">
        <v>144</v>
      </c>
      <c r="H9" s="266">
        <v>20000</v>
      </c>
      <c r="I9" s="266"/>
      <c r="J9" s="267" t="s">
        <v>145</v>
      </c>
    </row>
    <row r="10" spans="1:11" ht="36">
      <c r="A10" s="264">
        <v>2</v>
      </c>
      <c r="B10" s="268" t="s">
        <v>146</v>
      </c>
      <c r="C10" s="266">
        <v>1799</v>
      </c>
      <c r="E10" s="264">
        <v>2</v>
      </c>
      <c r="F10" s="264">
        <v>2</v>
      </c>
      <c r="G10" s="268" t="s">
        <v>146</v>
      </c>
      <c r="H10" s="266">
        <v>1799</v>
      </c>
      <c r="I10" s="266"/>
      <c r="J10" s="267" t="s">
        <v>145</v>
      </c>
    </row>
    <row r="11" spans="1:11" ht="36">
      <c r="A11" s="264">
        <v>3</v>
      </c>
      <c r="B11" s="265" t="s">
        <v>147</v>
      </c>
      <c r="C11" s="266">
        <v>29850</v>
      </c>
      <c r="E11" s="264">
        <v>3</v>
      </c>
      <c r="F11" s="264">
        <v>3</v>
      </c>
      <c r="G11" s="265" t="s">
        <v>147</v>
      </c>
      <c r="H11" s="266">
        <v>29850</v>
      </c>
      <c r="I11" s="266"/>
      <c r="J11" s="267" t="s">
        <v>145</v>
      </c>
    </row>
    <row r="12" spans="1:11">
      <c r="A12" s="264">
        <v>4</v>
      </c>
      <c r="B12" s="265" t="s">
        <v>148</v>
      </c>
      <c r="C12" s="266">
        <v>10000</v>
      </c>
      <c r="E12" s="264">
        <v>4</v>
      </c>
      <c r="F12" s="264">
        <v>4</v>
      </c>
      <c r="G12" s="265" t="s">
        <v>148</v>
      </c>
      <c r="H12" s="266">
        <v>10000</v>
      </c>
      <c r="I12" s="266"/>
      <c r="J12" s="267" t="s">
        <v>145</v>
      </c>
    </row>
    <row r="13" spans="1:11">
      <c r="A13" s="264">
        <v>5</v>
      </c>
      <c r="B13" s="265" t="s">
        <v>149</v>
      </c>
      <c r="C13" s="266">
        <v>10000</v>
      </c>
      <c r="E13" s="264">
        <v>5</v>
      </c>
      <c r="F13" s="264">
        <v>5</v>
      </c>
      <c r="G13" s="265" t="s">
        <v>149</v>
      </c>
      <c r="H13" s="266">
        <v>10000</v>
      </c>
      <c r="I13" s="266"/>
      <c r="J13" s="267" t="s">
        <v>145</v>
      </c>
    </row>
    <row r="14" spans="1:11" ht="36">
      <c r="A14" s="264">
        <v>6</v>
      </c>
      <c r="B14" s="269" t="s">
        <v>150</v>
      </c>
      <c r="C14" s="266">
        <v>13000</v>
      </c>
      <c r="E14" s="264">
        <v>6</v>
      </c>
      <c r="F14" s="264">
        <v>6</v>
      </c>
      <c r="G14" s="269" t="s">
        <v>150</v>
      </c>
      <c r="H14" s="266">
        <v>13000</v>
      </c>
      <c r="I14" s="266"/>
      <c r="J14" s="267" t="s">
        <v>145</v>
      </c>
    </row>
    <row r="15" spans="1:11" ht="36">
      <c r="A15" s="264">
        <v>7</v>
      </c>
      <c r="B15" s="269" t="s">
        <v>151</v>
      </c>
      <c r="C15" s="266">
        <v>5000</v>
      </c>
      <c r="E15" s="264">
        <v>7</v>
      </c>
      <c r="F15" s="264">
        <v>7</v>
      </c>
      <c r="G15" s="269" t="s">
        <v>151</v>
      </c>
      <c r="H15" s="266">
        <v>5000</v>
      </c>
      <c r="I15" s="266"/>
      <c r="J15" s="267" t="s">
        <v>145</v>
      </c>
    </row>
    <row r="16" spans="1:11" ht="36">
      <c r="A16" s="264">
        <v>8</v>
      </c>
      <c r="B16" s="269" t="s">
        <v>152</v>
      </c>
      <c r="C16" s="266">
        <v>10000</v>
      </c>
      <c r="E16" s="264">
        <v>8</v>
      </c>
      <c r="F16" s="264">
        <v>8</v>
      </c>
      <c r="G16" s="269" t="s">
        <v>152</v>
      </c>
      <c r="H16" s="266">
        <v>10000</v>
      </c>
      <c r="I16" s="266"/>
      <c r="J16" s="267" t="s">
        <v>145</v>
      </c>
    </row>
    <row r="17" spans="1:10">
      <c r="A17" s="264">
        <v>9</v>
      </c>
      <c r="B17" s="269" t="s">
        <v>154</v>
      </c>
      <c r="C17" s="266">
        <v>6000</v>
      </c>
      <c r="E17" s="264">
        <v>9</v>
      </c>
      <c r="F17" s="264">
        <v>9</v>
      </c>
      <c r="G17" s="269" t="s">
        <v>154</v>
      </c>
      <c r="H17" s="266">
        <v>6000</v>
      </c>
      <c r="I17" s="266"/>
      <c r="J17" s="267" t="s">
        <v>145</v>
      </c>
    </row>
    <row r="18" spans="1:10" ht="36">
      <c r="A18" s="264">
        <v>10</v>
      </c>
      <c r="B18" s="269" t="s">
        <v>365</v>
      </c>
      <c r="C18" s="266">
        <v>6000</v>
      </c>
      <c r="E18" s="264">
        <v>10</v>
      </c>
      <c r="F18" s="264">
        <v>10</v>
      </c>
      <c r="G18" s="269" t="s">
        <v>155</v>
      </c>
      <c r="H18" s="266">
        <v>6000</v>
      </c>
      <c r="I18" s="266"/>
      <c r="J18" s="267" t="s">
        <v>145</v>
      </c>
    </row>
    <row r="19" spans="1:10">
      <c r="A19" s="264">
        <v>11</v>
      </c>
      <c r="B19" s="270" t="s">
        <v>156</v>
      </c>
      <c r="C19" s="266">
        <v>6000</v>
      </c>
      <c r="E19" s="264">
        <v>11</v>
      </c>
      <c r="F19" s="264">
        <v>11</v>
      </c>
      <c r="G19" s="270" t="s">
        <v>156</v>
      </c>
      <c r="H19" s="266">
        <v>6000</v>
      </c>
      <c r="I19" s="266"/>
      <c r="J19" s="267" t="s">
        <v>145</v>
      </c>
    </row>
    <row r="20" spans="1:10" ht="54">
      <c r="A20" s="264">
        <v>12</v>
      </c>
      <c r="B20" s="265" t="s">
        <v>157</v>
      </c>
      <c r="C20" s="266">
        <v>40000</v>
      </c>
      <c r="E20" s="264">
        <v>12</v>
      </c>
      <c r="F20" s="264">
        <v>12</v>
      </c>
      <c r="G20" s="265" t="s">
        <v>157</v>
      </c>
      <c r="H20" s="266">
        <v>40000</v>
      </c>
      <c r="I20" s="266"/>
      <c r="J20" s="267" t="s">
        <v>145</v>
      </c>
    </row>
    <row r="21" spans="1:10" ht="36">
      <c r="A21" s="264">
        <v>14</v>
      </c>
      <c r="B21" s="272" t="s">
        <v>159</v>
      </c>
      <c r="C21" s="273">
        <v>9947</v>
      </c>
      <c r="E21" s="264">
        <v>13</v>
      </c>
      <c r="F21" s="264">
        <v>14</v>
      </c>
      <c r="G21" s="272" t="s">
        <v>159</v>
      </c>
      <c r="H21" s="273">
        <v>9947</v>
      </c>
      <c r="I21" s="273"/>
      <c r="J21" s="267" t="s">
        <v>145</v>
      </c>
    </row>
    <row r="22" spans="1:10" ht="34.5" customHeight="1">
      <c r="A22" s="264">
        <v>15</v>
      </c>
      <c r="B22" s="265" t="s">
        <v>160</v>
      </c>
      <c r="C22" s="266">
        <v>100</v>
      </c>
      <c r="E22" s="264">
        <v>14</v>
      </c>
      <c r="F22" s="264">
        <v>15</v>
      </c>
      <c r="G22" s="265" t="s">
        <v>160</v>
      </c>
      <c r="H22" s="266">
        <v>100</v>
      </c>
      <c r="I22" s="266"/>
      <c r="J22" s="267" t="s">
        <v>145</v>
      </c>
    </row>
    <row r="23" spans="1:10">
      <c r="A23" s="264">
        <v>17</v>
      </c>
      <c r="B23" s="272" t="s">
        <v>162</v>
      </c>
      <c r="C23" s="273">
        <v>5000</v>
      </c>
      <c r="E23" s="264">
        <v>15</v>
      </c>
      <c r="F23" s="264">
        <v>17</v>
      </c>
      <c r="G23" s="272" t="s">
        <v>162</v>
      </c>
      <c r="H23" s="273">
        <v>5000</v>
      </c>
      <c r="I23" s="273"/>
      <c r="J23" s="267" t="s">
        <v>145</v>
      </c>
    </row>
    <row r="24" spans="1:10" ht="36">
      <c r="A24" s="264">
        <v>18</v>
      </c>
      <c r="B24" s="272" t="s">
        <v>163</v>
      </c>
      <c r="C24" s="273">
        <v>10000</v>
      </c>
      <c r="E24" s="264">
        <v>16</v>
      </c>
      <c r="F24" s="264">
        <v>18</v>
      </c>
      <c r="G24" s="272" t="s">
        <v>163</v>
      </c>
      <c r="H24" s="273">
        <v>10000</v>
      </c>
      <c r="I24" s="273"/>
      <c r="J24" s="267" t="s">
        <v>164</v>
      </c>
    </row>
    <row r="25" spans="1:10" s="255" customFormat="1">
      <c r="A25" s="259"/>
      <c r="B25" s="263" t="s">
        <v>165</v>
      </c>
      <c r="C25" s="262">
        <f>+C26+C27</f>
        <v>12000</v>
      </c>
      <c r="E25" s="259"/>
      <c r="F25" s="259"/>
      <c r="G25" s="263" t="s">
        <v>165</v>
      </c>
      <c r="H25" s="262">
        <f>+H26+H27</f>
        <v>12000</v>
      </c>
      <c r="I25" s="262">
        <f>+I26+I27</f>
        <v>0</v>
      </c>
      <c r="J25" s="267" t="s">
        <v>145</v>
      </c>
    </row>
    <row r="26" spans="1:10" ht="36">
      <c r="A26" s="264">
        <v>1</v>
      </c>
      <c r="B26" s="269" t="s">
        <v>166</v>
      </c>
      <c r="C26" s="237">
        <v>6000</v>
      </c>
      <c r="E26" s="264">
        <v>17</v>
      </c>
      <c r="F26" s="264">
        <v>1</v>
      </c>
      <c r="G26" s="269" t="s">
        <v>166</v>
      </c>
      <c r="H26" s="237">
        <v>6000</v>
      </c>
      <c r="I26" s="237"/>
      <c r="J26" s="267" t="s">
        <v>145</v>
      </c>
    </row>
    <row r="27" spans="1:10" ht="36">
      <c r="A27" s="264">
        <v>2</v>
      </c>
      <c r="B27" s="270" t="s">
        <v>167</v>
      </c>
      <c r="C27" s="237">
        <v>6000</v>
      </c>
      <c r="E27" s="264">
        <v>18</v>
      </c>
      <c r="F27" s="264">
        <v>2</v>
      </c>
      <c r="G27" s="270" t="s">
        <v>167</v>
      </c>
      <c r="H27" s="237">
        <v>6000</v>
      </c>
      <c r="I27" s="237"/>
      <c r="J27" s="267" t="s">
        <v>145</v>
      </c>
    </row>
    <row r="28" spans="1:10" s="255" customFormat="1">
      <c r="A28" s="259"/>
      <c r="B28" s="263" t="s">
        <v>432</v>
      </c>
      <c r="C28" s="262">
        <f>+SUM(C29:C41)</f>
        <v>2171020</v>
      </c>
      <c r="E28" s="259"/>
      <c r="F28" s="259"/>
      <c r="G28" s="263" t="s">
        <v>168</v>
      </c>
      <c r="H28" s="262">
        <f>+SUM(H29:H41)</f>
        <v>2171020</v>
      </c>
      <c r="I28" s="262">
        <f>+SUM(I29:I41)</f>
        <v>0</v>
      </c>
      <c r="J28" s="267" t="s">
        <v>145</v>
      </c>
    </row>
    <row r="29" spans="1:10" ht="36">
      <c r="A29" s="264">
        <v>1</v>
      </c>
      <c r="B29" s="275" t="s">
        <v>169</v>
      </c>
      <c r="C29" s="266">
        <v>50000</v>
      </c>
      <c r="E29" s="264">
        <v>19</v>
      </c>
      <c r="F29" s="264">
        <v>1</v>
      </c>
      <c r="G29" s="275" t="s">
        <v>169</v>
      </c>
      <c r="H29" s="266">
        <v>50000</v>
      </c>
      <c r="I29" s="266"/>
      <c r="J29" s="267" t="s">
        <v>145</v>
      </c>
    </row>
    <row r="30" spans="1:10" ht="36">
      <c r="A30" s="264">
        <v>2</v>
      </c>
      <c r="B30" s="276" t="s">
        <v>170</v>
      </c>
      <c r="C30" s="273">
        <v>99662</v>
      </c>
      <c r="E30" s="264">
        <v>20</v>
      </c>
      <c r="F30" s="264">
        <v>2</v>
      </c>
      <c r="G30" s="276" t="s">
        <v>170</v>
      </c>
      <c r="H30" s="273">
        <v>99662</v>
      </c>
      <c r="I30" s="273"/>
      <c r="J30" s="267" t="s">
        <v>145</v>
      </c>
    </row>
    <row r="31" spans="1:10" ht="36">
      <c r="A31" s="264">
        <v>3</v>
      </c>
      <c r="B31" s="276" t="s">
        <v>171</v>
      </c>
      <c r="C31" s="273">
        <v>120000</v>
      </c>
      <c r="E31" s="264">
        <v>21</v>
      </c>
      <c r="F31" s="264">
        <v>3</v>
      </c>
      <c r="G31" s="276" t="s">
        <v>171</v>
      </c>
      <c r="H31" s="273">
        <v>120000</v>
      </c>
      <c r="I31" s="273"/>
      <c r="J31" s="267" t="s">
        <v>145</v>
      </c>
    </row>
    <row r="32" spans="1:10" ht="38.25" customHeight="1">
      <c r="A32" s="264">
        <v>4</v>
      </c>
      <c r="B32" s="277" t="s">
        <v>172</v>
      </c>
      <c r="C32" s="266">
        <v>50000</v>
      </c>
      <c r="E32" s="264">
        <v>22</v>
      </c>
      <c r="F32" s="264">
        <v>4</v>
      </c>
      <c r="G32" s="277" t="s">
        <v>172</v>
      </c>
      <c r="H32" s="266">
        <v>50000</v>
      </c>
      <c r="I32" s="266"/>
      <c r="J32" s="267" t="s">
        <v>145</v>
      </c>
    </row>
    <row r="33" spans="1:10" ht="72">
      <c r="A33" s="264">
        <v>5</v>
      </c>
      <c r="B33" s="272" t="s">
        <v>173</v>
      </c>
      <c r="C33" s="266">
        <v>20000</v>
      </c>
      <c r="E33" s="264">
        <v>23</v>
      </c>
      <c r="F33" s="264">
        <v>5</v>
      </c>
      <c r="G33" s="272" t="s">
        <v>173</v>
      </c>
      <c r="H33" s="266">
        <v>20000</v>
      </c>
      <c r="I33" s="266"/>
      <c r="J33" s="267" t="s">
        <v>145</v>
      </c>
    </row>
    <row r="34" spans="1:10" ht="36">
      <c r="A34" s="264">
        <v>6</v>
      </c>
      <c r="B34" s="272" t="s">
        <v>174</v>
      </c>
      <c r="C34" s="266">
        <v>23000</v>
      </c>
      <c r="E34" s="264">
        <v>24</v>
      </c>
      <c r="F34" s="264">
        <v>6</v>
      </c>
      <c r="G34" s="272" t="s">
        <v>174</v>
      </c>
      <c r="H34" s="266">
        <v>23000</v>
      </c>
      <c r="I34" s="266"/>
      <c r="J34" s="267" t="s">
        <v>145</v>
      </c>
    </row>
    <row r="35" spans="1:10" ht="54">
      <c r="A35" s="264">
        <v>7</v>
      </c>
      <c r="B35" s="275" t="s">
        <v>175</v>
      </c>
      <c r="C35" s="266">
        <v>20000</v>
      </c>
      <c r="E35" s="264">
        <v>25</v>
      </c>
      <c r="F35" s="264">
        <v>7</v>
      </c>
      <c r="G35" s="275" t="s">
        <v>175</v>
      </c>
      <c r="H35" s="266">
        <v>20000</v>
      </c>
      <c r="I35" s="266"/>
      <c r="J35" s="267" t="s">
        <v>176</v>
      </c>
    </row>
    <row r="36" spans="1:10" ht="36">
      <c r="A36" s="264">
        <v>8</v>
      </c>
      <c r="B36" s="272" t="s">
        <v>178</v>
      </c>
      <c r="C36" s="278">
        <v>30000</v>
      </c>
      <c r="E36" s="264">
        <v>26</v>
      </c>
      <c r="F36" s="264">
        <v>8</v>
      </c>
      <c r="G36" s="272" t="s">
        <v>178</v>
      </c>
      <c r="H36" s="278">
        <v>30000</v>
      </c>
      <c r="I36" s="278"/>
      <c r="J36" s="267" t="s">
        <v>176</v>
      </c>
    </row>
    <row r="37" spans="1:10" ht="126">
      <c r="A37" s="264">
        <v>9</v>
      </c>
      <c r="B37" s="272" t="s">
        <v>179</v>
      </c>
      <c r="C37" s="278">
        <v>20000</v>
      </c>
      <c r="E37" s="264">
        <v>27</v>
      </c>
      <c r="F37" s="264">
        <v>9</v>
      </c>
      <c r="G37" s="272" t="s">
        <v>179</v>
      </c>
      <c r="H37" s="278">
        <v>20000</v>
      </c>
      <c r="I37" s="278"/>
      <c r="J37" s="267" t="s">
        <v>176</v>
      </c>
    </row>
    <row r="38" spans="1:10" ht="72">
      <c r="A38" s="264">
        <v>10</v>
      </c>
      <c r="B38" s="272" t="s">
        <v>180</v>
      </c>
      <c r="C38" s="278">
        <v>20000</v>
      </c>
      <c r="E38" s="264">
        <v>28</v>
      </c>
      <c r="F38" s="264">
        <v>10</v>
      </c>
      <c r="G38" s="272" t="s">
        <v>180</v>
      </c>
      <c r="H38" s="278">
        <v>20000</v>
      </c>
      <c r="I38" s="278"/>
      <c r="J38" s="267" t="s">
        <v>176</v>
      </c>
    </row>
    <row r="39" spans="1:10" ht="36">
      <c r="A39" s="264">
        <v>11</v>
      </c>
      <c r="B39" s="275" t="s">
        <v>181</v>
      </c>
      <c r="C39" s="278">
        <v>1152450</v>
      </c>
      <c r="E39" s="264">
        <v>29</v>
      </c>
      <c r="F39" s="264">
        <v>11</v>
      </c>
      <c r="G39" s="275" t="s">
        <v>181</v>
      </c>
      <c r="H39" s="278">
        <v>1152450</v>
      </c>
      <c r="I39" s="278"/>
      <c r="J39" s="267" t="s">
        <v>145</v>
      </c>
    </row>
    <row r="40" spans="1:10" ht="36">
      <c r="A40" s="264">
        <v>12</v>
      </c>
      <c r="B40" s="275" t="s">
        <v>182</v>
      </c>
      <c r="C40" s="266">
        <v>291055</v>
      </c>
      <c r="E40" s="264">
        <v>30</v>
      </c>
      <c r="F40" s="264">
        <v>12</v>
      </c>
      <c r="G40" s="275" t="s">
        <v>182</v>
      </c>
      <c r="H40" s="266">
        <v>291055</v>
      </c>
      <c r="I40" s="266"/>
      <c r="J40" s="267" t="s">
        <v>145</v>
      </c>
    </row>
    <row r="41" spans="1:10" ht="72">
      <c r="A41" s="264">
        <v>13</v>
      </c>
      <c r="B41" s="275" t="s">
        <v>184</v>
      </c>
      <c r="C41" s="279">
        <v>274853</v>
      </c>
      <c r="E41" s="264">
        <v>31</v>
      </c>
      <c r="F41" s="264">
        <v>13</v>
      </c>
      <c r="G41" s="275" t="s">
        <v>184</v>
      </c>
      <c r="H41" s="279">
        <v>274853</v>
      </c>
      <c r="I41" s="279"/>
      <c r="J41" s="267" t="s">
        <v>185</v>
      </c>
    </row>
    <row r="42" spans="1:10" ht="36">
      <c r="A42" s="264">
        <v>14</v>
      </c>
      <c r="B42" s="275" t="s">
        <v>186</v>
      </c>
      <c r="C42" s="279">
        <v>150000</v>
      </c>
      <c r="E42" s="264">
        <v>32</v>
      </c>
      <c r="F42" s="264">
        <v>14</v>
      </c>
      <c r="G42" s="275" t="s">
        <v>186</v>
      </c>
      <c r="H42" s="279">
        <v>150000</v>
      </c>
      <c r="I42" s="279"/>
      <c r="J42" s="267" t="s">
        <v>145</v>
      </c>
    </row>
    <row r="43" spans="1:10" ht="54">
      <c r="A43" s="264">
        <v>15</v>
      </c>
      <c r="B43" s="277" t="s">
        <v>187</v>
      </c>
      <c r="C43" s="279">
        <v>652000</v>
      </c>
      <c r="E43" s="264">
        <v>33</v>
      </c>
      <c r="F43" s="264">
        <v>15</v>
      </c>
      <c r="G43" s="277" t="s">
        <v>187</v>
      </c>
      <c r="H43" s="279">
        <v>652000</v>
      </c>
      <c r="I43" s="279"/>
      <c r="J43" s="267" t="s">
        <v>145</v>
      </c>
    </row>
    <row r="44" spans="1:10" ht="72">
      <c r="A44" s="264">
        <v>16</v>
      </c>
      <c r="B44" s="277" t="s">
        <v>189</v>
      </c>
      <c r="C44" s="279">
        <v>373000</v>
      </c>
      <c r="E44" s="264">
        <v>34</v>
      </c>
      <c r="F44" s="264">
        <v>16</v>
      </c>
      <c r="G44" s="277" t="s">
        <v>189</v>
      </c>
      <c r="H44" s="279">
        <v>373000</v>
      </c>
      <c r="I44" s="279"/>
      <c r="J44" s="267" t="s">
        <v>145</v>
      </c>
    </row>
    <row r="45" spans="1:10" ht="36">
      <c r="A45" s="264">
        <v>17</v>
      </c>
      <c r="B45" s="277" t="s">
        <v>190</v>
      </c>
      <c r="C45" s="279">
        <v>214710</v>
      </c>
      <c r="E45" s="264">
        <v>35</v>
      </c>
      <c r="F45" s="264">
        <v>17</v>
      </c>
      <c r="G45" s="277" t="s">
        <v>190</v>
      </c>
      <c r="H45" s="279">
        <v>214710</v>
      </c>
      <c r="I45" s="279"/>
      <c r="J45" s="267" t="s">
        <v>145</v>
      </c>
    </row>
    <row r="46" spans="1:10" ht="36">
      <c r="A46" s="264">
        <v>18</v>
      </c>
      <c r="B46" s="275" t="s">
        <v>191</v>
      </c>
      <c r="C46" s="279">
        <v>105000</v>
      </c>
      <c r="E46" s="264">
        <v>36</v>
      </c>
      <c r="F46" s="264">
        <v>18</v>
      </c>
      <c r="G46" s="275" t="s">
        <v>191</v>
      </c>
      <c r="H46" s="279">
        <v>105000</v>
      </c>
      <c r="I46" s="279"/>
      <c r="J46" s="267" t="s">
        <v>145</v>
      </c>
    </row>
  </sheetData>
  <mergeCells count="7">
    <mergeCell ref="E6:F6"/>
    <mergeCell ref="A1:C1"/>
    <mergeCell ref="E1:J1"/>
    <mergeCell ref="E2:J2"/>
    <mergeCell ref="E3:J3"/>
    <mergeCell ref="E4:J4"/>
    <mergeCell ref="E5:J5"/>
  </mergeCells>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49"/>
  <sheetViews>
    <sheetView zoomScale="40" zoomScaleNormal="40" workbookViewId="0">
      <selection activeCell="B21" sqref="B21"/>
    </sheetView>
    <sheetView workbookViewId="1">
      <selection sqref="A1:G1"/>
    </sheetView>
  </sheetViews>
  <sheetFormatPr defaultColWidth="8.88671875" defaultRowHeight="14.4"/>
  <cols>
    <col min="1" max="1" width="13.109375" style="476" customWidth="1"/>
    <col min="2" max="2" width="65.88671875" style="476" customWidth="1"/>
    <col min="3" max="3" width="22.33203125" style="476" customWidth="1"/>
    <col min="4" max="4" width="17.6640625" style="476" customWidth="1"/>
    <col min="5" max="5" width="21.109375" style="476" customWidth="1"/>
    <col min="6" max="6" width="21.6640625" style="476" customWidth="1"/>
    <col min="7" max="8" width="17.6640625" style="476" customWidth="1"/>
    <col min="9" max="9" width="60.5546875" style="476" customWidth="1"/>
    <col min="10" max="10" width="22.6640625" style="476" customWidth="1"/>
    <col min="11" max="11" width="17.44140625" style="514" customWidth="1"/>
    <col min="12" max="16384" width="8.88671875" style="476"/>
  </cols>
  <sheetData>
    <row r="1" spans="1:11" ht="20.399999999999999">
      <c r="A1" s="799" t="s">
        <v>577</v>
      </c>
      <c r="B1" s="799"/>
      <c r="C1" s="799"/>
      <c r="D1" s="799"/>
      <c r="E1" s="799"/>
      <c r="F1" s="799"/>
      <c r="G1" s="799"/>
    </row>
    <row r="2" spans="1:11" ht="36" customHeight="1">
      <c r="A2" s="800" t="s">
        <v>574</v>
      </c>
      <c r="B2" s="800"/>
      <c r="C2" s="800"/>
      <c r="D2" s="800"/>
      <c r="E2" s="800"/>
      <c r="F2" s="800"/>
      <c r="G2" s="800"/>
    </row>
    <row r="3" spans="1:11" ht="36" customHeight="1">
      <c r="A3" s="801" t="s">
        <v>578</v>
      </c>
      <c r="B3" s="801"/>
      <c r="C3" s="801"/>
      <c r="D3" s="801"/>
      <c r="E3" s="801"/>
      <c r="F3" s="801"/>
      <c r="G3" s="801"/>
    </row>
    <row r="4" spans="1:11">
      <c r="A4" s="802"/>
      <c r="B4" s="802"/>
      <c r="C4" s="802"/>
      <c r="D4" s="802"/>
      <c r="E4" s="802"/>
      <c r="F4" s="802"/>
      <c r="G4" s="802"/>
    </row>
    <row r="6" spans="1:11" ht="33" customHeight="1">
      <c r="A6" s="803" t="s">
        <v>1</v>
      </c>
      <c r="B6" s="803" t="s">
        <v>576</v>
      </c>
      <c r="C6" s="803" t="s">
        <v>569</v>
      </c>
      <c r="D6" s="803" t="s">
        <v>573</v>
      </c>
      <c r="E6" s="796" t="s">
        <v>575</v>
      </c>
      <c r="F6" s="797"/>
      <c r="G6" s="798"/>
    </row>
    <row r="7" spans="1:11" ht="70.2" customHeight="1">
      <c r="A7" s="803"/>
      <c r="B7" s="803"/>
      <c r="C7" s="803"/>
      <c r="D7" s="803"/>
      <c r="E7" s="500" t="s">
        <v>571</v>
      </c>
      <c r="F7" s="500" t="s">
        <v>570</v>
      </c>
      <c r="G7" s="500" t="s">
        <v>572</v>
      </c>
      <c r="H7" s="534"/>
    </row>
    <row r="8" spans="1:11" ht="39.6" customHeight="1">
      <c r="A8" s="504"/>
      <c r="B8" s="500" t="s">
        <v>6</v>
      </c>
      <c r="C8" s="539" t="e">
        <f>E8+F8+G8</f>
        <v>#REF!</v>
      </c>
      <c r="D8" s="492"/>
      <c r="E8" s="507" t="e">
        <f>#REF!</f>
        <v>#REF!</v>
      </c>
      <c r="F8" s="506" t="e">
        <f>#REF!</f>
        <v>#REF!</v>
      </c>
      <c r="G8" s="506">
        <f>G20</f>
        <v>3002959.8306873054</v>
      </c>
      <c r="H8" s="540"/>
      <c r="I8" s="516"/>
      <c r="J8" s="517"/>
      <c r="K8" s="518"/>
    </row>
    <row r="9" spans="1:11" ht="35.4" customHeight="1">
      <c r="A9" s="500" t="s">
        <v>43</v>
      </c>
      <c r="B9" s="492" t="s">
        <v>9</v>
      </c>
      <c r="C9" s="506" t="e">
        <f t="shared" ref="C9:C41" si="0">E9+F9+G9</f>
        <v>#REF!</v>
      </c>
      <c r="D9" s="508" t="e">
        <f>C9/$C$8</f>
        <v>#REF!</v>
      </c>
      <c r="E9" s="509" t="e">
        <f>#REF!</f>
        <v>#REF!</v>
      </c>
      <c r="F9" s="492" t="e">
        <f>#REF!</f>
        <v>#REF!</v>
      </c>
      <c r="G9" s="510"/>
      <c r="H9" s="519"/>
      <c r="I9" s="520"/>
      <c r="J9" s="521"/>
      <c r="K9" s="522"/>
    </row>
    <row r="10" spans="1:11" ht="30.6" customHeight="1">
      <c r="A10" s="500" t="s">
        <v>47</v>
      </c>
      <c r="B10" s="492" t="s">
        <v>532</v>
      </c>
      <c r="C10" s="506" t="e">
        <f t="shared" si="0"/>
        <v>#REF!</v>
      </c>
      <c r="D10" s="508" t="e">
        <f t="shared" ref="D10:D41" si="1">C10/$C$8</f>
        <v>#REF!</v>
      </c>
      <c r="E10" s="509" t="e">
        <f>#REF!</f>
        <v>#REF!</v>
      </c>
      <c r="F10" s="492" t="e">
        <f>#REF!</f>
        <v>#REF!</v>
      </c>
      <c r="G10" s="510"/>
      <c r="H10" s="540"/>
      <c r="I10" s="520"/>
      <c r="J10" s="521"/>
      <c r="K10" s="522"/>
    </row>
    <row r="11" spans="1:11" ht="54.75" customHeight="1">
      <c r="A11" s="500" t="s">
        <v>46</v>
      </c>
      <c r="B11" s="492" t="s">
        <v>11</v>
      </c>
      <c r="C11" s="506" t="e">
        <f t="shared" si="0"/>
        <v>#REF!</v>
      </c>
      <c r="D11" s="508" t="e">
        <f t="shared" si="1"/>
        <v>#REF!</v>
      </c>
      <c r="E11" s="509" t="e">
        <f>#REF!</f>
        <v>#REF!</v>
      </c>
      <c r="F11" s="492" t="e">
        <f>#REF!</f>
        <v>#REF!</v>
      </c>
      <c r="G11" s="510"/>
      <c r="H11" s="519"/>
      <c r="I11" s="520"/>
      <c r="J11" s="521"/>
      <c r="K11" s="522"/>
    </row>
    <row r="12" spans="1:11" ht="46.2" customHeight="1">
      <c r="A12" s="500" t="s">
        <v>55</v>
      </c>
      <c r="B12" s="492" t="s">
        <v>12</v>
      </c>
      <c r="C12" s="506" t="e">
        <f t="shared" si="0"/>
        <v>#REF!</v>
      </c>
      <c r="D12" s="508" t="e">
        <f t="shared" si="1"/>
        <v>#REF!</v>
      </c>
      <c r="E12" s="509" t="e">
        <f>#REF!</f>
        <v>#REF!</v>
      </c>
      <c r="F12" s="505" t="e">
        <f>#REF!</f>
        <v>#REF!</v>
      </c>
      <c r="G12" s="510"/>
      <c r="H12" s="519"/>
      <c r="I12" s="520"/>
      <c r="J12" s="521"/>
      <c r="K12" s="522"/>
    </row>
    <row r="13" spans="1:11" ht="31.2" customHeight="1">
      <c r="A13" s="500" t="s">
        <v>49</v>
      </c>
      <c r="B13" s="492" t="s">
        <v>13</v>
      </c>
      <c r="C13" s="506" t="e">
        <f t="shared" si="0"/>
        <v>#REF!</v>
      </c>
      <c r="D13" s="508" t="e">
        <f t="shared" si="1"/>
        <v>#REF!</v>
      </c>
      <c r="E13" s="509" t="e">
        <f>#REF!</f>
        <v>#REF!</v>
      </c>
      <c r="F13" s="505" t="e">
        <f>#REF!</f>
        <v>#REF!</v>
      </c>
      <c r="G13" s="510"/>
      <c r="H13" s="519"/>
      <c r="I13" s="520"/>
      <c r="J13" s="521"/>
      <c r="K13" s="522"/>
    </row>
    <row r="14" spans="1:11" ht="31.2" customHeight="1">
      <c r="A14" s="500" t="s">
        <v>54</v>
      </c>
      <c r="B14" s="492" t="s">
        <v>533</v>
      </c>
      <c r="C14" s="506" t="e">
        <f t="shared" si="0"/>
        <v>#REF!</v>
      </c>
      <c r="D14" s="508" t="e">
        <f t="shared" si="1"/>
        <v>#REF!</v>
      </c>
      <c r="E14" s="509" t="e">
        <f>#REF!</f>
        <v>#REF!</v>
      </c>
      <c r="F14" s="492" t="e">
        <f>#REF!</f>
        <v>#REF!</v>
      </c>
      <c r="G14" s="510"/>
      <c r="H14" s="519"/>
      <c r="I14" s="520"/>
      <c r="J14" s="521"/>
      <c r="K14" s="522"/>
    </row>
    <row r="15" spans="1:11" ht="31.2" customHeight="1">
      <c r="A15" s="500" t="s">
        <v>71</v>
      </c>
      <c r="B15" s="492" t="s">
        <v>14</v>
      </c>
      <c r="C15" s="506" t="e">
        <f t="shared" si="0"/>
        <v>#REF!</v>
      </c>
      <c r="D15" s="508" t="e">
        <f t="shared" si="1"/>
        <v>#REF!</v>
      </c>
      <c r="E15" s="509" t="e">
        <f>#REF!</f>
        <v>#REF!</v>
      </c>
      <c r="F15" s="505" t="e">
        <f>#REF!</f>
        <v>#REF!</v>
      </c>
      <c r="G15" s="510"/>
      <c r="H15" s="519"/>
      <c r="I15" s="520"/>
      <c r="J15" s="521"/>
      <c r="K15" s="522"/>
    </row>
    <row r="16" spans="1:11" ht="31.2" customHeight="1">
      <c r="A16" s="500" t="s">
        <v>58</v>
      </c>
      <c r="B16" s="492" t="s">
        <v>15</v>
      </c>
      <c r="C16" s="506" t="e">
        <f t="shared" si="0"/>
        <v>#REF!</v>
      </c>
      <c r="D16" s="508" t="e">
        <f t="shared" si="1"/>
        <v>#REF!</v>
      </c>
      <c r="E16" s="509" t="e">
        <f>#REF!</f>
        <v>#REF!</v>
      </c>
      <c r="F16" s="492" t="e">
        <f>#REF!</f>
        <v>#REF!</v>
      </c>
      <c r="G16" s="510"/>
      <c r="H16" s="519"/>
      <c r="I16" s="520"/>
      <c r="J16" s="521"/>
      <c r="K16" s="522"/>
    </row>
    <row r="17" spans="1:11" ht="31.2" customHeight="1">
      <c r="A17" s="500" t="s">
        <v>86</v>
      </c>
      <c r="B17" s="492" t="s">
        <v>16</v>
      </c>
      <c r="C17" s="506" t="e">
        <f t="shared" si="0"/>
        <v>#REF!</v>
      </c>
      <c r="D17" s="508" t="e">
        <f t="shared" si="1"/>
        <v>#REF!</v>
      </c>
      <c r="E17" s="509" t="e">
        <f>#REF!</f>
        <v>#REF!</v>
      </c>
      <c r="F17" s="492" t="e">
        <f>#REF!</f>
        <v>#REF!</v>
      </c>
      <c r="G17" s="510"/>
      <c r="H17" s="519"/>
      <c r="I17" s="520"/>
      <c r="J17" s="521"/>
      <c r="K17" s="522"/>
    </row>
    <row r="18" spans="1:11" ht="31.2" customHeight="1">
      <c r="A18" s="502" t="s">
        <v>520</v>
      </c>
      <c r="B18" s="568" t="s">
        <v>534</v>
      </c>
      <c r="C18" s="536" t="e">
        <f t="shared" si="0"/>
        <v>#REF!</v>
      </c>
      <c r="D18" s="537" t="e">
        <f t="shared" si="1"/>
        <v>#REF!</v>
      </c>
      <c r="E18" s="511" t="e">
        <f>#REF!</f>
        <v>#REF!</v>
      </c>
      <c r="F18" s="535">
        <v>0</v>
      </c>
      <c r="G18" s="512"/>
      <c r="H18" s="523"/>
      <c r="I18" s="515"/>
      <c r="J18" s="515"/>
      <c r="K18" s="518"/>
    </row>
    <row r="19" spans="1:11" ht="31.2" customHeight="1">
      <c r="A19" s="502" t="s">
        <v>521</v>
      </c>
      <c r="B19" s="568" t="s">
        <v>535</v>
      </c>
      <c r="C19" s="536" t="e">
        <f t="shared" si="0"/>
        <v>#REF!</v>
      </c>
      <c r="D19" s="537" t="e">
        <f t="shared" si="1"/>
        <v>#REF!</v>
      </c>
      <c r="E19" s="511" t="e">
        <f>#REF!</f>
        <v>#REF!</v>
      </c>
      <c r="F19" s="535">
        <v>0</v>
      </c>
      <c r="G19" s="511"/>
      <c r="H19" s="524"/>
      <c r="I19" s="515"/>
      <c r="J19" s="515"/>
      <c r="K19" s="518"/>
    </row>
    <row r="20" spans="1:11" ht="24.6">
      <c r="A20" s="500" t="s">
        <v>60</v>
      </c>
      <c r="B20" s="492" t="s">
        <v>17</v>
      </c>
      <c r="C20" s="506" t="e">
        <f t="shared" si="0"/>
        <v>#REF!</v>
      </c>
      <c r="D20" s="508" t="e">
        <f t="shared" si="1"/>
        <v>#REF!</v>
      </c>
      <c r="E20" s="509" t="e">
        <f>#REF!</f>
        <v>#REF!</v>
      </c>
      <c r="F20" s="506" t="e">
        <f>#REF!</f>
        <v>#REF!</v>
      </c>
      <c r="G20" s="509">
        <f>III.ODA!AH13</f>
        <v>3002959.8306873054</v>
      </c>
      <c r="H20" s="519"/>
      <c r="I20" s="520"/>
      <c r="J20" s="525"/>
      <c r="K20" s="522"/>
    </row>
    <row r="21" spans="1:11" ht="48.6" customHeight="1">
      <c r="A21" s="502" t="s">
        <v>61</v>
      </c>
      <c r="B21" s="568" t="s">
        <v>62</v>
      </c>
      <c r="C21" s="536" t="e">
        <f t="shared" si="0"/>
        <v>#REF!</v>
      </c>
      <c r="D21" s="537" t="e">
        <f t="shared" si="1"/>
        <v>#REF!</v>
      </c>
      <c r="E21" s="510" t="e">
        <f>#REF!</f>
        <v>#REF!</v>
      </c>
      <c r="F21" s="510" t="e">
        <f>#REF!</f>
        <v>#REF!</v>
      </c>
      <c r="G21" s="510">
        <f>III.ODA!AH14</f>
        <v>2578956</v>
      </c>
      <c r="H21" s="519"/>
      <c r="I21" s="526"/>
      <c r="J21" s="527"/>
      <c r="K21" s="528"/>
    </row>
    <row r="22" spans="1:11" ht="32.4" customHeight="1">
      <c r="A22" s="502" t="s">
        <v>373</v>
      </c>
      <c r="B22" s="568" t="s">
        <v>18</v>
      </c>
      <c r="C22" s="536" t="e">
        <f t="shared" si="0"/>
        <v>#REF!</v>
      </c>
      <c r="D22" s="537" t="e">
        <f t="shared" si="1"/>
        <v>#REF!</v>
      </c>
      <c r="E22" s="510" t="e">
        <f>#REF!</f>
        <v>#REF!</v>
      </c>
      <c r="F22" s="504" t="e">
        <f>#REF!</f>
        <v>#REF!</v>
      </c>
      <c r="G22" s="510"/>
      <c r="H22" s="519"/>
      <c r="I22" s="526"/>
      <c r="J22" s="527"/>
      <c r="K22" s="528"/>
    </row>
    <row r="23" spans="1:11" ht="32.25" customHeight="1">
      <c r="A23" s="502" t="s">
        <v>70</v>
      </c>
      <c r="B23" s="568" t="s">
        <v>19</v>
      </c>
      <c r="C23" s="536" t="e">
        <f t="shared" si="0"/>
        <v>#REF!</v>
      </c>
      <c r="D23" s="537" t="e">
        <f t="shared" si="1"/>
        <v>#REF!</v>
      </c>
      <c r="E23" s="510" t="e">
        <f>#REF!</f>
        <v>#REF!</v>
      </c>
      <c r="F23" s="573" t="e">
        <f>#REF!</f>
        <v>#REF!</v>
      </c>
      <c r="G23" s="510">
        <f>III.ODA!AH25</f>
        <v>200480</v>
      </c>
      <c r="H23" s="519"/>
      <c r="I23" s="526"/>
      <c r="J23" s="529"/>
      <c r="K23" s="528"/>
    </row>
    <row r="24" spans="1:11" ht="32.4" customHeight="1">
      <c r="A24" s="502" t="s">
        <v>376</v>
      </c>
      <c r="B24" s="568" t="s">
        <v>537</v>
      </c>
      <c r="C24" s="536" t="e">
        <f t="shared" si="0"/>
        <v>#REF!</v>
      </c>
      <c r="D24" s="537" t="e">
        <f t="shared" si="1"/>
        <v>#REF!</v>
      </c>
      <c r="E24" s="510" t="e">
        <f>#REF!</f>
        <v>#REF!</v>
      </c>
      <c r="F24" s="504" t="e">
        <f>#REF!</f>
        <v>#REF!</v>
      </c>
      <c r="G24" s="510"/>
      <c r="H24" s="519"/>
      <c r="I24" s="526"/>
      <c r="J24" s="529"/>
      <c r="K24" s="528"/>
    </row>
    <row r="25" spans="1:11" ht="32.25" customHeight="1">
      <c r="A25" s="502" t="s">
        <v>539</v>
      </c>
      <c r="B25" s="568" t="s">
        <v>20</v>
      </c>
      <c r="C25" s="536" t="e">
        <f t="shared" si="0"/>
        <v>#REF!</v>
      </c>
      <c r="D25" s="537" t="e">
        <f t="shared" si="1"/>
        <v>#REF!</v>
      </c>
      <c r="E25" s="510" t="e">
        <f>#REF!</f>
        <v>#REF!</v>
      </c>
      <c r="F25" s="504" t="e">
        <f>#REF!</f>
        <v>#REF!</v>
      </c>
      <c r="G25" s="510"/>
      <c r="H25" s="519"/>
      <c r="I25" s="526"/>
      <c r="J25" s="529"/>
      <c r="K25" s="528"/>
    </row>
    <row r="26" spans="1:11" ht="32.4" customHeight="1">
      <c r="A26" s="502" t="s">
        <v>115</v>
      </c>
      <c r="B26" s="568" t="s">
        <v>21</v>
      </c>
      <c r="C26" s="536" t="e">
        <f t="shared" si="0"/>
        <v>#REF!</v>
      </c>
      <c r="D26" s="537" t="e">
        <f t="shared" si="1"/>
        <v>#REF!</v>
      </c>
      <c r="E26" s="510" t="e">
        <f>#REF!</f>
        <v>#REF!</v>
      </c>
      <c r="F26" s="573" t="e">
        <f>#REF!</f>
        <v>#REF!</v>
      </c>
      <c r="G26" s="510">
        <f>III.ODA!AH22</f>
        <v>223523.8306873056</v>
      </c>
      <c r="H26" s="519"/>
      <c r="I26" s="526"/>
      <c r="J26" s="529"/>
      <c r="K26" s="528"/>
    </row>
    <row r="27" spans="1:11" ht="32.4" customHeight="1">
      <c r="A27" s="502" t="s">
        <v>540</v>
      </c>
      <c r="B27" s="568" t="s">
        <v>22</v>
      </c>
      <c r="C27" s="536" t="e">
        <f t="shared" si="0"/>
        <v>#REF!</v>
      </c>
      <c r="D27" s="537" t="e">
        <f t="shared" si="1"/>
        <v>#REF!</v>
      </c>
      <c r="E27" s="510" t="e">
        <f>#REF!</f>
        <v>#REF!</v>
      </c>
      <c r="F27" s="504" t="e">
        <f>#REF!</f>
        <v>#REF!</v>
      </c>
      <c r="G27" s="510"/>
      <c r="H27" s="519"/>
      <c r="I27" s="526"/>
      <c r="J27" s="529"/>
      <c r="K27" s="528"/>
    </row>
    <row r="28" spans="1:11" ht="32.4" customHeight="1">
      <c r="A28" s="502" t="s">
        <v>82</v>
      </c>
      <c r="B28" s="568" t="s">
        <v>23</v>
      </c>
      <c r="C28" s="536" t="e">
        <f t="shared" si="0"/>
        <v>#REF!</v>
      </c>
      <c r="D28" s="537" t="e">
        <f t="shared" si="1"/>
        <v>#REF!</v>
      </c>
      <c r="E28" s="510" t="e">
        <f>#REF!</f>
        <v>#REF!</v>
      </c>
      <c r="F28" s="504" t="e">
        <f>#REF!</f>
        <v>#REF!</v>
      </c>
      <c r="G28" s="510"/>
      <c r="H28" s="519"/>
      <c r="I28" s="526"/>
      <c r="J28" s="529"/>
      <c r="K28" s="528"/>
    </row>
    <row r="29" spans="1:11" ht="32.4" customHeight="1">
      <c r="A29" s="502" t="s">
        <v>541</v>
      </c>
      <c r="B29" s="568" t="s">
        <v>24</v>
      </c>
      <c r="C29" s="536" t="e">
        <f t="shared" si="0"/>
        <v>#REF!</v>
      </c>
      <c r="D29" s="537" t="e">
        <f t="shared" si="1"/>
        <v>#REF!</v>
      </c>
      <c r="E29" s="510" t="e">
        <f>#REF!</f>
        <v>#REF!</v>
      </c>
      <c r="F29" s="504" t="e">
        <f>#REF!</f>
        <v>#REF!</v>
      </c>
      <c r="G29" s="510"/>
      <c r="H29" s="519"/>
      <c r="I29" s="526"/>
      <c r="J29" s="529"/>
      <c r="K29" s="528"/>
    </row>
    <row r="30" spans="1:11" ht="32.4" customHeight="1">
      <c r="A30" s="502" t="s">
        <v>542</v>
      </c>
      <c r="B30" s="568" t="s">
        <v>25</v>
      </c>
      <c r="C30" s="536" t="e">
        <f t="shared" si="0"/>
        <v>#REF!</v>
      </c>
      <c r="D30" s="537" t="e">
        <f t="shared" si="1"/>
        <v>#REF!</v>
      </c>
      <c r="E30" s="510" t="e">
        <f>#REF!</f>
        <v>#REF!</v>
      </c>
      <c r="F30" s="504" t="e">
        <f>#REF!</f>
        <v>#REF!</v>
      </c>
      <c r="G30" s="510"/>
      <c r="H30" s="519"/>
      <c r="I30" s="526"/>
      <c r="J30" s="529"/>
      <c r="K30" s="528"/>
    </row>
    <row r="31" spans="1:11" ht="32.4" customHeight="1">
      <c r="A31" s="502" t="s">
        <v>85</v>
      </c>
      <c r="B31" s="568" t="s">
        <v>538</v>
      </c>
      <c r="C31" s="536" t="e">
        <f t="shared" si="0"/>
        <v>#REF!</v>
      </c>
      <c r="D31" s="537" t="e">
        <f t="shared" si="1"/>
        <v>#REF!</v>
      </c>
      <c r="E31" s="510" t="e">
        <f>#REF!</f>
        <v>#REF!</v>
      </c>
      <c r="F31" s="504" t="e">
        <f>#REF!</f>
        <v>#REF!</v>
      </c>
      <c r="G31" s="510"/>
      <c r="H31" s="519"/>
      <c r="I31" s="526"/>
      <c r="J31" s="529"/>
      <c r="K31" s="528"/>
    </row>
    <row r="32" spans="1:11" ht="32.4" customHeight="1">
      <c r="A32" s="502" t="s">
        <v>378</v>
      </c>
      <c r="B32" s="568" t="s">
        <v>27</v>
      </c>
      <c r="C32" s="536" t="e">
        <f t="shared" si="0"/>
        <v>#REF!</v>
      </c>
      <c r="D32" s="537" t="e">
        <f t="shared" si="1"/>
        <v>#REF!</v>
      </c>
      <c r="E32" s="510" t="e">
        <f>#REF!</f>
        <v>#REF!</v>
      </c>
      <c r="F32" s="504" t="e">
        <f>#REF!</f>
        <v>#REF!</v>
      </c>
      <c r="G32" s="510"/>
      <c r="H32" s="519"/>
      <c r="I32" s="526"/>
      <c r="J32" s="529"/>
      <c r="K32" s="528"/>
    </row>
    <row r="33" spans="1:11" ht="24.6">
      <c r="A33" s="502" t="s">
        <v>543</v>
      </c>
      <c r="B33" s="568" t="s">
        <v>28</v>
      </c>
      <c r="C33" s="536" t="e">
        <f t="shared" si="0"/>
        <v>#REF!</v>
      </c>
      <c r="D33" s="537" t="e">
        <f t="shared" si="1"/>
        <v>#REF!</v>
      </c>
      <c r="E33" s="510" t="e">
        <f>#REF!</f>
        <v>#REF!</v>
      </c>
      <c r="F33" s="504" t="e">
        <f>#REF!</f>
        <v>#REF!</v>
      </c>
      <c r="G33" s="510"/>
      <c r="H33" s="519"/>
      <c r="I33" s="526"/>
      <c r="J33" s="529"/>
      <c r="K33" s="528"/>
    </row>
    <row r="34" spans="1:11" ht="42">
      <c r="A34" s="502" t="s">
        <v>379</v>
      </c>
      <c r="B34" s="568" t="s">
        <v>568</v>
      </c>
      <c r="C34" s="536" t="e">
        <f t="shared" si="0"/>
        <v>#REF!</v>
      </c>
      <c r="D34" s="537" t="e">
        <f t="shared" si="1"/>
        <v>#REF!</v>
      </c>
      <c r="E34" s="510" t="e">
        <f>#REF!</f>
        <v>#REF!</v>
      </c>
      <c r="F34" s="504" t="e">
        <f>#REF!</f>
        <v>#REF!</v>
      </c>
      <c r="G34" s="510"/>
      <c r="H34" s="519"/>
      <c r="I34" s="526"/>
      <c r="J34" s="529"/>
      <c r="K34" s="528"/>
    </row>
    <row r="35" spans="1:11" ht="102.6" customHeight="1">
      <c r="A35" s="500" t="s">
        <v>93</v>
      </c>
      <c r="B35" s="492" t="s">
        <v>29</v>
      </c>
      <c r="C35" s="506" t="e">
        <f t="shared" si="0"/>
        <v>#REF!</v>
      </c>
      <c r="D35" s="508" t="e">
        <f t="shared" si="1"/>
        <v>#REF!</v>
      </c>
      <c r="E35" s="509" t="e">
        <f>#REF!</f>
        <v>#REF!</v>
      </c>
      <c r="F35" s="492" t="e">
        <f>#REF!</f>
        <v>#REF!</v>
      </c>
      <c r="G35" s="510"/>
      <c r="H35" s="519"/>
      <c r="I35" s="520"/>
      <c r="J35" s="530"/>
      <c r="K35" s="528"/>
    </row>
    <row r="36" spans="1:11" ht="39.6" customHeight="1">
      <c r="A36" s="500" t="s">
        <v>90</v>
      </c>
      <c r="B36" s="492" t="s">
        <v>30</v>
      </c>
      <c r="C36" s="506" t="e">
        <f t="shared" si="0"/>
        <v>#REF!</v>
      </c>
      <c r="D36" s="508" t="e">
        <f t="shared" si="1"/>
        <v>#REF!</v>
      </c>
      <c r="E36" s="509" t="e">
        <f>#REF!</f>
        <v>#REF!</v>
      </c>
      <c r="F36" s="505" t="e">
        <f>#REF!</f>
        <v>#REF!</v>
      </c>
      <c r="G36" s="510"/>
      <c r="H36" s="519"/>
      <c r="I36" s="520"/>
      <c r="J36" s="530"/>
      <c r="K36" s="528"/>
    </row>
    <row r="37" spans="1:11" ht="54.6" customHeight="1">
      <c r="A37" s="500" t="s">
        <v>94</v>
      </c>
      <c r="B37" s="492" t="s">
        <v>31</v>
      </c>
      <c r="C37" s="506" t="e">
        <f t="shared" si="0"/>
        <v>#REF!</v>
      </c>
      <c r="D37" s="508" t="e">
        <f t="shared" si="1"/>
        <v>#REF!</v>
      </c>
      <c r="E37" s="509" t="e">
        <f>#REF!</f>
        <v>#REF!</v>
      </c>
      <c r="F37" s="509" t="e">
        <f>#REF!</f>
        <v>#REF!</v>
      </c>
      <c r="G37" s="510"/>
      <c r="H37" s="519"/>
      <c r="I37" s="520"/>
      <c r="J37" s="530"/>
      <c r="K37" s="528"/>
    </row>
    <row r="38" spans="1:11" ht="34.950000000000003" customHeight="1">
      <c r="A38" s="502" t="s">
        <v>544</v>
      </c>
      <c r="B38" s="569" t="s">
        <v>548</v>
      </c>
      <c r="C38" s="536" t="e">
        <f t="shared" si="0"/>
        <v>#REF!</v>
      </c>
      <c r="D38" s="537" t="e">
        <f t="shared" si="1"/>
        <v>#REF!</v>
      </c>
      <c r="E38" s="510" t="e">
        <f>#REF!</f>
        <v>#REF!</v>
      </c>
      <c r="F38" s="510" t="e">
        <f>#REF!</f>
        <v>#REF!</v>
      </c>
      <c r="G38" s="510"/>
      <c r="H38" s="523"/>
      <c r="I38" s="531"/>
      <c r="J38" s="515"/>
      <c r="K38" s="518"/>
    </row>
    <row r="39" spans="1:11" ht="22.8">
      <c r="A39" s="502" t="s">
        <v>547</v>
      </c>
      <c r="B39" s="569" t="s">
        <v>549</v>
      </c>
      <c r="C39" s="536" t="e">
        <f t="shared" si="0"/>
        <v>#REF!</v>
      </c>
      <c r="D39" s="537" t="e">
        <f t="shared" si="1"/>
        <v>#REF!</v>
      </c>
      <c r="E39" s="510" t="e">
        <f>#REF!</f>
        <v>#REF!</v>
      </c>
      <c r="F39" s="498"/>
      <c r="G39" s="510"/>
      <c r="H39" s="523"/>
      <c r="I39" s="531"/>
      <c r="J39" s="515"/>
      <c r="K39" s="518"/>
    </row>
    <row r="40" spans="1:11" ht="22.8">
      <c r="A40" s="502" t="s">
        <v>550</v>
      </c>
      <c r="B40" s="569" t="s">
        <v>530</v>
      </c>
      <c r="C40" s="536" t="e">
        <f t="shared" si="0"/>
        <v>#REF!</v>
      </c>
      <c r="D40" s="537" t="e">
        <f t="shared" si="1"/>
        <v>#REF!</v>
      </c>
      <c r="E40" s="510" t="e">
        <f>#REF!</f>
        <v>#REF!</v>
      </c>
      <c r="F40" s="510" t="e">
        <f>#REF!</f>
        <v>#REF!</v>
      </c>
      <c r="G40" s="510"/>
      <c r="H40" s="523"/>
      <c r="I40" s="531"/>
      <c r="J40" s="515"/>
      <c r="K40" s="518"/>
    </row>
    <row r="41" spans="1:11" ht="22.8">
      <c r="A41" s="502" t="s">
        <v>552</v>
      </c>
      <c r="B41" s="569" t="s">
        <v>551</v>
      </c>
      <c r="C41" s="536" t="e">
        <f t="shared" si="0"/>
        <v>#REF!</v>
      </c>
      <c r="D41" s="537" t="e">
        <f t="shared" si="1"/>
        <v>#REF!</v>
      </c>
      <c r="E41" s="512" t="e">
        <f>#REF!</f>
        <v>#REF!</v>
      </c>
      <c r="F41" s="513"/>
      <c r="G41" s="512"/>
      <c r="H41" s="532"/>
      <c r="I41" s="533"/>
      <c r="J41" s="515"/>
      <c r="K41" s="518"/>
    </row>
    <row r="42" spans="1:11">
      <c r="F42" s="538" t="e">
        <f>F8-F38</f>
        <v>#REF!</v>
      </c>
    </row>
    <row r="43" spans="1:11">
      <c r="E43" s="514" t="e">
        <f>E8/$C$8</f>
        <v>#REF!</v>
      </c>
      <c r="F43" s="514" t="e">
        <f>F8/$C$8</f>
        <v>#REF!</v>
      </c>
      <c r="G43" s="514" t="e">
        <f>G8/$C$8</f>
        <v>#REF!</v>
      </c>
    </row>
    <row r="44" spans="1:11">
      <c r="C44" s="476" t="e">
        <f>C8/#REF!</f>
        <v>#REF!</v>
      </c>
      <c r="F44" s="476" t="e">
        <f>F8/C8</f>
        <v>#REF!</v>
      </c>
    </row>
    <row r="46" spans="1:11">
      <c r="D46" s="476" t="e">
        <f>SUM(E46:G46)-6</f>
        <v>#REF!</v>
      </c>
      <c r="E46" s="476" t="e">
        <f>#REF!</f>
        <v>#REF!</v>
      </c>
      <c r="F46" s="476">
        <v>4</v>
      </c>
      <c r="G46" s="476" t="e">
        <f>#REF!</f>
        <v>#REF!</v>
      </c>
    </row>
    <row r="47" spans="1:11">
      <c r="D47" s="476" t="e">
        <f>D46/202</f>
        <v>#REF!</v>
      </c>
    </row>
    <row r="48" spans="1:11">
      <c r="F48" s="566" t="e">
        <f>F8-F23</f>
        <v>#REF!</v>
      </c>
      <c r="G48" s="567" t="e">
        <f>F48/C8</f>
        <v>#REF!</v>
      </c>
    </row>
    <row r="49" spans="6:11">
      <c r="F49" s="567" t="e">
        <f>F23/C8</f>
        <v>#REF!</v>
      </c>
      <c r="G49" s="566" t="e">
        <f>F48-F38</f>
        <v>#REF!</v>
      </c>
      <c r="K49" s="476"/>
    </row>
  </sheetData>
  <mergeCells count="9">
    <mergeCell ref="E6:G6"/>
    <mergeCell ref="A1:G1"/>
    <mergeCell ref="A2:G2"/>
    <mergeCell ref="A3:G3"/>
    <mergeCell ref="A4:G4"/>
    <mergeCell ref="A6:A7"/>
    <mergeCell ref="B6:B7"/>
    <mergeCell ref="C6:C7"/>
    <mergeCell ref="D6:D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Trang tính</vt:lpstr>
      </vt:variant>
      <vt:variant>
        <vt:i4>15</vt:i4>
      </vt:variant>
      <vt:variant>
        <vt:lpstr>Phạm vi Có tên</vt:lpstr>
      </vt:variant>
      <vt:variant>
        <vt:i4>6</vt:i4>
      </vt:variant>
    </vt:vector>
  </HeadingPairs>
  <TitlesOfParts>
    <vt:vector size="21" baseType="lpstr">
      <vt:lpstr>I. TONG HOP</vt:lpstr>
      <vt:lpstr>II. XDCBTT</vt:lpstr>
      <vt:lpstr>III. TT SD ĐẤT</vt:lpstr>
      <vt:lpstr>IV. Tiết kiệm chi năm 2025</vt:lpstr>
      <vt:lpstr>V. Xi măng</vt:lpstr>
      <vt:lpstr>III.ODA</vt:lpstr>
      <vt:lpstr>8.VON DAT TANG THEM</vt:lpstr>
      <vt:lpstr>Danh muc</vt:lpstr>
      <vt:lpstr>Tong so du an</vt:lpstr>
      <vt:lpstr>Sheet1</vt:lpstr>
      <vt:lpstr>Sheet2</vt:lpstr>
      <vt:lpstr>Sheet3</vt:lpstr>
      <vt:lpstr>Chưa giao vốn</vt:lpstr>
      <vt:lpstr>Sheet4</vt:lpstr>
      <vt:lpstr>Sheet5</vt:lpstr>
      <vt:lpstr>'I. TONG HOP'!Print_Titles</vt:lpstr>
      <vt:lpstr>'II. XDCBTT'!Print_Titles</vt:lpstr>
      <vt:lpstr>'III. TT SD ĐẤT'!Print_Titles</vt:lpstr>
      <vt:lpstr>'IV. Tiết kiệm chi năm 2025'!Print_Titles</vt:lpstr>
      <vt:lpstr>'V. Xi măng'!Print_Titles</vt:lpstr>
      <vt:lpstr>III.ODA!Vùng_In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Liem Nong</cp:lastModifiedBy>
  <cp:lastPrinted>2026-10-13T08:54:03Z</cp:lastPrinted>
  <dcterms:created xsi:type="dcterms:W3CDTF">2023-05-13T06:29:00Z</dcterms:created>
  <dcterms:modified xsi:type="dcterms:W3CDTF">2026-10-13T08:54:10Z</dcterms:modified>
</cp:coreProperties>
</file>